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honda.sharepoint.com/sites/gjp01120/Shared Documents/General/002.参考資料/001.社内/001.Phase1/001.企画/完成車分科会/001_各種案件/002_トレサビリティ/20240424_溶接生産計画支援/"/>
    </mc:Choice>
  </mc:AlternateContent>
  <xr:revisionPtr revIDLastSave="362" documentId="8_{916C955C-3674-4130-A3C1-284F13522C73}" xr6:coauthVersionLast="47" xr6:coauthVersionMax="47" xr10:uidLastSave="{AE39786A-23C0-4EC8-85A9-B17BD5FFF0AD}"/>
  <bookViews>
    <workbookView xWindow="-108" yWindow="-108" windowWidth="23256" windowHeight="12456" activeTab="3" xr2:uid="{9CDC7F2C-D7C9-4937-B2D3-E2E7FFF44CBF}"/>
  </bookViews>
  <sheets>
    <sheet name="ライン別機種一覧" sheetId="7" r:id="rId1"/>
    <sheet name="Sheet8" sheetId="8" r:id="rId2"/>
    <sheet name="Sheet9" sheetId="9" r:id="rId3"/>
    <sheet name="MC_2025.5月_サンプル (修正版) " sheetId="4" r:id="rId4"/>
    <sheet name="【マルチ】2025.5月" sheetId="5" r:id="rId5"/>
    <sheet name="【MC】2025.5月_サンプル" sheetId="6" r:id="rId6"/>
  </sheets>
  <definedNames>
    <definedName name="_xlnm._FilterDatabase" localSheetId="4" hidden="1">【マルチ】2025.5月!$G$210:$AP$215</definedName>
    <definedName name="_xlnm.Print_Area" localSheetId="5">【MC】2025.5月_サンプル!$A$1:$AV$188</definedName>
    <definedName name="_xlnm.Print_Area" localSheetId="4">【マルチ】2025.5月!$A$1:$AV$175</definedName>
    <definedName name="_xlnm.Print_Area" localSheetId="3">'MC_2025.5月_サンプル (修正版) '!$A$1:$AT$47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6" i="4" l="1"/>
  <c r="AP15" i="4"/>
  <c r="AP17" i="4"/>
  <c r="AP14" i="4"/>
  <c r="AP43" i="4"/>
  <c r="AP42" i="4" l="1"/>
  <c r="AP39" i="4"/>
  <c r="AP36" i="4"/>
  <c r="G3" i="9"/>
  <c r="G4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5" i="9"/>
  <c r="AP6" i="4"/>
  <c r="AP26" i="4"/>
  <c r="AP25" i="4"/>
  <c r="AP24" i="4"/>
  <c r="AP23" i="4"/>
  <c r="AP22" i="4"/>
  <c r="AP21" i="4"/>
  <c r="AP20" i="4"/>
  <c r="AP19" i="4"/>
  <c r="AP18" i="4"/>
  <c r="AP13" i="4"/>
  <c r="AP12" i="4"/>
  <c r="AP11" i="4"/>
  <c r="AP10" i="4"/>
  <c r="AP9" i="4"/>
  <c r="G6" i="7"/>
  <c r="M6" i="7"/>
  <c r="T6" i="7"/>
  <c r="G7" i="7"/>
  <c r="M7" i="7"/>
  <c r="T7" i="7"/>
  <c r="G8" i="7"/>
  <c r="M8" i="7"/>
  <c r="T8" i="7"/>
  <c r="G9" i="7"/>
  <c r="M9" i="7"/>
  <c r="T9" i="7"/>
  <c r="G10" i="7"/>
  <c r="M10" i="7"/>
  <c r="T10" i="7"/>
  <c r="G11" i="7"/>
  <c r="M11" i="7"/>
  <c r="T11" i="7"/>
  <c r="G12" i="7"/>
  <c r="M12" i="7"/>
  <c r="T12" i="7"/>
  <c r="G13" i="7"/>
  <c r="M13" i="7"/>
  <c r="T13" i="7"/>
  <c r="G14" i="7"/>
  <c r="M14" i="7"/>
  <c r="T14" i="7"/>
  <c r="G15" i="7"/>
  <c r="M15" i="7"/>
  <c r="G16" i="7"/>
  <c r="M16" i="7"/>
  <c r="G17" i="7"/>
  <c r="M17" i="7"/>
  <c r="G18" i="7"/>
  <c r="M18" i="7"/>
  <c r="M19" i="7"/>
  <c r="M20" i="7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Z77" i="6"/>
  <c r="AQ78" i="6"/>
  <c r="AQ79" i="6"/>
  <c r="AZ79" i="6"/>
  <c r="AQ80" i="6"/>
  <c r="AQ81" i="6"/>
  <c r="AZ81" i="6"/>
  <c r="AQ82" i="6"/>
  <c r="AQ83" i="6"/>
  <c r="AZ83" i="6"/>
  <c r="AQ84" i="6"/>
  <c r="AQ85" i="6"/>
  <c r="AQ213" i="6" s="1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Q112" i="6"/>
  <c r="AQ113" i="6"/>
  <c r="AQ114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221" i="6" s="1"/>
  <c r="AQ141" i="6"/>
  <c r="AQ142" i="6"/>
  <c r="AQ143" i="6"/>
  <c r="AQ224" i="6" s="1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Q162" i="6"/>
  <c r="AQ163" i="6"/>
  <c r="AQ164" i="6"/>
  <c r="AQ165" i="6"/>
  <c r="AQ166" i="6"/>
  <c r="AQ167" i="6"/>
  <c r="AQ168" i="6"/>
  <c r="AQ169" i="6"/>
  <c r="AQ170" i="6"/>
  <c r="AQ171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P172" i="6"/>
  <c r="AO174" i="6"/>
  <c r="AP174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AP179" i="6"/>
  <c r="AR179" i="6"/>
  <c r="AQ180" i="6"/>
  <c r="AR180" i="6"/>
  <c r="AQ181" i="6"/>
  <c r="AR181" i="6" s="1"/>
  <c r="AQ182" i="6"/>
  <c r="AR182" i="6" s="1"/>
  <c r="AQ183" i="6"/>
  <c r="AR183" i="6"/>
  <c r="AQ184" i="6"/>
  <c r="AR184" i="6"/>
  <c r="AQ185" i="6"/>
  <c r="AR185" i="6"/>
  <c r="AQ186" i="6"/>
  <c r="AR186" i="6" s="1"/>
  <c r="AQ187" i="6"/>
  <c r="AR187" i="6"/>
  <c r="AQ188" i="6"/>
  <c r="AR188" i="6" s="1"/>
  <c r="M200" i="6"/>
  <c r="N200" i="6"/>
  <c r="O200" i="6"/>
  <c r="P200" i="6"/>
  <c r="S200" i="6"/>
  <c r="T200" i="6"/>
  <c r="U200" i="6"/>
  <c r="W200" i="6"/>
  <c r="X200" i="6"/>
  <c r="Y200" i="6"/>
  <c r="Z200" i="6"/>
  <c r="AA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I207" i="6"/>
  <c r="J207" i="6"/>
  <c r="K207" i="6"/>
  <c r="L207" i="6"/>
  <c r="M207" i="6"/>
  <c r="N207" i="6"/>
  <c r="O207" i="6"/>
  <c r="P207" i="6"/>
  <c r="Q207" i="6"/>
  <c r="R207" i="6"/>
  <c r="S207" i="6"/>
  <c r="S226" i="6" s="1"/>
  <c r="T207" i="6"/>
  <c r="U207" i="6"/>
  <c r="V207" i="6"/>
  <c r="W207" i="6"/>
  <c r="W226" i="6" s="1"/>
  <c r="X207" i="6"/>
  <c r="X226" i="6" s="1"/>
  <c r="Y207" i="6"/>
  <c r="Y226" i="6" s="1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AP207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AN208" i="6"/>
  <c r="AO208" i="6"/>
  <c r="AP208" i="6"/>
  <c r="AR208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AM209" i="6"/>
  <c r="AN209" i="6"/>
  <c r="AO209" i="6"/>
  <c r="AP209" i="6"/>
  <c r="I210" i="6"/>
  <c r="J210" i="6"/>
  <c r="K210" i="6"/>
  <c r="L210" i="6"/>
  <c r="M210" i="6"/>
  <c r="N210" i="6"/>
  <c r="O210" i="6"/>
  <c r="P210" i="6"/>
  <c r="Q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AM210" i="6"/>
  <c r="AN210" i="6"/>
  <c r="AO210" i="6"/>
  <c r="AP210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AL211" i="6"/>
  <c r="AM211" i="6"/>
  <c r="AN211" i="6"/>
  <c r="AO211" i="6"/>
  <c r="AP211" i="6"/>
  <c r="AQ211" i="6"/>
  <c r="AR211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AL212" i="6"/>
  <c r="AM212" i="6"/>
  <c r="AN212" i="6"/>
  <c r="AO212" i="6"/>
  <c r="AP212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AL213" i="6"/>
  <c r="AM213" i="6"/>
  <c r="AN213" i="6"/>
  <c r="AO213" i="6"/>
  <c r="AP213" i="6"/>
  <c r="I214" i="6"/>
  <c r="J214" i="6"/>
  <c r="K214" i="6"/>
  <c r="L214" i="6"/>
  <c r="M214" i="6"/>
  <c r="N214" i="6"/>
  <c r="O214" i="6"/>
  <c r="P214" i="6"/>
  <c r="Q214" i="6"/>
  <c r="R214" i="6"/>
  <c r="S214" i="6"/>
  <c r="T214" i="6"/>
  <c r="U214" i="6"/>
  <c r="V214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AL214" i="6"/>
  <c r="AM214" i="6"/>
  <c r="AN214" i="6"/>
  <c r="AO214" i="6"/>
  <c r="AP214" i="6"/>
  <c r="AT214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AL215" i="6"/>
  <c r="AM215" i="6"/>
  <c r="AN215" i="6"/>
  <c r="AO215" i="6"/>
  <c r="AP215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AL216" i="6"/>
  <c r="AM216" i="6"/>
  <c r="AN216" i="6"/>
  <c r="AO216" i="6"/>
  <c r="AP216" i="6"/>
  <c r="I217" i="6"/>
  <c r="J217" i="6"/>
  <c r="K217" i="6"/>
  <c r="L217" i="6"/>
  <c r="M217" i="6"/>
  <c r="N217" i="6"/>
  <c r="O217" i="6"/>
  <c r="P217" i="6"/>
  <c r="Q217" i="6"/>
  <c r="R217" i="6"/>
  <c r="S217" i="6"/>
  <c r="T217" i="6"/>
  <c r="U217" i="6"/>
  <c r="V217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AL217" i="6"/>
  <c r="AM217" i="6"/>
  <c r="AN217" i="6"/>
  <c r="AO217" i="6"/>
  <c r="AP217" i="6"/>
  <c r="AQ217" i="6"/>
  <c r="AR217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AL218" i="6"/>
  <c r="AM218" i="6"/>
  <c r="AN218" i="6"/>
  <c r="AO218" i="6"/>
  <c r="AP218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AL219" i="6"/>
  <c r="AM219" i="6"/>
  <c r="AN219" i="6"/>
  <c r="AO219" i="6"/>
  <c r="AP219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AL220" i="6"/>
  <c r="AM220" i="6"/>
  <c r="AN220" i="6"/>
  <c r="AO220" i="6"/>
  <c r="AP220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AL221" i="6"/>
  <c r="AM221" i="6"/>
  <c r="AN221" i="6"/>
  <c r="AO221" i="6"/>
  <c r="AP221" i="6"/>
  <c r="AR221" i="6"/>
  <c r="I222" i="6"/>
  <c r="J222" i="6"/>
  <c r="K222" i="6"/>
  <c r="L222" i="6"/>
  <c r="M222" i="6"/>
  <c r="N222" i="6"/>
  <c r="O222" i="6"/>
  <c r="P222" i="6"/>
  <c r="Q222" i="6"/>
  <c r="R222" i="6"/>
  <c r="S222" i="6"/>
  <c r="T222" i="6"/>
  <c r="U222" i="6"/>
  <c r="V222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AL222" i="6"/>
  <c r="AM222" i="6"/>
  <c r="AN222" i="6"/>
  <c r="AO222" i="6"/>
  <c r="AP222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AL223" i="6"/>
  <c r="AM223" i="6"/>
  <c r="AN223" i="6"/>
  <c r="AO223" i="6"/>
  <c r="AP223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AB224" i="6"/>
  <c r="AC224" i="6"/>
  <c r="AD224" i="6"/>
  <c r="AE224" i="6"/>
  <c r="AF224" i="6"/>
  <c r="AG224" i="6"/>
  <c r="AH224" i="6"/>
  <c r="AI224" i="6"/>
  <c r="AJ224" i="6"/>
  <c r="AK224" i="6"/>
  <c r="AL224" i="6"/>
  <c r="AM224" i="6"/>
  <c r="AN224" i="6"/>
  <c r="AO224" i="6"/>
  <c r="AP224" i="6"/>
  <c r="AP6" i="5"/>
  <c r="AP7" i="5"/>
  <c r="AP8" i="5"/>
  <c r="AP9" i="5"/>
  <c r="AP10" i="5"/>
  <c r="AP11" i="5"/>
  <c r="AP12" i="5"/>
  <c r="AP13" i="5"/>
  <c r="AP202" i="5" s="1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199" i="5" s="1"/>
  <c r="AP45" i="5"/>
  <c r="AP46" i="5"/>
  <c r="AP47" i="5"/>
  <c r="AP48" i="5"/>
  <c r="AP49" i="5"/>
  <c r="AP50" i="5"/>
  <c r="AP51" i="5"/>
  <c r="AP52" i="5"/>
  <c r="AP53" i="5"/>
  <c r="AP54" i="5"/>
  <c r="AP55" i="5"/>
  <c r="AP56" i="5"/>
  <c r="AP196" i="5" s="1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206" i="5" s="1"/>
  <c r="AP88" i="5"/>
  <c r="AP89" i="5"/>
  <c r="AP90" i="5"/>
  <c r="AP91" i="5"/>
  <c r="AP92" i="5"/>
  <c r="AP93" i="5"/>
  <c r="AP94" i="5"/>
  <c r="AP95" i="5"/>
  <c r="AP96" i="5"/>
  <c r="AP97" i="5"/>
  <c r="AP98" i="5"/>
  <c r="AP197" i="5" s="1"/>
  <c r="AP99" i="5"/>
  <c r="AP100" i="5"/>
  <c r="AP101" i="5"/>
  <c r="AP102" i="5"/>
  <c r="AP103" i="5"/>
  <c r="AP104" i="5"/>
  <c r="AP105" i="5"/>
  <c r="AP106" i="5"/>
  <c r="AP107" i="5"/>
  <c r="AP207" i="5" s="1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 s="1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3" i="5"/>
  <c r="AP143" i="5"/>
  <c r="AO144" i="5"/>
  <c r="AP144" i="5"/>
  <c r="AO145" i="5"/>
  <c r="AP145" i="5"/>
  <c r="AO146" i="5"/>
  <c r="AP146" i="5"/>
  <c r="AO147" i="5"/>
  <c r="AP147" i="5"/>
  <c r="AO148" i="5"/>
  <c r="AP148" i="5"/>
  <c r="AO149" i="5"/>
  <c r="AP149" i="5"/>
  <c r="AO150" i="5"/>
  <c r="AP150" i="5"/>
  <c r="AO151" i="5"/>
  <c r="AP151" i="5"/>
  <c r="AO152" i="5"/>
  <c r="AP152" i="5"/>
  <c r="AO153" i="5"/>
  <c r="AP153" i="5"/>
  <c r="AO154" i="5"/>
  <c r="AP154" i="5"/>
  <c r="AO155" i="5"/>
  <c r="AP155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Q161" i="5"/>
  <c r="AT161" i="5"/>
  <c r="BA161" i="5"/>
  <c r="BB161" i="5"/>
  <c r="BC161" i="5"/>
  <c r="AP164" i="5"/>
  <c r="AP165" i="5"/>
  <c r="AP166" i="5"/>
  <c r="AP167" i="5"/>
  <c r="AP168" i="5"/>
  <c r="AP169" i="5"/>
  <c r="AP170" i="5"/>
  <c r="AP171" i="5"/>
  <c r="AP172" i="5"/>
  <c r="AP173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H194" i="5"/>
  <c r="I194" i="5"/>
  <c r="AQ194" i="5"/>
  <c r="H196" i="5"/>
  <c r="I196" i="5"/>
  <c r="J196" i="5"/>
  <c r="K196" i="5"/>
  <c r="L196" i="5"/>
  <c r="M196" i="5"/>
  <c r="N196" i="5"/>
  <c r="N210" i="5" s="1"/>
  <c r="O196" i="5"/>
  <c r="P196" i="5"/>
  <c r="Q196" i="5"/>
  <c r="R196" i="5"/>
  <c r="S196" i="5"/>
  <c r="T196" i="5"/>
  <c r="U196" i="5"/>
  <c r="V196" i="5"/>
  <c r="W196" i="5"/>
  <c r="X196" i="5"/>
  <c r="Y196" i="5"/>
  <c r="Z196" i="5"/>
  <c r="Z210" i="5" s="1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L210" i="5" s="1"/>
  <c r="AM196" i="5"/>
  <c r="AN196" i="5"/>
  <c r="AO196" i="5"/>
  <c r="AQ196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A210" i="5" s="1"/>
  <c r="AA212" i="5" s="1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M210" i="5" s="1"/>
  <c r="AN197" i="5"/>
  <c r="AO197" i="5"/>
  <c r="AQ197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B210" i="5" s="1"/>
  <c r="AB214" i="5" s="1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N210" i="5" s="1"/>
  <c r="AO198" i="5"/>
  <c r="H199" i="5"/>
  <c r="I199" i="5"/>
  <c r="J199" i="5"/>
  <c r="K199" i="5"/>
  <c r="L199" i="5"/>
  <c r="M199" i="5"/>
  <c r="N199" i="5"/>
  <c r="O199" i="5"/>
  <c r="P199" i="5"/>
  <c r="Q199" i="5"/>
  <c r="Q210" i="5" s="1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C210" i="5" s="1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O210" i="5" s="1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Q201" i="5"/>
  <c r="H202" i="5"/>
  <c r="I202" i="5"/>
  <c r="J202" i="5"/>
  <c r="J210" i="5" s="1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H210" i="5" s="1"/>
  <c r="AI202" i="5"/>
  <c r="AJ202" i="5"/>
  <c r="AK202" i="5"/>
  <c r="AL202" i="5"/>
  <c r="AM202" i="5"/>
  <c r="AN202" i="5"/>
  <c r="AO202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W210" i="5" s="1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I210" i="5" s="1"/>
  <c r="AJ203" i="5"/>
  <c r="AK203" i="5"/>
  <c r="AL203" i="5"/>
  <c r="AM203" i="5"/>
  <c r="AN203" i="5"/>
  <c r="AO203" i="5"/>
  <c r="AP203" i="5"/>
  <c r="AQ203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O210" i="5"/>
  <c r="P210" i="5"/>
  <c r="T210" i="5"/>
  <c r="U210" i="5"/>
  <c r="V210" i="5"/>
  <c r="AA211" i="5"/>
  <c r="AA213" i="5" s="1"/>
  <c r="AB211" i="5"/>
  <c r="AB212" i="5"/>
  <c r="AC212" i="5"/>
  <c r="AH212" i="5"/>
  <c r="AO214" i="5"/>
  <c r="AP7" i="4" l="1"/>
  <c r="AP8" i="4"/>
  <c r="AP226" i="6"/>
  <c r="R226" i="6"/>
  <c r="AL226" i="6"/>
  <c r="AL230" i="6" s="1"/>
  <c r="Z226" i="6"/>
  <c r="Z228" i="6" s="1"/>
  <c r="AO226" i="6"/>
  <c r="AO228" i="6" s="1"/>
  <c r="AC226" i="6"/>
  <c r="AC228" i="6" s="1"/>
  <c r="Q226" i="6"/>
  <c r="Q232" i="6" s="1"/>
  <c r="AQ208" i="6"/>
  <c r="AD226" i="6"/>
  <c r="AD228" i="6" s="1"/>
  <c r="AN214" i="5"/>
  <c r="AN212" i="5"/>
  <c r="AN211" i="5"/>
  <c r="AN213" i="5" s="1"/>
  <c r="AN138" i="5" s="1"/>
  <c r="AN215" i="5"/>
  <c r="AM212" i="5"/>
  <c r="AM211" i="5"/>
  <c r="AM215" i="5"/>
  <c r="AM214" i="5"/>
  <c r="AL212" i="5"/>
  <c r="AL211" i="5"/>
  <c r="AL215" i="5"/>
  <c r="AL214" i="5"/>
  <c r="AI215" i="5"/>
  <c r="AI214" i="5"/>
  <c r="AI211" i="5"/>
  <c r="AI212" i="5"/>
  <c r="W215" i="5"/>
  <c r="W214" i="5"/>
  <c r="W212" i="5"/>
  <c r="W211" i="5"/>
  <c r="AP228" i="6"/>
  <c r="AP232" i="6"/>
  <c r="AP173" i="6" s="1"/>
  <c r="AP229" i="6"/>
  <c r="AP230" i="6"/>
  <c r="AP231" i="6" s="1"/>
  <c r="Z232" i="6"/>
  <c r="Z230" i="6"/>
  <c r="Z229" i="6"/>
  <c r="AO232" i="6"/>
  <c r="AC229" i="6"/>
  <c r="AC232" i="6"/>
  <c r="AC230" i="6"/>
  <c r="AB138" i="5"/>
  <c r="AB213" i="5"/>
  <c r="V215" i="5"/>
  <c r="V214" i="5"/>
  <c r="V212" i="5"/>
  <c r="Y232" i="6"/>
  <c r="Y229" i="6"/>
  <c r="Y228" i="6"/>
  <c r="U214" i="5"/>
  <c r="U212" i="5"/>
  <c r="U211" i="5"/>
  <c r="AA138" i="5"/>
  <c r="X229" i="6"/>
  <c r="X228" i="6"/>
  <c r="X232" i="6"/>
  <c r="T212" i="5"/>
  <c r="T211" i="5"/>
  <c r="W228" i="6"/>
  <c r="W229" i="6"/>
  <c r="P214" i="5"/>
  <c r="P211" i="5"/>
  <c r="P215" i="5"/>
  <c r="S229" i="6"/>
  <c r="S232" i="6"/>
  <c r="S228" i="6"/>
  <c r="S230" i="6"/>
  <c r="AL232" i="6"/>
  <c r="AL228" i="6"/>
  <c r="R228" i="6"/>
  <c r="R232" i="6"/>
  <c r="R230" i="6"/>
  <c r="V211" i="5"/>
  <c r="O212" i="5"/>
  <c r="O211" i="5"/>
  <c r="O215" i="5"/>
  <c r="O214" i="5"/>
  <c r="AH215" i="5"/>
  <c r="AH214" i="5"/>
  <c r="AH211" i="5"/>
  <c r="J215" i="5"/>
  <c r="J214" i="5"/>
  <c r="Z212" i="5"/>
  <c r="Z211" i="5"/>
  <c r="N212" i="5"/>
  <c r="N211" i="5"/>
  <c r="N215" i="5"/>
  <c r="N214" i="5"/>
  <c r="AE226" i="6"/>
  <c r="AB215" i="5"/>
  <c r="AA214" i="5"/>
  <c r="P212" i="5"/>
  <c r="J211" i="5"/>
  <c r="K210" i="5"/>
  <c r="AO215" i="5"/>
  <c r="AO212" i="5"/>
  <c r="AC215" i="5"/>
  <c r="AC214" i="5"/>
  <c r="Q215" i="5"/>
  <c r="Q214" i="5"/>
  <c r="Q212" i="5"/>
  <c r="Q211" i="5"/>
  <c r="AK210" i="5"/>
  <c r="Y210" i="5"/>
  <c r="M210" i="5"/>
  <c r="AN226" i="6"/>
  <c r="AB226" i="6"/>
  <c r="P226" i="6"/>
  <c r="AA215" i="5"/>
  <c r="Z214" i="5"/>
  <c r="AJ210" i="5"/>
  <c r="X210" i="5"/>
  <c r="L210" i="5"/>
  <c r="Y230" i="6"/>
  <c r="R229" i="6"/>
  <c r="AM226" i="6"/>
  <c r="AA226" i="6"/>
  <c r="O226" i="6"/>
  <c r="Z215" i="5"/>
  <c r="AP208" i="5"/>
  <c r="X230" i="6"/>
  <c r="AP174" i="5"/>
  <c r="AP198" i="5"/>
  <c r="AP210" i="5" s="1"/>
  <c r="W230" i="6"/>
  <c r="AK226" i="6"/>
  <c r="M226" i="6"/>
  <c r="U215" i="5"/>
  <c r="T214" i="5"/>
  <c r="J212" i="5"/>
  <c r="AG210" i="5"/>
  <c r="I210" i="5"/>
  <c r="AP156" i="5"/>
  <c r="N226" i="6"/>
  <c r="AJ226" i="6"/>
  <c r="L226" i="6"/>
  <c r="T215" i="5"/>
  <c r="AO211" i="5"/>
  <c r="AF210" i="5"/>
  <c r="H210" i="5"/>
  <c r="W232" i="6"/>
  <c r="AI226" i="6"/>
  <c r="K226" i="6"/>
  <c r="AC211" i="5"/>
  <c r="AE210" i="5"/>
  <c r="S210" i="5"/>
  <c r="AD210" i="5"/>
  <c r="R210" i="5"/>
  <c r="AH226" i="6"/>
  <c r="V226" i="6"/>
  <c r="J226" i="6"/>
  <c r="AQ172" i="6"/>
  <c r="AP201" i="5"/>
  <c r="AG226" i="6"/>
  <c r="U226" i="6"/>
  <c r="I226" i="6"/>
  <c r="AF226" i="6"/>
  <c r="T226" i="6"/>
  <c r="AO230" i="6" l="1"/>
  <c r="AD232" i="6"/>
  <c r="Q228" i="6"/>
  <c r="AO229" i="6"/>
  <c r="Q229" i="6"/>
  <c r="AD230" i="6"/>
  <c r="AL229" i="6"/>
  <c r="AD229" i="6"/>
  <c r="Q230" i="6"/>
  <c r="Q231" i="6" s="1"/>
  <c r="AP211" i="5"/>
  <c r="AP213" i="5" s="1"/>
  <c r="AP212" i="5"/>
  <c r="AP215" i="5"/>
  <c r="AP214" i="5"/>
  <c r="AA230" i="6"/>
  <c r="AA229" i="6"/>
  <c r="AA232" i="6"/>
  <c r="AA228" i="6"/>
  <c r="M211" i="5"/>
  <c r="M215" i="5"/>
  <c r="M214" i="5"/>
  <c r="M212" i="5"/>
  <c r="J138" i="5"/>
  <c r="J213" i="5"/>
  <c r="Z213" i="5"/>
  <c r="Z138" i="5"/>
  <c r="R231" i="6"/>
  <c r="R173" i="6"/>
  <c r="AC231" i="6"/>
  <c r="AC173" i="6"/>
  <c r="H212" i="5"/>
  <c r="H211" i="5"/>
  <c r="H214" i="5"/>
  <c r="H215" i="5"/>
  <c r="AM230" i="6"/>
  <c r="AM228" i="6"/>
  <c r="AM232" i="6"/>
  <c r="AM229" i="6"/>
  <c r="Y211" i="5"/>
  <c r="Y212" i="5"/>
  <c r="Y215" i="5"/>
  <c r="Y214" i="5"/>
  <c r="U138" i="5"/>
  <c r="U213" i="5"/>
  <c r="J230" i="6"/>
  <c r="J228" i="6"/>
  <c r="J232" i="6"/>
  <c r="J229" i="6"/>
  <c r="AF212" i="5"/>
  <c r="AF211" i="5"/>
  <c r="AF215" i="5"/>
  <c r="AF214" i="5"/>
  <c r="M232" i="6"/>
  <c r="M229" i="6"/>
  <c r="M230" i="6"/>
  <c r="M228" i="6"/>
  <c r="AK211" i="5"/>
  <c r="AK212" i="5"/>
  <c r="AK215" i="5"/>
  <c r="AK214" i="5"/>
  <c r="AL138" i="5"/>
  <c r="AL213" i="5"/>
  <c r="V230" i="6"/>
  <c r="V228" i="6"/>
  <c r="V232" i="6"/>
  <c r="V229" i="6"/>
  <c r="AO138" i="5"/>
  <c r="AO213" i="5"/>
  <c r="AK232" i="6"/>
  <c r="AK229" i="6"/>
  <c r="AK230" i="6"/>
  <c r="AK228" i="6"/>
  <c r="Y173" i="6"/>
  <c r="Y231" i="6"/>
  <c r="Q138" i="5"/>
  <c r="Q213" i="5"/>
  <c r="P138" i="5"/>
  <c r="P213" i="5"/>
  <c r="AH230" i="6"/>
  <c r="AH228" i="6"/>
  <c r="AH232" i="6"/>
  <c r="AH229" i="6"/>
  <c r="W231" i="6"/>
  <c r="W173" i="6"/>
  <c r="L215" i="5"/>
  <c r="L211" i="5"/>
  <c r="L214" i="5"/>
  <c r="L212" i="5"/>
  <c r="AH138" i="5"/>
  <c r="AH213" i="5"/>
  <c r="W138" i="5"/>
  <c r="W213" i="5"/>
  <c r="R211" i="5"/>
  <c r="R212" i="5"/>
  <c r="R215" i="5"/>
  <c r="R214" i="5"/>
  <c r="L229" i="6"/>
  <c r="L228" i="6"/>
  <c r="L230" i="6"/>
  <c r="L232" i="6"/>
  <c r="X215" i="5"/>
  <c r="X212" i="5"/>
  <c r="X214" i="5"/>
  <c r="X211" i="5"/>
  <c r="T229" i="6"/>
  <c r="T232" i="6"/>
  <c r="T228" i="6"/>
  <c r="T230" i="6"/>
  <c r="AD211" i="5"/>
  <c r="AD215" i="5"/>
  <c r="AD214" i="5"/>
  <c r="AD212" i="5"/>
  <c r="AJ229" i="6"/>
  <c r="AJ228" i="6"/>
  <c r="AJ230" i="6"/>
  <c r="AJ232" i="6"/>
  <c r="AJ215" i="5"/>
  <c r="AJ211" i="5"/>
  <c r="AJ214" i="5"/>
  <c r="AJ212" i="5"/>
  <c r="AE229" i="6"/>
  <c r="AE232" i="6"/>
  <c r="AE230" i="6"/>
  <c r="AE228" i="6"/>
  <c r="AO231" i="6"/>
  <c r="AO173" i="6"/>
  <c r="AM213" i="5"/>
  <c r="AM138" i="5"/>
  <c r="AF229" i="6"/>
  <c r="AF232" i="6"/>
  <c r="AF230" i="6"/>
  <c r="AF228" i="6"/>
  <c r="S212" i="5"/>
  <c r="S211" i="5"/>
  <c r="S215" i="5"/>
  <c r="S214" i="5"/>
  <c r="N232" i="6"/>
  <c r="N230" i="6"/>
  <c r="N229" i="6"/>
  <c r="N228" i="6"/>
  <c r="AD231" i="6"/>
  <c r="AD173" i="6"/>
  <c r="T213" i="5"/>
  <c r="T138" i="5"/>
  <c r="AE212" i="5"/>
  <c r="AE211" i="5"/>
  <c r="AE215" i="5"/>
  <c r="AE214" i="5"/>
  <c r="X231" i="6"/>
  <c r="X173" i="6"/>
  <c r="AL173" i="6"/>
  <c r="AL231" i="6"/>
  <c r="I230" i="6"/>
  <c r="I232" i="6"/>
  <c r="I229" i="6"/>
  <c r="I228" i="6"/>
  <c r="AC138" i="5"/>
  <c r="AC213" i="5"/>
  <c r="I214" i="5"/>
  <c r="I212" i="5"/>
  <c r="I215" i="5"/>
  <c r="I211" i="5"/>
  <c r="P230" i="6"/>
  <c r="P228" i="6"/>
  <c r="P229" i="6"/>
  <c r="P232" i="6"/>
  <c r="O213" i="5"/>
  <c r="O138" i="5"/>
  <c r="AI138" i="5"/>
  <c r="AI213" i="5"/>
  <c r="U230" i="6"/>
  <c r="U228" i="6"/>
  <c r="U229" i="6"/>
  <c r="U232" i="6"/>
  <c r="K228" i="6"/>
  <c r="K230" i="6"/>
  <c r="K232" i="6"/>
  <c r="K229" i="6"/>
  <c r="AG214" i="5"/>
  <c r="AG212" i="5"/>
  <c r="AG211" i="5"/>
  <c r="AG215" i="5"/>
  <c r="AB230" i="6"/>
  <c r="AB229" i="6"/>
  <c r="AB232" i="6"/>
  <c r="AB228" i="6"/>
  <c r="N138" i="5"/>
  <c r="N213" i="5"/>
  <c r="S231" i="6"/>
  <c r="S173" i="6"/>
  <c r="Z173" i="6"/>
  <c r="Z231" i="6"/>
  <c r="AG230" i="6"/>
  <c r="AG232" i="6"/>
  <c r="AG229" i="6"/>
  <c r="AG228" i="6"/>
  <c r="AI228" i="6"/>
  <c r="AI230" i="6"/>
  <c r="AI232" i="6"/>
  <c r="AI229" i="6"/>
  <c r="O230" i="6"/>
  <c r="O229" i="6"/>
  <c r="O228" i="6"/>
  <c r="O232" i="6"/>
  <c r="AN230" i="6"/>
  <c r="AN228" i="6"/>
  <c r="AN232" i="6"/>
  <c r="AN229" i="6"/>
  <c r="K215" i="5"/>
  <c r="K214" i="5"/>
  <c r="K211" i="5"/>
  <c r="K212" i="5"/>
  <c r="V138" i="5"/>
  <c r="V213" i="5"/>
  <c r="Q173" i="6" l="1"/>
  <c r="K231" i="6"/>
  <c r="K173" i="6"/>
  <c r="X213" i="5"/>
  <c r="X138" i="5"/>
  <c r="K138" i="5"/>
  <c r="K213" i="5"/>
  <c r="P231" i="6"/>
  <c r="P173" i="6"/>
  <c r="AJ231" i="6"/>
  <c r="AJ173" i="6"/>
  <c r="AK138" i="5"/>
  <c r="AK213" i="5"/>
  <c r="J173" i="6"/>
  <c r="J231" i="6"/>
  <c r="AI231" i="6"/>
  <c r="AI173" i="6"/>
  <c r="I138" i="5"/>
  <c r="I213" i="5"/>
  <c r="N173" i="6"/>
  <c r="N231" i="6"/>
  <c r="H213" i="5"/>
  <c r="H138" i="5"/>
  <c r="AH173" i="6"/>
  <c r="AH231" i="6"/>
  <c r="M173" i="6"/>
  <c r="M231" i="6"/>
  <c r="M213" i="5"/>
  <c r="M138" i="5"/>
  <c r="AB231" i="6"/>
  <c r="AB173" i="6"/>
  <c r="U173" i="6"/>
  <c r="U231" i="6"/>
  <c r="AE173" i="6"/>
  <c r="AE231" i="6"/>
  <c r="L231" i="6"/>
  <c r="L173" i="6"/>
  <c r="AE213" i="5"/>
  <c r="AE138" i="5"/>
  <c r="S138" i="5"/>
  <c r="S213" i="5"/>
  <c r="AN231" i="6"/>
  <c r="AN173" i="6"/>
  <c r="AG173" i="6"/>
  <c r="AG231" i="6"/>
  <c r="AG138" i="5"/>
  <c r="AG213" i="5"/>
  <c r="AD213" i="5"/>
  <c r="AD138" i="5"/>
  <c r="V231" i="6"/>
  <c r="V173" i="6"/>
  <c r="Y213" i="5"/>
  <c r="Y138" i="5"/>
  <c r="AA173" i="6"/>
  <c r="AA231" i="6"/>
  <c r="T173" i="6"/>
  <c r="T231" i="6"/>
  <c r="L213" i="5"/>
  <c r="L138" i="5"/>
  <c r="AF213" i="5"/>
  <c r="AF138" i="5"/>
  <c r="AF173" i="6"/>
  <c r="AF231" i="6"/>
  <c r="AJ138" i="5"/>
  <c r="AJ213" i="5"/>
  <c r="O173" i="6"/>
  <c r="O231" i="6"/>
  <c r="I173" i="6"/>
  <c r="I231" i="6"/>
  <c r="R138" i="5"/>
  <c r="R213" i="5"/>
  <c r="AK173" i="6"/>
  <c r="AK231" i="6"/>
  <c r="AM173" i="6"/>
  <c r="AM231" i="6"/>
  <c r="AR72" i="4" l="1"/>
  <c r="AP67" i="4"/>
  <c r="AP66" i="4"/>
  <c r="AP65" i="4"/>
  <c r="AP64" i="4"/>
  <c r="AP63" i="4"/>
  <c r="AP62" i="4"/>
  <c r="AP61" i="4"/>
  <c r="AP60" i="4"/>
  <c r="AP59" i="4"/>
  <c r="AO58" i="4"/>
  <c r="AN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AO52" i="4"/>
  <c r="AN52" i="4"/>
  <c r="AP52" i="4"/>
  <c r="AP51" i="4"/>
  <c r="AP50" i="4"/>
  <c r="AP49" i="4"/>
  <c r="AP48" i="4"/>
  <c r="AP47" i="4"/>
  <c r="AP46" i="4"/>
  <c r="AP45" i="4"/>
  <c r="AP44" i="4"/>
  <c r="AP41" i="4"/>
  <c r="AP40" i="4"/>
  <c r="AP38" i="4"/>
  <c r="AP37" i="4"/>
  <c r="AP35" i="4"/>
  <c r="AP34" i="4"/>
  <c r="AP33" i="4"/>
  <c r="AP32" i="4"/>
  <c r="AP31" i="4"/>
  <c r="AP29" i="4"/>
  <c r="AP28" i="4"/>
  <c r="AP27" i="4"/>
  <c r="AO53" i="4" l="1"/>
  <c r="AN53" i="4" l="1"/>
  <c r="AT200" i="5" l="1"/>
  <c r="AT200" i="5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<sst xmlns="http://schemas.openxmlformats.org/spreadsheetml/2006/main" count="1282" uniqueCount="454">
  <si>
    <t>ﾗｲﾝ</t>
    <phoneticPr fontId="7"/>
  </si>
  <si>
    <t>ｼﾌﾄ</t>
    <phoneticPr fontId="7"/>
  </si>
  <si>
    <t>５月度　生産計画</t>
    <rPh sb="1" eb="2">
      <t>ガツ</t>
    </rPh>
    <rPh sb="2" eb="3">
      <t>ド</t>
    </rPh>
    <rPh sb="4" eb="8">
      <t>セイサンケイカク</t>
    </rPh>
    <phoneticPr fontId="7"/>
  </si>
  <si>
    <t>作成日</t>
    <rPh sb="0" eb="3">
      <t>サクセイビ</t>
    </rPh>
    <phoneticPr fontId="7"/>
  </si>
  <si>
    <t>記事欄</t>
    <rPh sb="0" eb="2">
      <t>キジ</t>
    </rPh>
    <rPh sb="2" eb="3">
      <t>ラン</t>
    </rPh>
    <phoneticPr fontId="7"/>
  </si>
  <si>
    <t>U/L</t>
    <phoneticPr fontId="7"/>
  </si>
  <si>
    <t>T/L</t>
    <phoneticPr fontId="7"/>
  </si>
  <si>
    <t>作成</t>
    <rPh sb="0" eb="2">
      <t>サクセイ</t>
    </rPh>
    <phoneticPr fontId="7"/>
  </si>
  <si>
    <t>MC</t>
    <phoneticPr fontId="7"/>
  </si>
  <si>
    <t>1S/2S</t>
    <phoneticPr fontId="7"/>
  </si>
  <si>
    <t>2週確定</t>
    <rPh sb="1" eb="4">
      <t>シュウカクテイ</t>
    </rPh>
    <phoneticPr fontId="7"/>
  </si>
  <si>
    <t>機種コード</t>
    <rPh sb="0" eb="2">
      <t>キシュ</t>
    </rPh>
    <phoneticPr fontId="7"/>
  </si>
  <si>
    <t>機種</t>
    <rPh sb="0" eb="2">
      <t>キシュ</t>
    </rPh>
    <phoneticPr fontId="7"/>
  </si>
  <si>
    <t>部番</t>
    <rPh sb="0" eb="2">
      <t>ブバン</t>
    </rPh>
    <phoneticPr fontId="7"/>
  </si>
  <si>
    <t>仕向</t>
    <rPh sb="0" eb="2">
      <t>シム</t>
    </rPh>
    <phoneticPr fontId="7"/>
  </si>
  <si>
    <t>ﾀｸﾄ</t>
    <phoneticPr fontId="7"/>
  </si>
  <si>
    <t>日付</t>
    <rPh sb="0" eb="2">
      <t>ヒヅケ</t>
    </rPh>
    <phoneticPr fontId="7"/>
  </si>
  <si>
    <t>TOTAL</t>
    <phoneticPr fontId="7"/>
  </si>
  <si>
    <t>搬入手番</t>
    <rPh sb="0" eb="2">
      <t>ハンニュウ</t>
    </rPh>
    <rPh sb="2" eb="3">
      <t>テ</t>
    </rPh>
    <rPh sb="3" eb="4">
      <t>バン</t>
    </rPh>
    <phoneticPr fontId="7"/>
  </si>
  <si>
    <t>備考</t>
    <rPh sb="0" eb="2">
      <t>ビコウ</t>
    </rPh>
    <phoneticPr fontId="7"/>
  </si>
  <si>
    <t>MFMA</t>
    <phoneticPr fontId="3"/>
  </si>
  <si>
    <t>CB400</t>
    <phoneticPr fontId="7"/>
  </si>
  <si>
    <t>50100
MFM-FA00</t>
    <phoneticPr fontId="7"/>
  </si>
  <si>
    <t>J/8J</t>
    <phoneticPr fontId="7"/>
  </si>
  <si>
    <t>AF</t>
    <phoneticPr fontId="7"/>
  </si>
  <si>
    <t>誤組注意
※派生一覧表確認の事　　　　　　　　　　　</t>
    <phoneticPr fontId="7"/>
  </si>
  <si>
    <t>WE</t>
    <phoneticPr fontId="7"/>
  </si>
  <si>
    <t>搬入</t>
    <rPh sb="0" eb="2">
      <t>ハンニュウ</t>
    </rPh>
    <phoneticPr fontId="7"/>
  </si>
  <si>
    <t>J</t>
    <phoneticPr fontId="7"/>
  </si>
  <si>
    <t>MFPA</t>
    <phoneticPr fontId="7"/>
  </si>
  <si>
    <t>CB1300</t>
    <phoneticPr fontId="7"/>
  </si>
  <si>
    <t>50100
MFP-C000</t>
    <phoneticPr fontId="7"/>
  </si>
  <si>
    <t>SP</t>
    <phoneticPr fontId="7"/>
  </si>
  <si>
    <t>50100
MFP-L800</t>
    <phoneticPr fontId="7"/>
  </si>
  <si>
    <t>MFPV</t>
    <phoneticPr fontId="3"/>
  </si>
  <si>
    <t>CB1300ADM</t>
    <phoneticPr fontId="7"/>
  </si>
  <si>
    <t>50100        MFPV-YA00</t>
    <phoneticPr fontId="7"/>
  </si>
  <si>
    <t>YA</t>
    <phoneticPr fontId="7"/>
  </si>
  <si>
    <t>MFP</t>
    <phoneticPr fontId="3"/>
  </si>
  <si>
    <t>CB1300SADM</t>
    <phoneticPr fontId="7"/>
  </si>
  <si>
    <t>50100
MFP-JD00</t>
    <phoneticPr fontId="7"/>
  </si>
  <si>
    <t>50100
MFP-JC00</t>
    <phoneticPr fontId="7"/>
  </si>
  <si>
    <t>50100
MFP-A500</t>
    <phoneticPr fontId="7"/>
  </si>
  <si>
    <t>MGC</t>
    <phoneticPr fontId="3"/>
  </si>
  <si>
    <t>CB1100</t>
    <phoneticPr fontId="7"/>
  </si>
  <si>
    <t>50100
MGC-JD00</t>
    <phoneticPr fontId="7"/>
  </si>
  <si>
    <t>1-3</t>
    <phoneticPr fontId="7"/>
  </si>
  <si>
    <t>50100
MGC-JB00</t>
    <phoneticPr fontId="7"/>
  </si>
  <si>
    <t>AC</t>
    <phoneticPr fontId="7"/>
  </si>
  <si>
    <t>MKLA</t>
    <phoneticPr fontId="3"/>
  </si>
  <si>
    <t>NC750</t>
    <phoneticPr fontId="7"/>
  </si>
  <si>
    <t>50100          MKA‐Y100</t>
    <phoneticPr fontId="7"/>
  </si>
  <si>
    <t>J/U</t>
    <phoneticPr fontId="7"/>
  </si>
  <si>
    <t>MJAS</t>
    <phoneticPr fontId="3"/>
  </si>
  <si>
    <t>VT750C</t>
    <phoneticPr fontId="7"/>
  </si>
  <si>
    <t>50100
MEG-H100</t>
    <phoneticPr fontId="7"/>
  </si>
  <si>
    <t>AC/CM</t>
    <phoneticPr fontId="7"/>
  </si>
  <si>
    <t>50100
MEG-W000</t>
    <phoneticPr fontId="7"/>
  </si>
  <si>
    <t>J/ED</t>
    <phoneticPr fontId="7"/>
  </si>
  <si>
    <t>CB400RAK</t>
    <phoneticPr fontId="7"/>
  </si>
  <si>
    <t>50100
MLR-Y800</t>
    <phoneticPr fontId="7"/>
  </si>
  <si>
    <t>50100
MLR-D800</t>
    <phoneticPr fontId="7"/>
  </si>
  <si>
    <t>50100
MLR‐D000</t>
    <phoneticPr fontId="7"/>
  </si>
  <si>
    <t>50100
MKP‐J000</t>
    <phoneticPr fontId="7"/>
  </si>
  <si>
    <t>CB400XAK</t>
    <phoneticPr fontId="7"/>
  </si>
  <si>
    <t>50100
MKP-J800</t>
    <phoneticPr fontId="7"/>
  </si>
  <si>
    <t>CTX700</t>
    <phoneticPr fontId="7"/>
  </si>
  <si>
    <t>50100
MJF-A000</t>
    <phoneticPr fontId="7"/>
  </si>
  <si>
    <t>50100
MJF-A300</t>
    <phoneticPr fontId="7"/>
  </si>
  <si>
    <t>NC750L</t>
    <phoneticPr fontId="7"/>
  </si>
  <si>
    <t>50100
MJH-Y000</t>
    <phoneticPr fontId="7"/>
  </si>
  <si>
    <t>NC750LH</t>
    <phoneticPr fontId="7"/>
  </si>
  <si>
    <t>50100
MJH-Y400</t>
    <phoneticPr fontId="7"/>
  </si>
  <si>
    <t>NC750D</t>
    <phoneticPr fontId="7"/>
  </si>
  <si>
    <t>50100
MJL-Y100</t>
    <phoneticPr fontId="7"/>
  </si>
  <si>
    <t>50100
MKA-N400</t>
    <phoneticPr fontId="7"/>
  </si>
  <si>
    <t>50100
MKA-D700</t>
    <phoneticPr fontId="7"/>
  </si>
  <si>
    <t>50100
MKA-D800</t>
    <phoneticPr fontId="7"/>
  </si>
  <si>
    <t>50100
MKL-S800</t>
    <phoneticPr fontId="7"/>
  </si>
  <si>
    <t>CH</t>
    <phoneticPr fontId="7"/>
  </si>
  <si>
    <t>50100
MKA-N600</t>
    <phoneticPr fontId="7"/>
  </si>
  <si>
    <t>50100
MKA-D500</t>
    <phoneticPr fontId="7"/>
  </si>
  <si>
    <t>ED</t>
    <phoneticPr fontId="7"/>
  </si>
  <si>
    <t>50100
MKL-S500</t>
    <phoneticPr fontId="7"/>
  </si>
  <si>
    <t>sp</t>
    <phoneticPr fontId="7"/>
  </si>
  <si>
    <t>50100
MKA-Y100</t>
    <phoneticPr fontId="7"/>
  </si>
  <si>
    <t>YB</t>
    <phoneticPr fontId="7"/>
  </si>
  <si>
    <t>50100
MJH-Y200</t>
    <phoneticPr fontId="7"/>
  </si>
  <si>
    <t>NC750XG</t>
    <phoneticPr fontId="7"/>
  </si>
  <si>
    <t>50100
MKA-S400</t>
    <phoneticPr fontId="7"/>
  </si>
  <si>
    <t>CRF1000</t>
    <phoneticPr fontId="7"/>
  </si>
  <si>
    <t>50100
MKS-E000</t>
    <phoneticPr fontId="7"/>
  </si>
  <si>
    <t>KD</t>
    <phoneticPr fontId="7"/>
  </si>
  <si>
    <t>払出</t>
    <rPh sb="0" eb="1">
      <t>ハラ</t>
    </rPh>
    <rPh sb="1" eb="2">
      <t>ダ</t>
    </rPh>
    <phoneticPr fontId="7"/>
  </si>
  <si>
    <t>50100
MLF-E000</t>
    <phoneticPr fontId="7"/>
  </si>
  <si>
    <t>ASP1100P</t>
    <phoneticPr fontId="7"/>
  </si>
  <si>
    <t>50100
MLF-Y000</t>
    <phoneticPr fontId="7"/>
  </si>
  <si>
    <t>50100　　　　　　　　MKK-D000</t>
    <phoneticPr fontId="7"/>
  </si>
  <si>
    <t>払出</t>
    <rPh sb="0" eb="2">
      <t>ハライダシ</t>
    </rPh>
    <phoneticPr fontId="7"/>
  </si>
  <si>
    <t>50100
MLF-E800</t>
    <phoneticPr fontId="7"/>
  </si>
  <si>
    <t>CRF150YE</t>
    <phoneticPr fontId="7"/>
  </si>
  <si>
    <t>50100
GFY-6600</t>
    <phoneticPr fontId="7"/>
  </si>
  <si>
    <t>50100
KSE-0000</t>
    <phoneticPr fontId="7"/>
  </si>
  <si>
    <t>NJ50</t>
    <phoneticPr fontId="7"/>
  </si>
  <si>
    <t>50100
MKJ-D000</t>
    <phoneticPr fontId="7"/>
  </si>
  <si>
    <t>CB1000</t>
    <phoneticPr fontId="7"/>
  </si>
  <si>
    <t>50100
MKJ-E500</t>
    <phoneticPr fontId="7"/>
  </si>
  <si>
    <t>ADV750</t>
    <phoneticPr fontId="7"/>
  </si>
  <si>
    <t>50100
MKH-D200</t>
    <phoneticPr fontId="7"/>
  </si>
  <si>
    <t>(FRONT)</t>
    <phoneticPr fontId="7"/>
  </si>
  <si>
    <t>FRONT
MY6-A000　　</t>
    <phoneticPr fontId="7"/>
  </si>
  <si>
    <t>A</t>
    <phoneticPr fontId="7"/>
  </si>
  <si>
    <t>ASSY</t>
    <phoneticPr fontId="7"/>
  </si>
  <si>
    <t>FRONT
MY6-L000　　</t>
    <phoneticPr fontId="7"/>
  </si>
  <si>
    <t>XR650</t>
    <phoneticPr fontId="7"/>
  </si>
  <si>
    <t>50100
MY6-A000　</t>
    <phoneticPr fontId="7"/>
  </si>
  <si>
    <t>50100
MY6-L000　　</t>
    <phoneticPr fontId="7"/>
  </si>
  <si>
    <t>CMX1100</t>
    <phoneticPr fontId="7"/>
  </si>
  <si>
    <t>50100
MLA-A200</t>
    <phoneticPr fontId="7"/>
  </si>
  <si>
    <t>J/A</t>
    <phoneticPr fontId="3"/>
  </si>
  <si>
    <t>CMX1100SP</t>
    <phoneticPr fontId="7"/>
  </si>
  <si>
    <t>50100
MLA-AA00</t>
    <phoneticPr fontId="7"/>
  </si>
  <si>
    <t>50100
MLL-D000</t>
    <phoneticPr fontId="7"/>
  </si>
  <si>
    <t>CMX1101SP</t>
  </si>
  <si>
    <t>50100
MLVA-J000</t>
    <phoneticPr fontId="7"/>
  </si>
  <si>
    <t>50100
MLH-D400</t>
    <phoneticPr fontId="7"/>
  </si>
  <si>
    <t>50100
MLB-D200</t>
    <phoneticPr fontId="7"/>
  </si>
  <si>
    <t>XL749P</t>
  </si>
  <si>
    <t>50100
MLC-D000</t>
    <phoneticPr fontId="7"/>
  </si>
  <si>
    <t>50100
MLBH-D800</t>
    <phoneticPr fontId="7"/>
  </si>
  <si>
    <t>XL750P</t>
    <phoneticPr fontId="7"/>
  </si>
  <si>
    <t>50100
MLC-D300</t>
    <phoneticPr fontId="7"/>
  </si>
  <si>
    <t>50100
MLCH-D600</t>
    <phoneticPr fontId="7"/>
  </si>
  <si>
    <t>TOTAL台数</t>
    <rPh sb="5" eb="7">
      <t>ダイスウ</t>
    </rPh>
    <phoneticPr fontId="7"/>
  </si>
  <si>
    <t>MC生産負荷(2交替)</t>
    <rPh sb="2" eb="4">
      <t>セイサン</t>
    </rPh>
    <rPh sb="4" eb="6">
      <t>フカ</t>
    </rPh>
    <rPh sb="8" eb="10">
      <t>コウタイ</t>
    </rPh>
    <phoneticPr fontId="7"/>
  </si>
  <si>
    <t>マルチ生産負荷(2交替)</t>
    <rPh sb="3" eb="5">
      <t>セイサン</t>
    </rPh>
    <rPh sb="5" eb="7">
      <t>フカ</t>
    </rPh>
    <rPh sb="9" eb="11">
      <t>コウタイ</t>
    </rPh>
    <phoneticPr fontId="7"/>
  </si>
  <si>
    <t>50号機</t>
    <rPh sb="2" eb="4">
      <t>ゴウキ</t>
    </rPh>
    <phoneticPr fontId="7"/>
  </si>
  <si>
    <t>1S/2S/3S</t>
    <phoneticPr fontId="7"/>
  </si>
  <si>
    <t>GJJ</t>
    <phoneticPr fontId="7"/>
  </si>
  <si>
    <t xml:space="preserve">GJJ(FRAME) </t>
    <phoneticPr fontId="7"/>
  </si>
  <si>
    <t>AF</t>
  </si>
  <si>
    <t>誤組注意
※派生一覧表確認の事</t>
    <phoneticPr fontId="7"/>
  </si>
  <si>
    <t>GJJ(RR）</t>
    <phoneticPr fontId="7"/>
  </si>
  <si>
    <t>GJJ(SUB)</t>
    <phoneticPr fontId="7"/>
  </si>
  <si>
    <r>
      <rPr>
        <b/>
        <sz val="48"/>
        <rFont val="Meiryo UI"/>
        <family val="3"/>
        <charset val="128"/>
      </rPr>
      <t>GJH(FRAME)</t>
    </r>
    <r>
      <rPr>
        <b/>
        <sz val="60"/>
        <rFont val="Meiryo UI"/>
        <family val="3"/>
        <charset val="128"/>
      </rPr>
      <t xml:space="preserve"> </t>
    </r>
    <phoneticPr fontId="7"/>
  </si>
  <si>
    <t>GJH(RR）</t>
    <phoneticPr fontId="7"/>
  </si>
  <si>
    <t>MFM</t>
    <phoneticPr fontId="7"/>
  </si>
  <si>
    <t>MLC</t>
    <phoneticPr fontId="7"/>
  </si>
  <si>
    <t>MFP</t>
    <phoneticPr fontId="7"/>
  </si>
  <si>
    <t>MGC</t>
    <phoneticPr fontId="7"/>
  </si>
  <si>
    <t>MKP</t>
    <phoneticPr fontId="7"/>
  </si>
  <si>
    <t>MJS</t>
    <phoneticPr fontId="7"/>
  </si>
  <si>
    <t>MKA</t>
    <phoneticPr fontId="7"/>
  </si>
  <si>
    <t>MKS/MLF</t>
    <phoneticPr fontId="7"/>
  </si>
  <si>
    <t>MKK</t>
    <phoneticPr fontId="7"/>
  </si>
  <si>
    <t>MKJ</t>
    <phoneticPr fontId="7"/>
  </si>
  <si>
    <t>MKH</t>
    <phoneticPr fontId="7"/>
  </si>
  <si>
    <t>MEG</t>
    <phoneticPr fontId="7"/>
  </si>
  <si>
    <t>GFY</t>
    <phoneticPr fontId="7"/>
  </si>
  <si>
    <t>KSE</t>
    <phoneticPr fontId="7"/>
  </si>
  <si>
    <t>MLA</t>
    <phoneticPr fontId="7"/>
  </si>
  <si>
    <t>MY6</t>
    <phoneticPr fontId="7"/>
  </si>
  <si>
    <t>MKT</t>
    <phoneticPr fontId="7"/>
  </si>
  <si>
    <t>MLL</t>
    <phoneticPr fontId="7"/>
  </si>
  <si>
    <t>3交代</t>
    <rPh sb="1" eb="3">
      <t>コウタイ</t>
    </rPh>
    <phoneticPr fontId="7"/>
  </si>
  <si>
    <t>2交代</t>
    <rPh sb="1" eb="3">
      <t>コウタイ</t>
    </rPh>
    <phoneticPr fontId="3"/>
  </si>
  <si>
    <t>2交代負荷合計</t>
    <rPh sb="1" eb="3">
      <t>コウタイ</t>
    </rPh>
    <rPh sb="3" eb="5">
      <t>フカ</t>
    </rPh>
    <rPh sb="5" eb="7">
      <t>ゴウケイ</t>
    </rPh>
    <phoneticPr fontId="3"/>
  </si>
  <si>
    <t>平常負荷合計</t>
    <rPh sb="0" eb="2">
      <t>ヘイジョウ</t>
    </rPh>
    <rPh sb="2" eb="4">
      <t>フカ</t>
    </rPh>
    <rPh sb="4" eb="6">
      <t>ゴウケイ</t>
    </rPh>
    <phoneticPr fontId="7"/>
  </si>
  <si>
    <t>3交替</t>
    <rPh sb="1" eb="3">
      <t>コウタイ</t>
    </rPh>
    <phoneticPr fontId="7"/>
  </si>
  <si>
    <t>1S/2S/平常</t>
    <rPh sb="6" eb="8">
      <t>ヘイジョウ</t>
    </rPh>
    <phoneticPr fontId="7"/>
  </si>
  <si>
    <t>3S</t>
    <phoneticPr fontId="7"/>
  </si>
  <si>
    <t>平常</t>
    <rPh sb="0" eb="2">
      <t>ヘイジョウ</t>
    </rPh>
    <phoneticPr fontId="7"/>
  </si>
  <si>
    <t>平常/2S</t>
    <rPh sb="0" eb="2">
      <t>ヘイジョウ</t>
    </rPh>
    <phoneticPr fontId="7"/>
  </si>
  <si>
    <t>2s</t>
    <phoneticPr fontId="7"/>
  </si>
  <si>
    <t>K88</t>
    <phoneticPr fontId="7"/>
  </si>
  <si>
    <t>K64</t>
    <phoneticPr fontId="7"/>
  </si>
  <si>
    <t>HP2</t>
    <phoneticPr fontId="7"/>
  </si>
  <si>
    <t>GFZ</t>
    <phoneticPr fontId="7"/>
  </si>
  <si>
    <t>MFR</t>
    <phoneticPr fontId="7"/>
  </si>
  <si>
    <t>MY6 CO</t>
    <phoneticPr fontId="7"/>
  </si>
  <si>
    <t>MY6 FR</t>
    <phoneticPr fontId="7"/>
  </si>
  <si>
    <t>MLB/MLC</t>
    <phoneticPr fontId="7"/>
  </si>
  <si>
    <t>MKW</t>
    <phoneticPr fontId="7"/>
  </si>
  <si>
    <t>サブ加工</t>
    <rPh sb="2" eb="4">
      <t>カコウ</t>
    </rPh>
    <phoneticPr fontId="7"/>
  </si>
  <si>
    <t>COMP</t>
    <phoneticPr fontId="7"/>
  </si>
  <si>
    <t>MKT
(RR COMP)</t>
    <phoneticPr fontId="7"/>
  </si>
  <si>
    <t>MLF-Y1
(SIDE BOX)</t>
    <phoneticPr fontId="7"/>
  </si>
  <si>
    <t>MKT D0
(RR COMP)</t>
    <phoneticPr fontId="7"/>
  </si>
  <si>
    <t>MKT D7
(RR COMP)</t>
    <phoneticPr fontId="7"/>
  </si>
  <si>
    <t>4DK</t>
    <phoneticPr fontId="7"/>
  </si>
  <si>
    <t xml:space="preserve">LOW SUB </t>
    <phoneticPr fontId="7"/>
  </si>
  <si>
    <t>HP1(SP)</t>
    <phoneticPr fontId="7"/>
  </si>
  <si>
    <t>T/T</t>
    <phoneticPr fontId="7"/>
  </si>
  <si>
    <t>シフト</t>
    <phoneticPr fontId="7"/>
  </si>
  <si>
    <t>ライン</t>
    <phoneticPr fontId="7"/>
  </si>
  <si>
    <t>52100
NX2-0000</t>
    <phoneticPr fontId="7"/>
  </si>
  <si>
    <t>NX2</t>
    <phoneticPr fontId="7"/>
  </si>
  <si>
    <t>52200
KPM-0000</t>
    <phoneticPr fontId="7"/>
  </si>
  <si>
    <t>KPM</t>
    <phoneticPr fontId="7"/>
  </si>
  <si>
    <t>52200
KR3-0000</t>
    <phoneticPr fontId="7"/>
  </si>
  <si>
    <t>50100
K88-Y000</t>
    <phoneticPr fontId="7"/>
  </si>
  <si>
    <t>50100
K88 B500.LC00</t>
    <phoneticPr fontId="7"/>
  </si>
  <si>
    <t>50100
K88 L200.J000</t>
    <phoneticPr fontId="7"/>
  </si>
  <si>
    <t>ｺｰﾄﾞ</t>
    <phoneticPr fontId="7"/>
  </si>
  <si>
    <t>RF,S/A</t>
    <phoneticPr fontId="7"/>
  </si>
  <si>
    <t>ﾏﾙﾁ生産負荷(2交替)</t>
    <rPh sb="3" eb="5">
      <t>セイサン</t>
    </rPh>
    <rPh sb="5" eb="7">
      <t>フカ</t>
    </rPh>
    <rPh sb="9" eb="11">
      <t>コウタイ</t>
    </rPh>
    <phoneticPr fontId="7"/>
  </si>
  <si>
    <t>搬入</t>
    <phoneticPr fontId="7"/>
  </si>
  <si>
    <t>50100    
K88-LC00</t>
    <phoneticPr fontId="7"/>
  </si>
  <si>
    <t>C110JN</t>
    <phoneticPr fontId="7"/>
  </si>
  <si>
    <t>50100    
K88-B500</t>
    <phoneticPr fontId="7"/>
  </si>
  <si>
    <t>50100      　　  K88-J400</t>
    <phoneticPr fontId="7"/>
  </si>
  <si>
    <t>C110XM</t>
    <phoneticPr fontId="7"/>
  </si>
  <si>
    <t>50100      　　  K88-L210</t>
    <phoneticPr fontId="7"/>
  </si>
  <si>
    <t>C110XJ</t>
    <phoneticPr fontId="7"/>
  </si>
  <si>
    <t>50100       　　 K88-J010</t>
    <phoneticPr fontId="7"/>
  </si>
  <si>
    <t>C110JJ</t>
    <phoneticPr fontId="7"/>
  </si>
  <si>
    <t>CBR250S3AL</t>
    <phoneticPr fontId="7"/>
  </si>
  <si>
    <t>50100             MLC-D300</t>
    <phoneticPr fontId="7"/>
  </si>
  <si>
    <t>50100             MLC-D000</t>
    <phoneticPr fontId="7"/>
  </si>
  <si>
    <t>50100
K64-J000</t>
    <phoneticPr fontId="7"/>
  </si>
  <si>
    <t>50100  　　　  K64-J000</t>
    <phoneticPr fontId="7"/>
  </si>
  <si>
    <t>50100
MJH-Y400</t>
  </si>
  <si>
    <t>NC750LH</t>
  </si>
  <si>
    <t>50100
MKW-D700</t>
    <phoneticPr fontId="7"/>
  </si>
  <si>
    <t>50100
MKW-D000</t>
    <phoneticPr fontId="7"/>
  </si>
  <si>
    <t>釣り掛け</t>
    <rPh sb="0" eb="1">
      <t>ツ</t>
    </rPh>
    <rPh sb="2" eb="3">
      <t>カ</t>
    </rPh>
    <phoneticPr fontId="7"/>
  </si>
  <si>
    <t>前倒し</t>
    <rPh sb="0" eb="2">
      <t>マエダオ</t>
    </rPh>
    <phoneticPr fontId="7"/>
  </si>
  <si>
    <t>50100
MKT-D000</t>
    <phoneticPr fontId="7"/>
  </si>
  <si>
    <t>50100
MKT-D700</t>
    <phoneticPr fontId="7"/>
  </si>
  <si>
    <t>CRF151</t>
  </si>
  <si>
    <t>CRF150</t>
    <phoneticPr fontId="7"/>
  </si>
  <si>
    <t>50100
KRL-6900</t>
    <phoneticPr fontId="7"/>
  </si>
  <si>
    <t>XZ1009</t>
    <phoneticPr fontId="7"/>
  </si>
  <si>
    <t>50100
KFK-6300</t>
    <phoneticPr fontId="7"/>
  </si>
  <si>
    <t>VTR250</t>
    <phoneticPr fontId="7"/>
  </si>
  <si>
    <t>50100
GFL-J400</t>
    <phoneticPr fontId="7"/>
  </si>
  <si>
    <t>Z50</t>
    <phoneticPr fontId="7"/>
  </si>
  <si>
    <t>50100
GK4-8700</t>
    <phoneticPr fontId="7"/>
  </si>
  <si>
    <t>CUB</t>
    <phoneticPr fontId="7"/>
  </si>
  <si>
    <t>50100
GCN-Y200</t>
    <phoneticPr fontId="7"/>
  </si>
  <si>
    <t>50100
GCN-6400</t>
    <phoneticPr fontId="7"/>
  </si>
  <si>
    <t>C90</t>
    <phoneticPr fontId="7"/>
  </si>
  <si>
    <t>50100
GT0-J200</t>
    <phoneticPr fontId="7"/>
  </si>
  <si>
    <t>50100
GBJ-J700</t>
    <phoneticPr fontId="7"/>
  </si>
  <si>
    <t>C50</t>
    <phoneticPr fontId="7"/>
  </si>
  <si>
    <t>50100     KRL6800</t>
    <phoneticPr fontId="7"/>
  </si>
  <si>
    <t>50100
GEY-J000</t>
    <phoneticPr fontId="7"/>
  </si>
  <si>
    <t>XZ50</t>
    <phoneticPr fontId="7"/>
  </si>
  <si>
    <t>1-3</t>
  </si>
  <si>
    <t>AC</t>
  </si>
  <si>
    <t>CMX1100</t>
  </si>
  <si>
    <t>1-4</t>
    <phoneticPr fontId="7"/>
  </si>
  <si>
    <t>FRONT
MY6-L000</t>
    <phoneticPr fontId="7"/>
  </si>
  <si>
    <t>FRONT
MY6-A000</t>
    <phoneticPr fontId="7"/>
  </si>
  <si>
    <t>50100　　MJN-A000</t>
    <phoneticPr fontId="7"/>
  </si>
  <si>
    <t>CTX1300</t>
    <phoneticPr fontId="7"/>
  </si>
  <si>
    <t>CM</t>
    <phoneticPr fontId="7"/>
  </si>
  <si>
    <t>50100
HP2-7200</t>
    <phoneticPr fontId="7"/>
  </si>
  <si>
    <t>TRX90XE</t>
    <phoneticPr fontId="7"/>
  </si>
  <si>
    <t>50100
HP2-6700</t>
    <phoneticPr fontId="7"/>
  </si>
  <si>
    <t>TRX90</t>
    <phoneticPr fontId="7"/>
  </si>
  <si>
    <t>50100
HP1-6000</t>
    <phoneticPr fontId="7"/>
  </si>
  <si>
    <t>TRX450</t>
    <phoneticPr fontId="7"/>
  </si>
  <si>
    <t>J/YA</t>
    <phoneticPr fontId="7"/>
  </si>
  <si>
    <t>50100
GFZ-J000</t>
    <phoneticPr fontId="7"/>
  </si>
  <si>
    <t>TC50</t>
    <phoneticPr fontId="7"/>
  </si>
  <si>
    <t>50100                  MLB-D000</t>
    <phoneticPr fontId="7"/>
  </si>
  <si>
    <t>CB750AP</t>
    <phoneticPr fontId="7"/>
  </si>
  <si>
    <t>50100
MLCA-D000</t>
  </si>
  <si>
    <t>SM250A9</t>
    <phoneticPr fontId="7"/>
  </si>
  <si>
    <t>VT1300CSB</t>
    <phoneticPr fontId="7"/>
  </si>
  <si>
    <t>50100   MFY-L400</t>
    <phoneticPr fontId="7"/>
  </si>
  <si>
    <t>VT1300CTD</t>
    <phoneticPr fontId="7"/>
  </si>
  <si>
    <t>50100   MFY-A500</t>
    <phoneticPr fontId="7"/>
  </si>
  <si>
    <t>KO</t>
    <phoneticPr fontId="7"/>
  </si>
  <si>
    <t>50100   MFY-A400</t>
    <phoneticPr fontId="7"/>
  </si>
  <si>
    <t>VT1300CRAB</t>
  </si>
  <si>
    <t>50100
MFR-6700</t>
    <phoneticPr fontId="7"/>
  </si>
  <si>
    <t>VT1300</t>
    <phoneticPr fontId="7"/>
  </si>
  <si>
    <t>確認者(T/L)</t>
    <rPh sb="0" eb="3">
      <t>カクニンシャ</t>
    </rPh>
    <phoneticPr fontId="7"/>
  </si>
  <si>
    <t>確認者(LQ)</t>
    <rPh sb="0" eb="2">
      <t>カクニン</t>
    </rPh>
    <rPh sb="2" eb="3">
      <t>シャ</t>
    </rPh>
    <phoneticPr fontId="7"/>
  </si>
  <si>
    <t>実施者</t>
    <rPh sb="0" eb="3">
      <t>ジッシシャ</t>
    </rPh>
    <phoneticPr fontId="7"/>
  </si>
  <si>
    <t>50100
MFR-L000</t>
    <phoneticPr fontId="7"/>
  </si>
  <si>
    <t>VT1300CXAD</t>
    <phoneticPr fontId="7"/>
  </si>
  <si>
    <t>50100
MFR-D000</t>
    <phoneticPr fontId="7"/>
  </si>
  <si>
    <t>50100
MFR-7700</t>
    <phoneticPr fontId="7"/>
  </si>
  <si>
    <t>VT1300CXA</t>
    <phoneticPr fontId="7"/>
  </si>
  <si>
    <t>マルチ</t>
    <phoneticPr fontId="7"/>
  </si>
  <si>
    <t>５月度 生産計画</t>
    <rPh sb="4" eb="5">
      <t>セイ</t>
    </rPh>
    <phoneticPr fontId="7"/>
  </si>
  <si>
    <t>作成日</t>
    <rPh sb="0" eb="2">
      <t>サクセイ</t>
    </rPh>
    <rPh sb="2" eb="3">
      <t>ヒ</t>
    </rPh>
    <phoneticPr fontId="7"/>
  </si>
  <si>
    <t>基本部番</t>
    <rPh sb="0" eb="2">
      <t>キホン</t>
    </rPh>
    <rPh sb="2" eb="4">
      <t>ブバン</t>
    </rPh>
    <phoneticPr fontId="7"/>
  </si>
  <si>
    <t>MLCF</t>
    <phoneticPr fontId="3"/>
  </si>
  <si>
    <t>MLC-D300</t>
    <phoneticPr fontId="102"/>
  </si>
  <si>
    <t>MLBF</t>
    <phoneticPr fontId="3"/>
  </si>
  <si>
    <t>MLB-D200</t>
    <phoneticPr fontId="102"/>
  </si>
  <si>
    <t>MLVA</t>
    <phoneticPr fontId="3"/>
  </si>
  <si>
    <t>MLV-J000</t>
    <phoneticPr fontId="102"/>
  </si>
  <si>
    <t>MLTA</t>
    <phoneticPr fontId="3"/>
  </si>
  <si>
    <t>MLT-D000</t>
    <phoneticPr fontId="102"/>
  </si>
  <si>
    <t>K4JA,K4JF,KSEX,KSEZ</t>
    <phoneticPr fontId="3"/>
  </si>
  <si>
    <t>KSE-0000</t>
    <phoneticPr fontId="102"/>
  </si>
  <si>
    <t>MLLA,MLLG,MLLH</t>
    <phoneticPr fontId="3"/>
  </si>
  <si>
    <t>MLL-D000</t>
    <phoneticPr fontId="102"/>
  </si>
  <si>
    <t>K4KG,K88X</t>
    <phoneticPr fontId="3"/>
  </si>
  <si>
    <t>K88-LC00</t>
    <phoneticPr fontId="102"/>
  </si>
  <si>
    <t>MLAK</t>
    <phoneticPr fontId="3"/>
  </si>
  <si>
    <t>MLA-AA00</t>
    <phoneticPr fontId="102"/>
  </si>
  <si>
    <t>K4KH,K88Z</t>
    <phoneticPr fontId="3"/>
  </si>
  <si>
    <t>K88-B500</t>
    <phoneticPr fontId="102"/>
  </si>
  <si>
    <t>MKTJ,MKTK,MKTL,MKVJ,MKVK</t>
    <phoneticPr fontId="3"/>
  </si>
  <si>
    <t>MKT-D700</t>
    <phoneticPr fontId="102"/>
  </si>
  <si>
    <t>K4KA,K4KF,K88Y</t>
    <phoneticPr fontId="3"/>
  </si>
  <si>
    <t>K88-J400</t>
    <phoneticPr fontId="102"/>
  </si>
  <si>
    <t>GGNT,GGNX</t>
    <phoneticPr fontId="3"/>
  </si>
  <si>
    <t>K88-J010</t>
    <phoneticPr fontId="102"/>
  </si>
  <si>
    <t>MLFG,MLFJ,MLFK</t>
    <phoneticPr fontId="3"/>
  </si>
  <si>
    <t>MLF-E800</t>
    <phoneticPr fontId="102"/>
  </si>
  <si>
    <t>00A,MLFF,MLFH</t>
    <phoneticPr fontId="3"/>
  </si>
  <si>
    <t>MLF-E000</t>
    <phoneticPr fontId="102"/>
  </si>
  <si>
    <t>MLFF,MLFH</t>
    <phoneticPr fontId="3"/>
  </si>
  <si>
    <t>MJHG</t>
    <phoneticPr fontId="3"/>
  </si>
  <si>
    <t>MJH-Y400</t>
    <phoneticPr fontId="102"/>
  </si>
  <si>
    <t>MLFG,MLFJ</t>
    <phoneticPr fontId="3"/>
  </si>
  <si>
    <t>MLF-Y000</t>
    <phoneticPr fontId="102"/>
  </si>
  <si>
    <t>*</t>
    <phoneticPr fontId="3"/>
  </si>
  <si>
    <t>MKWJ,MKWL,MKWM</t>
    <phoneticPr fontId="3"/>
  </si>
  <si>
    <t>MKW-D700</t>
    <phoneticPr fontId="102"/>
  </si>
  <si>
    <t>MLGA,MLGF,MLNA,MLLNF,MLNG,MLNH</t>
    <phoneticPr fontId="3"/>
  </si>
  <si>
    <t>MKS-E000</t>
    <phoneticPr fontId="102"/>
  </si>
  <si>
    <t>MLGA,MLGF,MLNA,MLNF,MLNG,MLNH</t>
    <phoneticPr fontId="3"/>
  </si>
  <si>
    <t>MLRA,MLRG</t>
    <phoneticPr fontId="3"/>
  </si>
  <si>
    <t>MLR-D000</t>
    <phoneticPr fontId="102"/>
  </si>
  <si>
    <t>000A</t>
    <phoneticPr fontId="3"/>
  </si>
  <si>
    <t>MLA-A000</t>
    <phoneticPr fontId="102"/>
  </si>
  <si>
    <t>MFPX,MFPZ</t>
    <phoneticPr fontId="3"/>
  </si>
  <si>
    <t>MFP-JC00</t>
    <phoneticPr fontId="102"/>
  </si>
  <si>
    <t>MGWW,MGWX</t>
    <phoneticPr fontId="3"/>
  </si>
  <si>
    <t>MY6-A000</t>
    <phoneticPr fontId="102"/>
  </si>
  <si>
    <t>MFP-JD00</t>
    <phoneticPr fontId="102"/>
  </si>
  <si>
    <t>MY6-L000</t>
    <phoneticPr fontId="102"/>
  </si>
  <si>
    <t>機種コード(A-dash参照)</t>
    <rPh sb="0" eb="2">
      <t>キシュ</t>
    </rPh>
    <rPh sb="12" eb="14">
      <t>サンショウ</t>
    </rPh>
    <phoneticPr fontId="3"/>
  </si>
  <si>
    <t>部番</t>
    <rPh sb="0" eb="2">
      <t>ブバン</t>
    </rPh>
    <phoneticPr fontId="3"/>
  </si>
  <si>
    <t>機種名</t>
    <rPh sb="0" eb="3">
      <t>キシュメイ</t>
    </rPh>
    <phoneticPr fontId="102"/>
  </si>
  <si>
    <t>NO.</t>
    <phoneticPr fontId="102"/>
  </si>
  <si>
    <t>フレーム番号</t>
    <rPh sb="4" eb="6">
      <t>バンゴウ</t>
    </rPh>
    <phoneticPr fontId="3"/>
  </si>
  <si>
    <t>小西さん</t>
    <rPh sb="0" eb="2">
      <t>コニシ</t>
    </rPh>
    <phoneticPr fontId="3"/>
  </si>
  <si>
    <t>溶接1ライン</t>
    <rPh sb="0" eb="2">
      <t>ヨウセツ</t>
    </rPh>
    <phoneticPr fontId="102"/>
  </si>
  <si>
    <t>MCライン</t>
    <phoneticPr fontId="102"/>
  </si>
  <si>
    <t>マルチライン</t>
    <phoneticPr fontId="102"/>
  </si>
  <si>
    <t>2025/9/8時点</t>
    <rPh sb="8" eb="10">
      <t>ジテン</t>
    </rPh>
    <phoneticPr fontId="3"/>
  </si>
  <si>
    <t>練習で使用する機種</t>
    <rPh sb="0" eb="2">
      <t>レンシュウ</t>
    </rPh>
    <rPh sb="3" eb="5">
      <t>シヨウ</t>
    </rPh>
    <rPh sb="7" eb="9">
      <t>キシュ</t>
    </rPh>
    <phoneticPr fontId="3"/>
  </si>
  <si>
    <t>AF</t>
    <phoneticPr fontId="3"/>
  </si>
  <si>
    <t>50100MFP JD00</t>
  </si>
  <si>
    <t>50100MFP JC00</t>
  </si>
  <si>
    <t>50100MLR D000</t>
  </si>
  <si>
    <t>50100MKS E000</t>
  </si>
  <si>
    <t>50100MLF Y000</t>
  </si>
  <si>
    <t>50100MLF E000</t>
  </si>
  <si>
    <t>50100MLF E800</t>
  </si>
  <si>
    <t>50100KSE 0000</t>
  </si>
  <si>
    <t>50100MKT D700</t>
  </si>
  <si>
    <t>50100MLA AA00</t>
  </si>
  <si>
    <t>50100MLL D000</t>
  </si>
  <si>
    <t>50100MLT D000</t>
  </si>
  <si>
    <t>50100MLV J000</t>
  </si>
  <si>
    <t>50100MLB D200</t>
  </si>
  <si>
    <t>50100MLC D300</t>
  </si>
  <si>
    <t>MKT</t>
  </si>
  <si>
    <t>MLA</t>
  </si>
  <si>
    <t>MLL</t>
  </si>
  <si>
    <t>MLT</t>
  </si>
  <si>
    <t>MLV</t>
  </si>
  <si>
    <t>MLB</t>
  </si>
  <si>
    <t>MLC</t>
  </si>
  <si>
    <t>MLR</t>
    <phoneticPr fontId="3"/>
  </si>
  <si>
    <t>MLG/MLN</t>
    <phoneticPr fontId="3"/>
  </si>
  <si>
    <t>MLF</t>
    <phoneticPr fontId="3"/>
  </si>
  <si>
    <t>K4J/KSE</t>
  </si>
  <si>
    <t>50100
MFM-FA00</t>
  </si>
  <si>
    <t>J/8J</t>
  </si>
  <si>
    <t>J</t>
  </si>
  <si>
    <t>50100
MFP-C000</t>
  </si>
  <si>
    <t>SP</t>
  </si>
  <si>
    <t>50100
MFP-L800</t>
  </si>
  <si>
    <t>YA</t>
  </si>
  <si>
    <t>50100
MFP-JD00</t>
  </si>
  <si>
    <t>50100
MFP-JC00</t>
  </si>
  <si>
    <t>50100
MFP-A500</t>
  </si>
  <si>
    <t>50100
MGC-JD00</t>
  </si>
  <si>
    <t>50100
MGC-JB00</t>
  </si>
  <si>
    <t>J/U</t>
  </si>
  <si>
    <t>50100
MEG-H100</t>
  </si>
  <si>
    <t>AC/CM</t>
  </si>
  <si>
    <t>50100
MEG-W000</t>
  </si>
  <si>
    <t>J/ED</t>
  </si>
  <si>
    <t>50100
MLR-Y800</t>
  </si>
  <si>
    <t>50100
MLR-D800</t>
  </si>
  <si>
    <t>50100
MKP-J800</t>
  </si>
  <si>
    <t>50100
MJF-A000</t>
  </si>
  <si>
    <t>50100
MJF-A300</t>
  </si>
  <si>
    <t>50100
MJH-Y000</t>
  </si>
  <si>
    <t>50100
MJL-Y100</t>
  </si>
  <si>
    <t>50100
MKA-N400</t>
  </si>
  <si>
    <t>50100
MKA-D700</t>
  </si>
  <si>
    <t>50100
MKA-D800</t>
  </si>
  <si>
    <t>50100
MKL-S800</t>
  </si>
  <si>
    <t>CH</t>
  </si>
  <si>
    <t>50100
MKA-N600</t>
  </si>
  <si>
    <t>50100
MKA-D500</t>
  </si>
  <si>
    <t>ED</t>
  </si>
  <si>
    <t>50100
MKL-S500</t>
  </si>
  <si>
    <t>sp</t>
  </si>
  <si>
    <t>50100
MKA-Y100</t>
  </si>
  <si>
    <t>YB</t>
  </si>
  <si>
    <t>50100
MJH-Y200</t>
  </si>
  <si>
    <t>50100
MKA-S400</t>
  </si>
  <si>
    <t>50100
MKS-E000</t>
  </si>
  <si>
    <t>KD</t>
  </si>
  <si>
    <t>50100
MLF-E000</t>
  </si>
  <si>
    <t>50100
MLF-Y000</t>
  </si>
  <si>
    <t>50100
MLF-E800</t>
  </si>
  <si>
    <t>50100
GFY-6600</t>
  </si>
  <si>
    <t>50100
KSE-0000</t>
  </si>
  <si>
    <t>50100
MKJ-D000</t>
  </si>
  <si>
    <t>50100
MKJ-E500</t>
  </si>
  <si>
    <t>50100
MKH-D200</t>
  </si>
  <si>
    <t>FRONT
MY6-A000　　</t>
  </si>
  <si>
    <t>A</t>
  </si>
  <si>
    <t>FRONT
MY6-L000　　</t>
  </si>
  <si>
    <t>50100
MY6-A000　</t>
  </si>
  <si>
    <t>50100
MY6-L000　　</t>
  </si>
  <si>
    <t>50100
MLA-A200</t>
  </si>
  <si>
    <t>J/A</t>
  </si>
  <si>
    <t>50100
MLA-AA00</t>
  </si>
  <si>
    <t>50100
MLL-D000</t>
  </si>
  <si>
    <t>50100
MLVA-J000</t>
  </si>
  <si>
    <t>50100
MLH-D400</t>
  </si>
  <si>
    <t>50100
MLB-D200</t>
  </si>
  <si>
    <t>50100
MLC-D000</t>
  </si>
  <si>
    <t>50100
MLBH-D800</t>
  </si>
  <si>
    <t>50100
MLC-D300</t>
  </si>
  <si>
    <t>50100
MLCH-D600</t>
  </si>
  <si>
    <t>現行計画の部番一覧</t>
    <rPh sb="0" eb="2">
      <t>ゲンコウ</t>
    </rPh>
    <rPh sb="2" eb="4">
      <t>ケイカク</t>
    </rPh>
    <rPh sb="5" eb="7">
      <t>ブバン</t>
    </rPh>
    <rPh sb="7" eb="9">
      <t>イチラン</t>
    </rPh>
    <phoneticPr fontId="3"/>
  </si>
  <si>
    <t>小西さん提供の顔ぶれ部番</t>
    <rPh sb="0" eb="2">
      <t>コニシ</t>
    </rPh>
    <rPh sb="4" eb="6">
      <t>テイキョウ</t>
    </rPh>
    <rPh sb="7" eb="8">
      <t>カオ</t>
    </rPh>
    <rPh sb="10" eb="12">
      <t>ブバン</t>
    </rPh>
    <phoneticPr fontId="3"/>
  </si>
  <si>
    <t>50100MKK-D000</t>
    <phoneticPr fontId="3"/>
  </si>
  <si>
    <t>50100MFPV-YA00</t>
    <phoneticPr fontId="3"/>
  </si>
  <si>
    <t>50100MKA-Y100</t>
    <phoneticPr fontId="3"/>
  </si>
  <si>
    <t>50100
MLR-D000</t>
    <phoneticPr fontId="3"/>
  </si>
  <si>
    <t>50100
MKP-J000</t>
    <phoneticPr fontId="3"/>
  </si>
  <si>
    <t>50100MFP JD00</t>
    <phoneticPr fontId="3"/>
  </si>
  <si>
    <t>MFP</t>
  </si>
  <si>
    <t>MLR</t>
  </si>
  <si>
    <t>MLG/MLN</t>
  </si>
  <si>
    <t>MLF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</si>
</sst>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m/d;@"/>
    <numFmt numFmtId="178" formatCode="0_);[Red]\(0\)"/>
    <numFmt numFmtId="179" formatCode="0.0000"/>
    <numFmt numFmtId="180" formatCode="0_ "/>
  </numFmts>
  <fonts count="10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26"/>
      <name val="Meiryo UI"/>
      <family val="3"/>
      <charset val="128"/>
    </font>
    <font>
      <sz val="11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sz val="100"/>
      <name val="Meiryo UI"/>
      <family val="3"/>
      <charset val="128"/>
    </font>
    <font>
      <sz val="36"/>
      <name val="Meiryo UI"/>
      <family val="3"/>
      <charset val="128"/>
    </font>
    <font>
      <sz val="18"/>
      <name val="Meiryo UI"/>
      <family val="3"/>
      <charset val="128"/>
    </font>
    <font>
      <sz val="72"/>
      <name val="Meiryo UI"/>
      <family val="3"/>
      <charset val="128"/>
    </font>
    <font>
      <b/>
      <sz val="48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b/>
      <sz val="11"/>
      <name val="Meiryo UI"/>
      <family val="3"/>
      <charset val="128"/>
    </font>
    <font>
      <sz val="22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48"/>
      <name val="Meiryo UI"/>
      <family val="3"/>
      <charset val="128"/>
    </font>
    <font>
      <b/>
      <sz val="24"/>
      <name val="Meiryo UI"/>
      <family val="3"/>
      <charset val="128"/>
    </font>
    <font>
      <sz val="28"/>
      <name val="Meiryo UI"/>
      <family val="3"/>
      <charset val="128"/>
    </font>
    <font>
      <b/>
      <sz val="60"/>
      <color indexed="8"/>
      <name val="Meiryo UI"/>
      <family val="3"/>
      <charset val="128"/>
    </font>
    <font>
      <sz val="55"/>
      <color theme="0" tint="-0.499984740745262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sz val="48"/>
      <color theme="0" tint="-0.499984740745262"/>
      <name val="Meiryo UI"/>
      <family val="3"/>
      <charset val="128"/>
    </font>
    <font>
      <b/>
      <sz val="36"/>
      <color theme="0" tint="-0.499984740745262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b/>
      <sz val="72"/>
      <color theme="0" tint="-0.499984740745262"/>
      <name val="Meiryo UI"/>
      <family val="3"/>
      <charset val="128"/>
    </font>
    <font>
      <sz val="22"/>
      <color indexed="10"/>
      <name val="Meiryo UI"/>
      <family val="3"/>
      <charset val="128"/>
    </font>
    <font>
      <sz val="55"/>
      <name val="Meiryo UI"/>
      <family val="3"/>
      <charset val="128"/>
    </font>
    <font>
      <b/>
      <sz val="65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b/>
      <sz val="55"/>
      <color theme="0"/>
      <name val="Meiryo UI"/>
      <family val="3"/>
      <charset val="128"/>
    </font>
    <font>
      <b/>
      <sz val="65"/>
      <color theme="0"/>
      <name val="Meiryo UI"/>
      <family val="3"/>
      <charset val="128"/>
    </font>
    <font>
      <b/>
      <sz val="48"/>
      <color theme="0"/>
      <name val="Meiryo UI"/>
      <family val="3"/>
      <charset val="128"/>
    </font>
    <font>
      <b/>
      <sz val="65"/>
      <color theme="0" tint="-0.499984740745262"/>
      <name val="Meiryo UI"/>
      <family val="3"/>
      <charset val="128"/>
    </font>
    <font>
      <b/>
      <sz val="65"/>
      <color theme="1"/>
      <name val="Meiryo UI"/>
      <family val="3"/>
      <charset val="128"/>
    </font>
    <font>
      <b/>
      <sz val="60"/>
      <name val="Meiryo UI"/>
      <family val="3"/>
      <charset val="128"/>
    </font>
    <font>
      <b/>
      <sz val="65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sz val="28"/>
      <color indexed="10"/>
      <name val="Meiryo UI"/>
      <family val="3"/>
      <charset val="128"/>
    </font>
    <font>
      <sz val="18"/>
      <color indexed="10"/>
      <name val="Meiryo UI"/>
      <family val="3"/>
      <charset val="128"/>
    </font>
    <font>
      <b/>
      <sz val="65"/>
      <color indexed="10"/>
      <name val="Meiryo UI"/>
      <family val="3"/>
      <charset val="128"/>
    </font>
    <font>
      <b/>
      <sz val="72"/>
      <name val="Meiryo UI"/>
      <family val="3"/>
      <charset val="128"/>
    </font>
    <font>
      <sz val="55"/>
      <color indexed="10"/>
      <name val="Meiryo UI"/>
      <family val="3"/>
      <charset val="128"/>
    </font>
    <font>
      <sz val="16"/>
      <name val="Meiryo UI"/>
      <family val="3"/>
      <charset val="128"/>
    </font>
    <font>
      <sz val="55"/>
      <color rgb="FFFF0000"/>
      <name val="Meiryo UI"/>
      <family val="3"/>
      <charset val="128"/>
    </font>
    <font>
      <b/>
      <sz val="48"/>
      <color theme="2" tint="-0.499984740745262"/>
      <name val="Meiryo UI"/>
      <family val="3"/>
      <charset val="128"/>
    </font>
    <font>
      <sz val="55"/>
      <color indexed="8"/>
      <name val="Meiryo UI"/>
      <family val="3"/>
      <charset val="128"/>
    </font>
    <font>
      <b/>
      <sz val="65"/>
      <color indexed="8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b/>
      <sz val="55"/>
      <color indexed="8"/>
      <name val="Meiryo UI"/>
      <family val="3"/>
      <charset val="128"/>
    </font>
    <font>
      <b/>
      <sz val="43"/>
      <color theme="0" tint="-0.499984740745262"/>
      <name val="Meiryo UI"/>
      <family val="3"/>
      <charset val="128"/>
    </font>
    <font>
      <sz val="65"/>
      <name val="Meiryo UI"/>
      <family val="3"/>
      <charset val="128"/>
    </font>
    <font>
      <b/>
      <sz val="72"/>
      <color rgb="FFFF0000"/>
      <name val="Meiryo UI"/>
      <family val="3"/>
      <charset val="128"/>
    </font>
    <font>
      <b/>
      <sz val="22"/>
      <name val="Meiryo UI"/>
      <family val="3"/>
      <charset val="128"/>
    </font>
    <font>
      <u/>
      <sz val="72"/>
      <name val="Meiryo UI"/>
      <family val="3"/>
      <charset val="128"/>
    </font>
    <font>
      <sz val="36"/>
      <color indexed="8"/>
      <name val="Meiryo UI"/>
      <family val="3"/>
      <charset val="128"/>
    </font>
    <font>
      <b/>
      <sz val="48"/>
      <color indexed="8"/>
      <name val="Meiryo UI"/>
      <family val="3"/>
      <charset val="128"/>
    </font>
    <font>
      <b/>
      <sz val="48"/>
      <color theme="1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6"/>
      <color indexed="10"/>
      <name val="Meiryo UI"/>
      <family val="3"/>
      <charset val="128"/>
    </font>
    <font>
      <sz val="72"/>
      <color indexed="8"/>
      <name val="Meiryo UI"/>
      <family val="3"/>
      <charset val="128"/>
    </font>
    <font>
      <sz val="80"/>
      <color rgb="FF00000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72"/>
      <color indexed="8"/>
      <name val="ＭＳ Ｐゴシック"/>
      <family val="3"/>
      <charset val="128"/>
    </font>
    <font>
      <sz val="48"/>
      <color theme="1"/>
      <name val="Meiryo UI"/>
      <family val="3"/>
      <charset val="128"/>
    </font>
    <font>
      <sz val="40"/>
      <name val="Meiryo UI"/>
      <family val="3"/>
      <charset val="128"/>
    </font>
    <font>
      <sz val="65"/>
      <color rgb="FFFF0000"/>
      <name val="Meiryo UI"/>
      <family val="3"/>
      <charset val="128"/>
    </font>
    <font>
      <sz val="28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40"/>
      <color theme="0" tint="-0.499984740745262"/>
      <name val="Meiryo UI"/>
      <family val="3"/>
      <charset val="128"/>
    </font>
    <font>
      <b/>
      <sz val="40"/>
      <color theme="2" tint="-0.499984740745262"/>
      <name val="Meiryo UI"/>
      <family val="3"/>
      <charset val="128"/>
    </font>
    <font>
      <sz val="40"/>
      <color theme="0" tint="-0.499984740745262"/>
      <name val="Meiryo UI"/>
      <family val="3"/>
      <charset val="128"/>
    </font>
    <font>
      <b/>
      <sz val="40"/>
      <color rgb="FFFF0000"/>
      <name val="Meiryo UI"/>
      <family val="3"/>
      <charset val="128"/>
    </font>
    <font>
      <u/>
      <sz val="60"/>
      <name val="Meiryo UI"/>
      <family val="3"/>
      <charset val="128"/>
    </font>
    <font>
      <sz val="36"/>
      <color theme="1"/>
      <name val="Meiryo UI"/>
      <family val="3"/>
      <charset val="128"/>
    </font>
    <font>
      <sz val="36"/>
      <color theme="0"/>
      <name val="Meiryo UI"/>
      <family val="3"/>
      <charset val="128"/>
    </font>
    <font>
      <b/>
      <sz val="36"/>
      <color theme="2" tint="-0.499984740745262"/>
      <name val="Meiryo UI"/>
      <family val="3"/>
      <charset val="128"/>
    </font>
    <font>
      <b/>
      <sz val="40"/>
      <color theme="2" tint="-0.249977111117893"/>
      <name val="Meiryo UI"/>
      <family val="3"/>
      <charset val="128"/>
    </font>
    <font>
      <b/>
      <sz val="36"/>
      <color theme="2" tint="-0.249977111117893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sz val="36"/>
      <color theme="6"/>
      <name val="Meiryo UI"/>
      <family val="3"/>
      <charset val="128"/>
    </font>
    <font>
      <b/>
      <sz val="48"/>
      <color rgb="FF0000FF"/>
      <name val="Meiryo UI"/>
      <family val="3"/>
      <charset val="128"/>
    </font>
    <font>
      <b/>
      <sz val="42"/>
      <color theme="0" tint="-0.499984740745262"/>
      <name val="Meiryo UI"/>
      <family val="3"/>
      <charset val="128"/>
    </font>
    <font>
      <b/>
      <sz val="42"/>
      <color theme="2" tint="-0.499984740745262"/>
      <name val="Meiryo UI"/>
      <family val="3"/>
      <charset val="128"/>
    </font>
    <font>
      <b/>
      <sz val="48"/>
      <color theme="2" tint="-0.249977111117893"/>
      <name val="Meiryo UI"/>
      <family val="3"/>
      <charset val="128"/>
    </font>
    <font>
      <b/>
      <sz val="48"/>
      <color rgb="FF00B0F0"/>
      <name val="Meiryo UI"/>
      <family val="3"/>
      <charset val="128"/>
    </font>
    <font>
      <b/>
      <sz val="40"/>
      <color rgb="FF00B0F0"/>
      <name val="Meiryo UI"/>
      <family val="3"/>
      <charset val="128"/>
    </font>
    <font>
      <b/>
      <sz val="36"/>
      <color rgb="FF00B0F0"/>
      <name val="Meiryo UI"/>
      <family val="3"/>
      <charset val="128"/>
    </font>
    <font>
      <b/>
      <sz val="40"/>
      <color theme="1"/>
      <name val="Meiryo UI"/>
      <family val="3"/>
      <charset val="128"/>
    </font>
    <font>
      <sz val="14"/>
      <color indexed="10"/>
      <name val="Meiryo UI"/>
      <family val="3"/>
      <charset val="128"/>
    </font>
    <font>
      <b/>
      <sz val="40"/>
      <color theme="6"/>
      <name val="Meiryo UI"/>
      <family val="3"/>
      <charset val="128"/>
    </font>
    <font>
      <b/>
      <sz val="36"/>
      <color theme="3" tint="0.39997558519241921"/>
      <name val="Meiryo UI"/>
      <family val="3"/>
      <charset val="128"/>
    </font>
    <font>
      <sz val="20"/>
      <color indexed="10"/>
      <name val="Meiryo UI"/>
      <family val="3"/>
      <charset val="128"/>
    </font>
    <font>
      <sz val="70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/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/>
      <right style="double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double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68" fillId="0" borderId="0"/>
    <xf numFmtId="0" fontId="101" fillId="0" borderId="0"/>
    <xf numFmtId="38" fontId="104" fillId="0" borderId="0" applyFont="0" applyFill="0" applyBorder="0" applyAlignment="0" applyProtection="0">
      <alignment vertical="center"/>
    </xf>
  </cellStyleXfs>
  <cellXfs count="195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8" fillId="3" borderId="0" xfId="1" applyFont="1" applyFill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4" borderId="0" xfId="1" applyFont="1" applyFill="1">
      <alignment vertical="center"/>
    </xf>
    <xf numFmtId="0" fontId="12" fillId="0" borderId="10" xfId="1" applyFont="1" applyBorder="1" applyAlignment="1">
      <alignment horizontal="center" vertical="center"/>
    </xf>
    <xf numFmtId="176" fontId="13" fillId="0" borderId="15" xfId="1" applyNumberFormat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6" xfId="1" applyFont="1" applyBorder="1" applyAlignment="1">
      <alignment horizontal="left" vertical="center" wrapText="1"/>
    </xf>
    <xf numFmtId="0" fontId="15" fillId="0" borderId="17" xfId="1" applyFont="1" applyBorder="1" applyAlignment="1">
      <alignment horizontal="left" vertical="center" wrapText="1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20" fillId="0" borderId="19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177" fontId="21" fillId="0" borderId="23" xfId="1" applyNumberFormat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177" fontId="21" fillId="0" borderId="24" xfId="1" applyNumberFormat="1" applyFont="1" applyBorder="1" applyAlignment="1">
      <alignment horizontal="center" vertical="center"/>
    </xf>
    <xf numFmtId="178" fontId="21" fillId="3" borderId="25" xfId="1" applyNumberFormat="1" applyFont="1" applyFill="1" applyBorder="1" applyAlignment="1">
      <alignment horizontal="center" vertical="center"/>
    </xf>
    <xf numFmtId="178" fontId="21" fillId="3" borderId="26" xfId="1" applyNumberFormat="1" applyFont="1" applyFill="1" applyBorder="1" applyAlignment="1">
      <alignment horizontal="center" vertical="center"/>
    </xf>
    <xf numFmtId="178" fontId="21" fillId="3" borderId="21" xfId="1" applyNumberFormat="1" applyFont="1" applyFill="1" applyBorder="1" applyAlignment="1">
      <alignment horizontal="center" vertical="center"/>
    </xf>
    <xf numFmtId="178" fontId="21" fillId="3" borderId="22" xfId="1" applyNumberFormat="1" applyFont="1" applyFill="1" applyBorder="1" applyAlignment="1">
      <alignment horizontal="center" vertical="center"/>
    </xf>
    <xf numFmtId="178" fontId="21" fillId="3" borderId="23" xfId="1" applyNumberFormat="1" applyFont="1" applyFill="1" applyBorder="1" applyAlignment="1">
      <alignment horizontal="center" vertical="center"/>
    </xf>
    <xf numFmtId="0" fontId="21" fillId="3" borderId="25" xfId="1" applyFont="1" applyFill="1" applyBorder="1" applyAlignment="1">
      <alignment horizontal="center" vertical="center"/>
    </xf>
    <xf numFmtId="0" fontId="21" fillId="3" borderId="22" xfId="1" applyFont="1" applyFill="1" applyBorder="1" applyAlignment="1">
      <alignment horizontal="center" vertical="center"/>
    </xf>
    <xf numFmtId="0" fontId="21" fillId="3" borderId="26" xfId="1" applyFont="1" applyFill="1" applyBorder="1" applyAlignment="1">
      <alignment horizontal="center" vertical="center"/>
    </xf>
    <xf numFmtId="0" fontId="21" fillId="0" borderId="25" xfId="1" applyFont="1" applyBorder="1" applyAlignment="1">
      <alignment horizontal="center" vertical="center"/>
    </xf>
    <xf numFmtId="0" fontId="21" fillId="3" borderId="27" xfId="1" applyFont="1" applyFill="1" applyBorder="1" applyAlignment="1">
      <alignment horizontal="center" vertical="center"/>
    </xf>
    <xf numFmtId="0" fontId="21" fillId="0" borderId="27" xfId="1" applyFont="1" applyBorder="1" applyAlignment="1">
      <alignment horizontal="center" vertical="center"/>
    </xf>
    <xf numFmtId="0" fontId="21" fillId="0" borderId="28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4" fillId="4" borderId="0" xfId="1" applyFont="1" applyFill="1">
      <alignment vertical="center"/>
    </xf>
    <xf numFmtId="0" fontId="25" fillId="3" borderId="35" xfId="1" applyFont="1" applyFill="1" applyBorder="1" applyAlignment="1">
      <alignment horizontal="center" vertical="center"/>
    </xf>
    <xf numFmtId="56" fontId="26" fillId="3" borderId="35" xfId="1" applyNumberFormat="1" applyFont="1" applyFill="1" applyBorder="1" applyAlignment="1">
      <alignment horizontal="right" vertical="center"/>
    </xf>
    <xf numFmtId="0" fontId="27" fillId="3" borderId="8" xfId="1" applyFont="1" applyFill="1" applyBorder="1" applyAlignment="1">
      <alignment horizontal="right" vertical="center"/>
    </xf>
    <xf numFmtId="0" fontId="27" fillId="3" borderId="36" xfId="1" applyFont="1" applyFill="1" applyBorder="1" applyAlignment="1">
      <alignment horizontal="right" vertical="center"/>
    </xf>
    <xf numFmtId="0" fontId="27" fillId="3" borderId="37" xfId="1" applyFont="1" applyFill="1" applyBorder="1" applyAlignment="1">
      <alignment horizontal="right" vertical="center"/>
    </xf>
    <xf numFmtId="0" fontId="27" fillId="3" borderId="34" xfId="1" applyFont="1" applyFill="1" applyBorder="1" applyAlignment="1">
      <alignment horizontal="right" vertical="center"/>
    </xf>
    <xf numFmtId="0" fontId="28" fillId="3" borderId="38" xfId="1" applyFont="1" applyFill="1" applyBorder="1" applyAlignment="1">
      <alignment horizontal="right" vertical="center"/>
    </xf>
    <xf numFmtId="0" fontId="28" fillId="3" borderId="36" xfId="1" applyFont="1" applyFill="1" applyBorder="1" applyAlignment="1">
      <alignment horizontal="right" vertical="center"/>
    </xf>
    <xf numFmtId="0" fontId="28" fillId="3" borderId="8" xfId="1" applyFont="1" applyFill="1" applyBorder="1" applyAlignment="1">
      <alignment horizontal="right" vertical="center"/>
    </xf>
    <xf numFmtId="0" fontId="28" fillId="3" borderId="34" xfId="1" applyFont="1" applyFill="1" applyBorder="1" applyAlignment="1">
      <alignment horizontal="right" vertical="center"/>
    </xf>
    <xf numFmtId="0" fontId="21" fillId="3" borderId="34" xfId="1" applyFont="1" applyFill="1" applyBorder="1" applyAlignment="1">
      <alignment horizontal="center" vertical="center"/>
    </xf>
    <xf numFmtId="0" fontId="28" fillId="3" borderId="35" xfId="1" applyFont="1" applyFill="1" applyBorder="1" applyAlignment="1">
      <alignment horizontal="right" vertical="center"/>
    </xf>
    <xf numFmtId="0" fontId="29" fillId="3" borderId="34" xfId="1" applyFont="1" applyFill="1" applyBorder="1" applyAlignment="1">
      <alignment horizontal="right" vertical="center"/>
    </xf>
    <xf numFmtId="0" fontId="30" fillId="3" borderId="39" xfId="1" applyFont="1" applyFill="1" applyBorder="1" applyAlignment="1">
      <alignment horizontal="right" vertical="center"/>
    </xf>
    <xf numFmtId="0" fontId="30" fillId="3" borderId="34" xfId="1" applyFont="1" applyFill="1" applyBorder="1" applyAlignment="1">
      <alignment horizontal="right" vertical="center"/>
    </xf>
    <xf numFmtId="0" fontId="30" fillId="3" borderId="35" xfId="1" applyFont="1" applyFill="1" applyBorder="1" applyAlignment="1">
      <alignment horizontal="right" vertical="center"/>
    </xf>
    <xf numFmtId="180" fontId="29" fillId="3" borderId="40" xfId="1" applyNumberFormat="1" applyFont="1" applyFill="1" applyBorder="1" applyAlignment="1">
      <alignment horizontal="right" vertical="center"/>
    </xf>
    <xf numFmtId="49" fontId="9" fillId="4" borderId="41" xfId="1" applyNumberFormat="1" applyFont="1" applyFill="1" applyBorder="1">
      <alignment vertical="center"/>
    </xf>
    <xf numFmtId="0" fontId="32" fillId="5" borderId="49" xfId="1" applyFont="1" applyFill="1" applyBorder="1" applyAlignment="1">
      <alignment horizontal="center" vertical="center"/>
    </xf>
    <xf numFmtId="0" fontId="33" fillId="5" borderId="49" xfId="1" applyFont="1" applyFill="1" applyBorder="1" applyAlignment="1">
      <alignment horizontal="right" vertical="center"/>
    </xf>
    <xf numFmtId="0" fontId="12" fillId="5" borderId="50" xfId="1" applyFont="1" applyFill="1" applyBorder="1" applyAlignment="1">
      <alignment horizontal="right" vertical="center" shrinkToFit="1"/>
    </xf>
    <xf numFmtId="0" fontId="12" fillId="5" borderId="51" xfId="1" applyFont="1" applyFill="1" applyBorder="1" applyAlignment="1">
      <alignment horizontal="right" vertical="center" shrinkToFit="1"/>
    </xf>
    <xf numFmtId="0" fontId="12" fillId="5" borderId="52" xfId="1" applyFont="1" applyFill="1" applyBorder="1" applyAlignment="1">
      <alignment horizontal="right" vertical="center" shrinkToFit="1"/>
    </xf>
    <xf numFmtId="0" fontId="12" fillId="5" borderId="53" xfId="1" applyFont="1" applyFill="1" applyBorder="1" applyAlignment="1">
      <alignment horizontal="right" vertical="center" shrinkToFit="1"/>
    </xf>
    <xf numFmtId="0" fontId="12" fillId="5" borderId="54" xfId="1" applyFont="1" applyFill="1" applyBorder="1" applyAlignment="1">
      <alignment horizontal="right" vertical="center" shrinkToFit="1"/>
    </xf>
    <xf numFmtId="0" fontId="21" fillId="5" borderId="53" xfId="1" applyFont="1" applyFill="1" applyBorder="1" applyAlignment="1">
      <alignment horizontal="center" vertical="center"/>
    </xf>
    <xf numFmtId="0" fontId="12" fillId="5" borderId="49" xfId="1" applyFont="1" applyFill="1" applyBorder="1" applyAlignment="1">
      <alignment horizontal="right" vertical="center" shrinkToFit="1"/>
    </xf>
    <xf numFmtId="0" fontId="34" fillId="5" borderId="53" xfId="1" applyFont="1" applyFill="1" applyBorder="1" applyAlignment="1">
      <alignment horizontal="right" vertical="center" shrinkToFit="1"/>
    </xf>
    <xf numFmtId="0" fontId="33" fillId="5" borderId="53" xfId="1" applyFont="1" applyFill="1" applyBorder="1" applyAlignment="1">
      <alignment horizontal="right" vertical="center" shrinkToFit="1"/>
    </xf>
    <xf numFmtId="0" fontId="33" fillId="5" borderId="55" xfId="1" applyFont="1" applyFill="1" applyBorder="1" applyAlignment="1">
      <alignment horizontal="right" vertical="center" shrinkToFit="1"/>
    </xf>
    <xf numFmtId="0" fontId="33" fillId="5" borderId="49" xfId="1" applyFont="1" applyFill="1" applyBorder="1" applyAlignment="1">
      <alignment horizontal="right" vertical="center" shrinkToFit="1"/>
    </xf>
    <xf numFmtId="180" fontId="12" fillId="5" borderId="56" xfId="1" applyNumberFormat="1" applyFont="1" applyFill="1" applyBorder="1" applyAlignment="1">
      <alignment horizontal="right" vertical="center"/>
    </xf>
    <xf numFmtId="0" fontId="35" fillId="6" borderId="50" xfId="1" applyFont="1" applyFill="1" applyBorder="1" applyAlignment="1">
      <alignment horizontal="center" vertical="center"/>
    </xf>
    <xf numFmtId="0" fontId="33" fillId="7" borderId="49" xfId="1" applyFont="1" applyFill="1" applyBorder="1" applyAlignment="1">
      <alignment horizontal="right" vertical="center"/>
    </xf>
    <xf numFmtId="0" fontId="27" fillId="3" borderId="50" xfId="1" applyFont="1" applyFill="1" applyBorder="1" applyAlignment="1">
      <alignment horizontal="right" vertical="center"/>
    </xf>
    <xf numFmtId="0" fontId="27" fillId="3" borderId="51" xfId="1" applyFont="1" applyFill="1" applyBorder="1" applyAlignment="1">
      <alignment horizontal="right" vertical="center"/>
    </xf>
    <xf numFmtId="0" fontId="27" fillId="3" borderId="52" xfId="1" applyFont="1" applyFill="1" applyBorder="1" applyAlignment="1">
      <alignment horizontal="right" vertical="center"/>
    </xf>
    <xf numFmtId="0" fontId="27" fillId="3" borderId="53" xfId="1" applyFont="1" applyFill="1" applyBorder="1" applyAlignment="1">
      <alignment horizontal="right" vertical="center"/>
    </xf>
    <xf numFmtId="0" fontId="28" fillId="3" borderId="54" xfId="1" applyFont="1" applyFill="1" applyBorder="1" applyAlignment="1">
      <alignment horizontal="right" vertical="center"/>
    </xf>
    <xf numFmtId="0" fontId="28" fillId="3" borderId="51" xfId="1" applyFont="1" applyFill="1" applyBorder="1" applyAlignment="1">
      <alignment horizontal="right" vertical="center"/>
    </xf>
    <xf numFmtId="0" fontId="28" fillId="3" borderId="50" xfId="1" applyFont="1" applyFill="1" applyBorder="1" applyAlignment="1">
      <alignment horizontal="right" vertical="center"/>
    </xf>
    <xf numFmtId="0" fontId="28" fillId="3" borderId="53" xfId="1" applyFont="1" applyFill="1" applyBorder="1" applyAlignment="1">
      <alignment horizontal="right" vertical="center"/>
    </xf>
    <xf numFmtId="0" fontId="21" fillId="3" borderId="53" xfId="1" applyFont="1" applyFill="1" applyBorder="1" applyAlignment="1">
      <alignment horizontal="center" vertical="center"/>
    </xf>
    <xf numFmtId="0" fontId="28" fillId="3" borderId="49" xfId="1" applyFont="1" applyFill="1" applyBorder="1" applyAlignment="1">
      <alignment horizontal="right" vertical="center"/>
    </xf>
    <xf numFmtId="0" fontId="36" fillId="7" borderId="53" xfId="1" applyFont="1" applyFill="1" applyBorder="1" applyAlignment="1">
      <alignment horizontal="right" vertical="center" shrinkToFit="1"/>
    </xf>
    <xf numFmtId="0" fontId="36" fillId="7" borderId="55" xfId="1" applyFont="1" applyFill="1" applyBorder="1" applyAlignment="1">
      <alignment horizontal="right" vertical="center" shrinkToFit="1"/>
    </xf>
    <xf numFmtId="0" fontId="36" fillId="7" borderId="49" xfId="1" applyFont="1" applyFill="1" applyBorder="1" applyAlignment="1">
      <alignment horizontal="right" vertical="center" shrinkToFit="1"/>
    </xf>
    <xf numFmtId="180" fontId="37" fillId="7" borderId="56" xfId="1" applyNumberFormat="1" applyFont="1" applyFill="1" applyBorder="1" applyAlignment="1">
      <alignment horizontal="right" vertical="center"/>
    </xf>
    <xf numFmtId="0" fontId="25" fillId="3" borderId="49" xfId="1" applyFont="1" applyFill="1" applyBorder="1" applyAlignment="1">
      <alignment horizontal="center" vertical="center"/>
    </xf>
    <xf numFmtId="0" fontId="38" fillId="3" borderId="49" xfId="1" applyFont="1" applyFill="1" applyBorder="1" applyAlignment="1">
      <alignment horizontal="right" vertical="center"/>
    </xf>
    <xf numFmtId="0" fontId="29" fillId="3" borderId="53" xfId="1" applyFont="1" applyFill="1" applyBorder="1" applyAlignment="1">
      <alignment horizontal="right" vertical="center"/>
    </xf>
    <xf numFmtId="0" fontId="29" fillId="3" borderId="55" xfId="1" applyFont="1" applyFill="1" applyBorder="1" applyAlignment="1">
      <alignment horizontal="right" vertical="center"/>
    </xf>
    <xf numFmtId="0" fontId="38" fillId="3" borderId="53" xfId="1" applyFont="1" applyFill="1" applyBorder="1" applyAlignment="1">
      <alignment horizontal="right" vertical="center"/>
    </xf>
    <xf numFmtId="180" fontId="29" fillId="3" borderId="56" xfId="1" applyNumberFormat="1" applyFont="1" applyFill="1" applyBorder="1" applyAlignment="1">
      <alignment horizontal="right" vertical="center"/>
    </xf>
    <xf numFmtId="0" fontId="32" fillId="5" borderId="65" xfId="1" applyFont="1" applyFill="1" applyBorder="1" applyAlignment="1">
      <alignment horizontal="center" vertical="center"/>
    </xf>
    <xf numFmtId="0" fontId="33" fillId="5" borderId="65" xfId="1" applyFont="1" applyFill="1" applyBorder="1" applyAlignment="1">
      <alignment horizontal="right" vertical="center"/>
    </xf>
    <xf numFmtId="0" fontId="33" fillId="5" borderId="59" xfId="1" applyFont="1" applyFill="1" applyBorder="1" applyAlignment="1">
      <alignment horizontal="right" vertical="center"/>
    </xf>
    <xf numFmtId="0" fontId="33" fillId="5" borderId="66" xfId="1" applyFont="1" applyFill="1" applyBorder="1" applyAlignment="1">
      <alignment horizontal="right" vertical="center"/>
    </xf>
    <xf numFmtId="0" fontId="33" fillId="5" borderId="67" xfId="1" applyFont="1" applyFill="1" applyBorder="1" applyAlignment="1">
      <alignment horizontal="right" vertical="center"/>
    </xf>
    <xf numFmtId="0" fontId="33" fillId="5" borderId="64" xfId="1" applyFont="1" applyFill="1" applyBorder="1" applyAlignment="1">
      <alignment horizontal="right" vertical="center" shrinkToFit="1"/>
    </xf>
    <xf numFmtId="0" fontId="33" fillId="5" borderId="68" xfId="1" applyFont="1" applyFill="1" applyBorder="1" applyAlignment="1">
      <alignment horizontal="right" vertical="center" shrinkToFit="1"/>
    </xf>
    <xf numFmtId="0" fontId="33" fillId="5" borderId="66" xfId="1" applyFont="1" applyFill="1" applyBorder="1" applyAlignment="1">
      <alignment horizontal="right" vertical="center" shrinkToFit="1"/>
    </xf>
    <xf numFmtId="0" fontId="33" fillId="5" borderId="59" xfId="1" applyFont="1" applyFill="1" applyBorder="1" applyAlignment="1">
      <alignment horizontal="right" vertical="center" shrinkToFit="1"/>
    </xf>
    <xf numFmtId="0" fontId="39" fillId="5" borderId="64" xfId="1" applyFont="1" applyFill="1" applyBorder="1" applyAlignment="1">
      <alignment horizontal="right" vertical="center" shrinkToFit="1"/>
    </xf>
    <xf numFmtId="0" fontId="33" fillId="5" borderId="65" xfId="1" applyFont="1" applyFill="1" applyBorder="1" applyAlignment="1">
      <alignment horizontal="right" vertical="center" shrinkToFit="1"/>
    </xf>
    <xf numFmtId="0" fontId="33" fillId="5" borderId="69" xfId="1" applyFont="1" applyFill="1" applyBorder="1" applyAlignment="1">
      <alignment horizontal="right" vertical="center" shrinkToFit="1"/>
    </xf>
    <xf numFmtId="180" fontId="12" fillId="5" borderId="70" xfId="1" applyNumberFormat="1" applyFont="1" applyFill="1" applyBorder="1" applyAlignment="1">
      <alignment horizontal="right" vertical="center" shrinkToFit="1"/>
    </xf>
    <xf numFmtId="0" fontId="35" fillId="6" borderId="76" xfId="1" applyFont="1" applyFill="1" applyBorder="1" applyAlignment="1">
      <alignment horizontal="center" vertical="center"/>
    </xf>
    <xf numFmtId="0" fontId="36" fillId="6" borderId="76" xfId="1" applyFont="1" applyFill="1" applyBorder="1" applyAlignment="1">
      <alignment horizontal="right" vertical="center"/>
    </xf>
    <xf numFmtId="0" fontId="36" fillId="6" borderId="75" xfId="1" applyFont="1" applyFill="1" applyBorder="1" applyAlignment="1">
      <alignment horizontal="right" vertical="center"/>
    </xf>
    <xf numFmtId="0" fontId="36" fillId="6" borderId="77" xfId="1" applyFont="1" applyFill="1" applyBorder="1" applyAlignment="1">
      <alignment horizontal="right" vertical="center"/>
    </xf>
    <xf numFmtId="0" fontId="36" fillId="6" borderId="78" xfId="1" applyFont="1" applyFill="1" applyBorder="1" applyAlignment="1">
      <alignment horizontal="right" vertical="center" shrinkToFit="1"/>
    </xf>
    <xf numFmtId="0" fontId="36" fillId="6" borderId="74" xfId="1" applyFont="1" applyFill="1" applyBorder="1" applyAlignment="1">
      <alignment horizontal="right" vertical="center" shrinkToFit="1"/>
    </xf>
    <xf numFmtId="0" fontId="36" fillId="6" borderId="79" xfId="1" applyFont="1" applyFill="1" applyBorder="1" applyAlignment="1">
      <alignment horizontal="right" vertical="center" shrinkToFit="1"/>
    </xf>
    <xf numFmtId="0" fontId="36" fillId="6" borderId="77" xfId="1" applyFont="1" applyFill="1" applyBorder="1" applyAlignment="1">
      <alignment horizontal="right" vertical="center" shrinkToFit="1"/>
    </xf>
    <xf numFmtId="0" fontId="36" fillId="6" borderId="75" xfId="1" applyFont="1" applyFill="1" applyBorder="1" applyAlignment="1">
      <alignment horizontal="right" vertical="center" shrinkToFit="1"/>
    </xf>
    <xf numFmtId="0" fontId="36" fillId="6" borderId="76" xfId="1" applyFont="1" applyFill="1" applyBorder="1" applyAlignment="1">
      <alignment horizontal="right" vertical="center" shrinkToFit="1"/>
    </xf>
    <xf numFmtId="0" fontId="36" fillId="6" borderId="80" xfId="1" applyFont="1" applyFill="1" applyBorder="1" applyAlignment="1">
      <alignment horizontal="right" vertical="center" shrinkToFit="1"/>
    </xf>
    <xf numFmtId="180" fontId="37" fillId="6" borderId="81" xfId="1" applyNumberFormat="1" applyFont="1" applyFill="1" applyBorder="1" applyAlignment="1">
      <alignment horizontal="right" vertical="center" shrinkToFit="1"/>
    </xf>
    <xf numFmtId="0" fontId="9" fillId="4" borderId="43" xfId="1" applyFont="1" applyFill="1" applyBorder="1">
      <alignment vertical="center"/>
    </xf>
    <xf numFmtId="0" fontId="25" fillId="3" borderId="82" xfId="1" applyFont="1" applyFill="1" applyBorder="1" applyAlignment="1">
      <alignment horizontal="center" vertical="center"/>
    </xf>
    <xf numFmtId="0" fontId="38" fillId="3" borderId="82" xfId="1" applyFont="1" applyFill="1" applyBorder="1" applyAlignment="1">
      <alignment horizontal="right" vertical="center"/>
    </xf>
    <xf numFmtId="0" fontId="38" fillId="3" borderId="48" xfId="1" applyFont="1" applyFill="1" applyBorder="1" applyAlignment="1">
      <alignment horizontal="right" vertical="center"/>
    </xf>
    <xf numFmtId="0" fontId="38" fillId="3" borderId="83" xfId="1" applyFont="1" applyFill="1" applyBorder="1" applyAlignment="1">
      <alignment horizontal="right" vertical="center"/>
    </xf>
    <xf numFmtId="0" fontId="38" fillId="3" borderId="84" xfId="1" applyFont="1" applyFill="1" applyBorder="1" applyAlignment="1">
      <alignment horizontal="right" vertical="center"/>
    </xf>
    <xf numFmtId="0" fontId="38" fillId="3" borderId="46" xfId="1" applyFont="1" applyFill="1" applyBorder="1" applyAlignment="1">
      <alignment horizontal="right" vertical="center"/>
    </xf>
    <xf numFmtId="0" fontId="38" fillId="3" borderId="85" xfId="1" applyFont="1" applyFill="1" applyBorder="1" applyAlignment="1">
      <alignment horizontal="right" vertical="center"/>
    </xf>
    <xf numFmtId="0" fontId="38" fillId="3" borderId="86" xfId="1" applyFont="1" applyFill="1" applyBorder="1" applyAlignment="1">
      <alignment horizontal="right" vertical="center"/>
    </xf>
    <xf numFmtId="180" fontId="29" fillId="3" borderId="87" xfId="1" applyNumberFormat="1" applyFont="1" applyFill="1" applyBorder="1" applyAlignment="1">
      <alignment horizontal="right" vertical="center"/>
    </xf>
    <xf numFmtId="49" fontId="9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0" fontId="23" fillId="0" borderId="0" xfId="1" applyFont="1">
      <alignment vertical="center"/>
    </xf>
    <xf numFmtId="0" fontId="33" fillId="5" borderId="50" xfId="1" applyFont="1" applyFill="1" applyBorder="1" applyAlignment="1">
      <alignment horizontal="right" vertical="center"/>
    </xf>
    <xf numFmtId="0" fontId="33" fillId="5" borderId="51" xfId="1" applyFont="1" applyFill="1" applyBorder="1" applyAlignment="1">
      <alignment horizontal="right" vertical="center"/>
    </xf>
    <xf numFmtId="0" fontId="33" fillId="5" borderId="52" xfId="1" applyFont="1" applyFill="1" applyBorder="1" applyAlignment="1">
      <alignment horizontal="right" vertical="center"/>
    </xf>
    <xf numFmtId="0" fontId="33" fillId="5" borderId="54" xfId="1" applyFont="1" applyFill="1" applyBorder="1" applyAlignment="1">
      <alignment horizontal="right" vertical="center" shrinkToFit="1"/>
    </xf>
    <xf numFmtId="0" fontId="33" fillId="5" borderId="51" xfId="1" applyFont="1" applyFill="1" applyBorder="1" applyAlignment="1">
      <alignment horizontal="right" vertical="center" shrinkToFit="1"/>
    </xf>
    <xf numFmtId="0" fontId="33" fillId="5" borderId="50" xfId="1" applyFont="1" applyFill="1" applyBorder="1" applyAlignment="1">
      <alignment horizontal="right" vertical="center" shrinkToFit="1"/>
    </xf>
    <xf numFmtId="0" fontId="41" fillId="5" borderId="50" xfId="1" applyFont="1" applyFill="1" applyBorder="1" applyAlignment="1">
      <alignment horizontal="right" vertical="center" shrinkToFit="1"/>
    </xf>
    <xf numFmtId="0" fontId="41" fillId="5" borderId="51" xfId="1" applyFont="1" applyFill="1" applyBorder="1" applyAlignment="1">
      <alignment horizontal="right" vertical="center" shrinkToFit="1"/>
    </xf>
    <xf numFmtId="180" fontId="12" fillId="5" borderId="56" xfId="1" applyNumberFormat="1" applyFont="1" applyFill="1" applyBorder="1" applyAlignment="1">
      <alignment horizontal="right" vertical="center" shrinkToFit="1"/>
    </xf>
    <xf numFmtId="0" fontId="42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46" fontId="25" fillId="3" borderId="49" xfId="1" applyNumberFormat="1" applyFont="1" applyFill="1" applyBorder="1" applyAlignment="1">
      <alignment horizontal="center" vertical="center"/>
    </xf>
    <xf numFmtId="46" fontId="38" fillId="3" borderId="49" xfId="1" applyNumberFormat="1" applyFont="1" applyFill="1" applyBorder="1" applyAlignment="1">
      <alignment horizontal="right" vertical="center"/>
    </xf>
    <xf numFmtId="46" fontId="38" fillId="3" borderId="50" xfId="1" applyNumberFormat="1" applyFont="1" applyFill="1" applyBorder="1" applyAlignment="1">
      <alignment horizontal="right" vertical="center"/>
    </xf>
    <xf numFmtId="46" fontId="38" fillId="3" borderId="51" xfId="1" applyNumberFormat="1" applyFont="1" applyFill="1" applyBorder="1" applyAlignment="1">
      <alignment horizontal="right" vertical="center"/>
    </xf>
    <xf numFmtId="46" fontId="38" fillId="3" borderId="52" xfId="1" applyNumberFormat="1" applyFont="1" applyFill="1" applyBorder="1" applyAlignment="1">
      <alignment horizontal="right" vertical="center"/>
    </xf>
    <xf numFmtId="0" fontId="38" fillId="3" borderId="54" xfId="1" applyFont="1" applyFill="1" applyBorder="1" applyAlignment="1">
      <alignment horizontal="right" vertical="center"/>
    </xf>
    <xf numFmtId="0" fontId="38" fillId="3" borderId="51" xfId="1" applyFont="1" applyFill="1" applyBorder="1" applyAlignment="1">
      <alignment horizontal="right" vertical="center"/>
    </xf>
    <xf numFmtId="0" fontId="38" fillId="3" borderId="50" xfId="1" applyFont="1" applyFill="1" applyBorder="1" applyAlignment="1">
      <alignment horizontal="right" vertical="center"/>
    </xf>
    <xf numFmtId="0" fontId="38" fillId="3" borderId="55" xfId="1" applyFont="1" applyFill="1" applyBorder="1" applyAlignment="1">
      <alignment horizontal="right" vertical="center"/>
    </xf>
    <xf numFmtId="180" fontId="34" fillId="3" borderId="56" xfId="1" applyNumberFormat="1" applyFont="1" applyFill="1" applyBorder="1" applyAlignment="1">
      <alignment horizontal="right" vertical="center"/>
    </xf>
    <xf numFmtId="0" fontId="38" fillId="3" borderId="52" xfId="1" applyFont="1" applyFill="1" applyBorder="1" applyAlignment="1">
      <alignment horizontal="right" vertical="center"/>
    </xf>
    <xf numFmtId="0" fontId="29" fillId="3" borderId="89" xfId="1" applyFont="1" applyFill="1" applyBorder="1" applyAlignment="1">
      <alignment horizontal="right" vertical="center"/>
    </xf>
    <xf numFmtId="0" fontId="29" fillId="3" borderId="90" xfId="1" applyFont="1" applyFill="1" applyBorder="1" applyAlignment="1">
      <alignment horizontal="right" vertical="center"/>
    </xf>
    <xf numFmtId="0" fontId="29" fillId="3" borderId="91" xfId="1" applyFont="1" applyFill="1" applyBorder="1" applyAlignment="1">
      <alignment horizontal="right" vertical="center"/>
    </xf>
    <xf numFmtId="0" fontId="29" fillId="3" borderId="92" xfId="1" applyFont="1" applyFill="1" applyBorder="1" applyAlignment="1">
      <alignment horizontal="right" vertical="center"/>
    </xf>
    <xf numFmtId="0" fontId="29" fillId="3" borderId="29" xfId="1" applyFont="1" applyFill="1" applyBorder="1" applyAlignment="1">
      <alignment horizontal="right" vertical="center"/>
    </xf>
    <xf numFmtId="0" fontId="29" fillId="0" borderId="90" xfId="1" applyFont="1" applyBorder="1" applyAlignment="1">
      <alignment horizontal="right" vertical="center"/>
    </xf>
    <xf numFmtId="0" fontId="29" fillId="3" borderId="2" xfId="1" applyFont="1" applyFill="1" applyBorder="1" applyAlignment="1">
      <alignment horizontal="right" vertical="center"/>
    </xf>
    <xf numFmtId="0" fontId="29" fillId="3" borderId="50" xfId="1" applyFont="1" applyFill="1" applyBorder="1" applyAlignment="1">
      <alignment horizontal="right" vertical="center"/>
    </xf>
    <xf numFmtId="0" fontId="29" fillId="3" borderId="51" xfId="1" applyFont="1" applyFill="1" applyBorder="1" applyAlignment="1">
      <alignment horizontal="right" vertical="center"/>
    </xf>
    <xf numFmtId="0" fontId="29" fillId="3" borderId="54" xfId="1" applyFont="1" applyFill="1" applyBorder="1" applyAlignment="1">
      <alignment horizontal="right" vertical="center"/>
    </xf>
    <xf numFmtId="0" fontId="44" fillId="0" borderId="0" xfId="1" applyFont="1" applyAlignment="1">
      <alignment horizontal="center" vertical="center" wrapText="1"/>
    </xf>
    <xf numFmtId="0" fontId="39" fillId="5" borderId="50" xfId="1" applyFont="1" applyFill="1" applyBorder="1" applyAlignment="1">
      <alignment horizontal="right" vertical="center"/>
    </xf>
    <xf numFmtId="0" fontId="39" fillId="5" borderId="51" xfId="1" applyFont="1" applyFill="1" applyBorder="1" applyAlignment="1">
      <alignment horizontal="right" vertical="center"/>
    </xf>
    <xf numFmtId="0" fontId="33" fillId="5" borderId="67" xfId="1" applyFont="1" applyFill="1" applyBorder="1" applyAlignment="1">
      <alignment horizontal="right" vertical="center" shrinkToFit="1"/>
    </xf>
    <xf numFmtId="0" fontId="39" fillId="5" borderId="53" xfId="1" applyFont="1" applyFill="1" applyBorder="1" applyAlignment="1">
      <alignment horizontal="right" vertical="center" shrinkToFit="1"/>
    </xf>
    <xf numFmtId="0" fontId="39" fillId="5" borderId="50" xfId="1" applyFont="1" applyFill="1" applyBorder="1" applyAlignment="1">
      <alignment horizontal="right" vertical="center" shrinkToFit="1"/>
    </xf>
    <xf numFmtId="0" fontId="39" fillId="5" borderId="51" xfId="1" applyFont="1" applyFill="1" applyBorder="1" applyAlignment="1">
      <alignment horizontal="right" vertical="center" shrinkToFit="1"/>
    </xf>
    <xf numFmtId="0" fontId="36" fillId="6" borderId="49" xfId="1" applyFont="1" applyFill="1" applyBorder="1" applyAlignment="1">
      <alignment horizontal="right" vertical="center"/>
    </xf>
    <xf numFmtId="0" fontId="36" fillId="6" borderId="50" xfId="1" applyFont="1" applyFill="1" applyBorder="1" applyAlignment="1">
      <alignment horizontal="right" vertical="center"/>
    </xf>
    <xf numFmtId="0" fontId="36" fillId="6" borderId="51" xfId="1" applyFont="1" applyFill="1" applyBorder="1" applyAlignment="1">
      <alignment horizontal="right" vertical="center"/>
    </xf>
    <xf numFmtId="0" fontId="36" fillId="6" borderId="67" xfId="1" applyFont="1" applyFill="1" applyBorder="1" applyAlignment="1">
      <alignment horizontal="right" vertical="center"/>
    </xf>
    <xf numFmtId="0" fontId="36" fillId="6" borderId="64" xfId="1" applyFont="1" applyFill="1" applyBorder="1" applyAlignment="1">
      <alignment horizontal="right" vertical="center" shrinkToFit="1"/>
    </xf>
    <xf numFmtId="0" fontId="36" fillId="6" borderId="68" xfId="1" applyFont="1" applyFill="1" applyBorder="1" applyAlignment="1">
      <alignment horizontal="right" vertical="center" shrinkToFit="1"/>
    </xf>
    <xf numFmtId="0" fontId="36" fillId="6" borderId="66" xfId="1" applyFont="1" applyFill="1" applyBorder="1" applyAlignment="1">
      <alignment horizontal="right" vertical="center" shrinkToFit="1"/>
    </xf>
    <xf numFmtId="0" fontId="36" fillId="6" borderId="59" xfId="1" applyFont="1" applyFill="1" applyBorder="1" applyAlignment="1">
      <alignment horizontal="right" vertical="center" shrinkToFit="1"/>
    </xf>
    <xf numFmtId="0" fontId="36" fillId="6" borderId="65" xfId="1" applyFont="1" applyFill="1" applyBorder="1" applyAlignment="1">
      <alignment horizontal="right" vertical="center" shrinkToFit="1"/>
    </xf>
    <xf numFmtId="0" fontId="36" fillId="6" borderId="53" xfId="1" applyFont="1" applyFill="1" applyBorder="1" applyAlignment="1">
      <alignment horizontal="right" vertical="center" shrinkToFit="1"/>
    </xf>
    <xf numFmtId="0" fontId="36" fillId="6" borderId="50" xfId="1" applyFont="1" applyFill="1" applyBorder="1" applyAlignment="1">
      <alignment horizontal="right" vertical="center" shrinkToFit="1"/>
    </xf>
    <xf numFmtId="0" fontId="36" fillId="6" borderId="51" xfId="1" applyFont="1" applyFill="1" applyBorder="1" applyAlignment="1">
      <alignment horizontal="right" vertical="center" shrinkToFit="1"/>
    </xf>
    <xf numFmtId="0" fontId="36" fillId="6" borderId="54" xfId="1" applyFont="1" applyFill="1" applyBorder="1" applyAlignment="1">
      <alignment horizontal="right" vertical="center" shrinkToFit="1"/>
    </xf>
    <xf numFmtId="0" fontId="36" fillId="6" borderId="55" xfId="1" applyFont="1" applyFill="1" applyBorder="1" applyAlignment="1">
      <alignment horizontal="right" vertical="center" shrinkToFit="1"/>
    </xf>
    <xf numFmtId="0" fontId="36" fillId="6" borderId="49" xfId="1" applyFont="1" applyFill="1" applyBorder="1" applyAlignment="1">
      <alignment horizontal="right" vertical="center" shrinkToFit="1"/>
    </xf>
    <xf numFmtId="180" fontId="37" fillId="6" borderId="56" xfId="1" applyNumberFormat="1" applyFont="1" applyFill="1" applyBorder="1" applyAlignment="1">
      <alignment horizontal="right" vertical="center" shrinkToFit="1"/>
    </xf>
    <xf numFmtId="49" fontId="9" fillId="0" borderId="18" xfId="1" applyNumberFormat="1" applyFont="1" applyBorder="1">
      <alignment vertical="center"/>
    </xf>
    <xf numFmtId="0" fontId="45" fillId="0" borderId="0" xfId="1" applyFont="1" applyAlignment="1">
      <alignment horizontal="center" vertical="center" wrapText="1"/>
    </xf>
    <xf numFmtId="0" fontId="29" fillId="3" borderId="52" xfId="1" applyFont="1" applyFill="1" applyBorder="1" applyAlignment="1">
      <alignment horizontal="right" vertical="center"/>
    </xf>
    <xf numFmtId="0" fontId="29" fillId="3" borderId="49" xfId="1" applyFont="1" applyFill="1" applyBorder="1" applyAlignment="1">
      <alignment horizontal="right" vertical="center"/>
    </xf>
    <xf numFmtId="49" fontId="9" fillId="0" borderId="0" xfId="1" applyNumberFormat="1" applyFont="1" applyAlignment="1">
      <alignment horizontal="center" vertical="center"/>
    </xf>
    <xf numFmtId="0" fontId="39" fillId="5" borderId="67" xfId="1" applyFont="1" applyFill="1" applyBorder="1" applyAlignment="1">
      <alignment horizontal="right" vertical="center" shrinkToFit="1"/>
    </xf>
    <xf numFmtId="0" fontId="39" fillId="5" borderId="68" xfId="1" applyFont="1" applyFill="1" applyBorder="1" applyAlignment="1">
      <alignment horizontal="right" vertical="center" shrinkToFit="1"/>
    </xf>
    <xf numFmtId="0" fontId="39" fillId="5" borderId="66" xfId="1" applyFont="1" applyFill="1" applyBorder="1" applyAlignment="1">
      <alignment horizontal="right" vertical="center" shrinkToFit="1"/>
    </xf>
    <xf numFmtId="0" fontId="39" fillId="5" borderId="59" xfId="1" applyFont="1" applyFill="1" applyBorder="1" applyAlignment="1">
      <alignment horizontal="right" vertical="center" shrinkToFit="1"/>
    </xf>
    <xf numFmtId="0" fontId="36" fillId="6" borderId="65" xfId="1" applyFont="1" applyFill="1" applyBorder="1" applyAlignment="1">
      <alignment horizontal="right" vertical="center"/>
    </xf>
    <xf numFmtId="0" fontId="36" fillId="6" borderId="59" xfId="1" applyFont="1" applyFill="1" applyBorder="1" applyAlignment="1">
      <alignment horizontal="right" vertical="center"/>
    </xf>
    <xf numFmtId="0" fontId="36" fillId="6" borderId="66" xfId="1" applyFont="1" applyFill="1" applyBorder="1" applyAlignment="1">
      <alignment horizontal="right" vertical="center"/>
    </xf>
    <xf numFmtId="0" fontId="36" fillId="6" borderId="69" xfId="1" applyFont="1" applyFill="1" applyBorder="1" applyAlignment="1">
      <alignment horizontal="right" vertical="center" shrinkToFit="1"/>
    </xf>
    <xf numFmtId="180" fontId="37" fillId="6" borderId="70" xfId="1" applyNumberFormat="1" applyFont="1" applyFill="1" applyBorder="1" applyAlignment="1">
      <alignment horizontal="right" vertical="center" shrinkToFit="1"/>
    </xf>
    <xf numFmtId="0" fontId="41" fillId="5" borderId="65" xfId="1" applyFont="1" applyFill="1" applyBorder="1" applyAlignment="1">
      <alignment horizontal="right" vertical="center" shrinkToFit="1"/>
    </xf>
    <xf numFmtId="0" fontId="41" fillId="5" borderId="59" xfId="1" applyFont="1" applyFill="1" applyBorder="1" applyAlignment="1">
      <alignment horizontal="right" vertical="center" shrinkToFit="1"/>
    </xf>
    <xf numFmtId="0" fontId="36" fillId="6" borderId="78" xfId="1" applyFont="1" applyFill="1" applyBorder="1" applyAlignment="1">
      <alignment horizontal="right" vertical="center"/>
    </xf>
    <xf numFmtId="0" fontId="25" fillId="3" borderId="2" xfId="1" applyFont="1" applyFill="1" applyBorder="1" applyAlignment="1">
      <alignment horizontal="center" vertical="center"/>
    </xf>
    <xf numFmtId="0" fontId="38" fillId="3" borderId="2" xfId="1" applyFont="1" applyFill="1" applyBorder="1" applyAlignment="1">
      <alignment horizontal="right" vertical="center"/>
    </xf>
    <xf numFmtId="0" fontId="38" fillId="3" borderId="29" xfId="1" applyFont="1" applyFill="1" applyBorder="1" applyAlignment="1">
      <alignment horizontal="right" vertical="center"/>
    </xf>
    <xf numFmtId="0" fontId="38" fillId="3" borderId="92" xfId="1" applyFont="1" applyFill="1" applyBorder="1" applyAlignment="1">
      <alignment horizontal="right" vertical="center"/>
    </xf>
    <xf numFmtId="0" fontId="29" fillId="3" borderId="97" xfId="1" applyFont="1" applyFill="1" applyBorder="1" applyAlignment="1">
      <alignment horizontal="right" vertical="center"/>
    </xf>
    <xf numFmtId="0" fontId="38" fillId="3" borderId="90" xfId="1" applyFont="1" applyFill="1" applyBorder="1" applyAlignment="1">
      <alignment horizontal="right" vertical="center"/>
    </xf>
    <xf numFmtId="180" fontId="29" fillId="3" borderId="98" xfId="1" applyNumberFormat="1" applyFont="1" applyFill="1" applyBorder="1" applyAlignment="1">
      <alignment horizontal="right" vertical="center"/>
    </xf>
    <xf numFmtId="49" fontId="9" fillId="0" borderId="99" xfId="1" applyNumberFormat="1" applyFont="1" applyBorder="1">
      <alignment vertical="center"/>
    </xf>
    <xf numFmtId="0" fontId="38" fillId="3" borderId="89" xfId="1" applyFont="1" applyFill="1" applyBorder="1" applyAlignment="1">
      <alignment horizontal="right" vertical="center"/>
    </xf>
    <xf numFmtId="0" fontId="32" fillId="5" borderId="76" xfId="1" applyFont="1" applyFill="1" applyBorder="1" applyAlignment="1">
      <alignment horizontal="center" vertical="center"/>
    </xf>
    <xf numFmtId="0" fontId="33" fillId="5" borderId="76" xfId="1" applyFont="1" applyFill="1" applyBorder="1" applyAlignment="1">
      <alignment horizontal="right" vertical="center"/>
    </xf>
    <xf numFmtId="0" fontId="33" fillId="5" borderId="75" xfId="1" applyFont="1" applyFill="1" applyBorder="1" applyAlignment="1">
      <alignment horizontal="right" vertical="center"/>
    </xf>
    <xf numFmtId="0" fontId="33" fillId="5" borderId="77" xfId="1" applyFont="1" applyFill="1" applyBorder="1" applyAlignment="1">
      <alignment horizontal="right" vertical="center" shrinkToFit="1"/>
    </xf>
    <xf numFmtId="0" fontId="33" fillId="5" borderId="78" xfId="1" applyFont="1" applyFill="1" applyBorder="1" applyAlignment="1">
      <alignment horizontal="right" vertical="center"/>
    </xf>
    <xf numFmtId="0" fontId="41" fillId="5" borderId="74" xfId="1" applyFont="1" applyFill="1" applyBorder="1" applyAlignment="1">
      <alignment horizontal="right" vertical="center" shrinkToFit="1"/>
    </xf>
    <xf numFmtId="0" fontId="33" fillId="5" borderId="74" xfId="1" applyFont="1" applyFill="1" applyBorder="1" applyAlignment="1">
      <alignment horizontal="right" vertical="center" shrinkToFit="1"/>
    </xf>
    <xf numFmtId="0" fontId="33" fillId="5" borderId="79" xfId="1" applyFont="1" applyFill="1" applyBorder="1" applyAlignment="1">
      <alignment horizontal="right" vertical="center" shrinkToFit="1"/>
    </xf>
    <xf numFmtId="0" fontId="41" fillId="5" borderId="77" xfId="1" applyFont="1" applyFill="1" applyBorder="1" applyAlignment="1">
      <alignment horizontal="right" vertical="center" shrinkToFit="1"/>
    </xf>
    <xf numFmtId="0" fontId="41" fillId="5" borderId="75" xfId="1" applyFont="1" applyFill="1" applyBorder="1" applyAlignment="1">
      <alignment horizontal="right" vertical="center" shrinkToFit="1"/>
    </xf>
    <xf numFmtId="0" fontId="33" fillId="5" borderId="75" xfId="1" applyFont="1" applyFill="1" applyBorder="1" applyAlignment="1">
      <alignment horizontal="right" vertical="center" shrinkToFit="1"/>
    </xf>
    <xf numFmtId="0" fontId="41" fillId="5" borderId="79" xfId="1" applyFont="1" applyFill="1" applyBorder="1" applyAlignment="1">
      <alignment horizontal="right" vertical="center" shrinkToFit="1"/>
    </xf>
    <xf numFmtId="0" fontId="33" fillId="5" borderId="76" xfId="1" applyFont="1" applyFill="1" applyBorder="1" applyAlignment="1">
      <alignment horizontal="right" vertical="center" shrinkToFit="1"/>
    </xf>
    <xf numFmtId="0" fontId="33" fillId="5" borderId="80" xfId="1" applyFont="1" applyFill="1" applyBorder="1" applyAlignment="1">
      <alignment horizontal="right" vertical="center" shrinkToFit="1"/>
    </xf>
    <xf numFmtId="180" fontId="12" fillId="5" borderId="81" xfId="1" applyNumberFormat="1" applyFont="1" applyFill="1" applyBorder="1" applyAlignment="1">
      <alignment horizontal="right" vertical="center" shrinkToFit="1"/>
    </xf>
    <xf numFmtId="0" fontId="46" fillId="3" borderId="104" xfId="1" applyFont="1" applyFill="1" applyBorder="1" applyAlignment="1">
      <alignment horizontal="right" vertical="center"/>
    </xf>
    <xf numFmtId="0" fontId="46" fillId="3" borderId="96" xfId="1" applyFont="1" applyFill="1" applyBorder="1" applyAlignment="1">
      <alignment horizontal="right" vertical="center"/>
    </xf>
    <xf numFmtId="0" fontId="46" fillId="3" borderId="5" xfId="1" applyFont="1" applyFill="1" applyBorder="1" applyAlignment="1">
      <alignment horizontal="right" vertical="center"/>
    </xf>
    <xf numFmtId="0" fontId="46" fillId="3" borderId="105" xfId="1" applyFont="1" applyFill="1" applyBorder="1" applyAlignment="1">
      <alignment horizontal="right" vertical="center"/>
    </xf>
    <xf numFmtId="0" fontId="33" fillId="3" borderId="103" xfId="1" applyFont="1" applyFill="1" applyBorder="1" applyAlignment="1">
      <alignment horizontal="right" vertical="center"/>
    </xf>
    <xf numFmtId="0" fontId="33" fillId="3" borderId="106" xfId="1" applyFont="1" applyFill="1" applyBorder="1" applyAlignment="1">
      <alignment horizontal="right" vertical="center"/>
    </xf>
    <xf numFmtId="0" fontId="33" fillId="3" borderId="5" xfId="1" applyFont="1" applyFill="1" applyBorder="1" applyAlignment="1">
      <alignment horizontal="right" vertical="center"/>
    </xf>
    <xf numFmtId="0" fontId="33" fillId="3" borderId="96" xfId="1" applyFont="1" applyFill="1" applyBorder="1" applyAlignment="1">
      <alignment horizontal="right" vertical="center"/>
    </xf>
    <xf numFmtId="0" fontId="38" fillId="3" borderId="104" xfId="1" applyFont="1" applyFill="1" applyBorder="1" applyAlignment="1">
      <alignment horizontal="right" vertical="center"/>
    </xf>
    <xf numFmtId="0" fontId="38" fillId="3" borderId="96" xfId="1" applyFont="1" applyFill="1" applyBorder="1" applyAlignment="1">
      <alignment horizontal="right" vertical="center"/>
    </xf>
    <xf numFmtId="0" fontId="33" fillId="3" borderId="107" xfId="1" applyFont="1" applyFill="1" applyBorder="1" applyAlignment="1">
      <alignment horizontal="right" vertical="center"/>
    </xf>
    <xf numFmtId="0" fontId="33" fillId="3" borderId="104" xfId="1" applyFont="1" applyFill="1" applyBorder="1" applyAlignment="1">
      <alignment horizontal="right" vertical="center"/>
    </xf>
    <xf numFmtId="0" fontId="33" fillId="5" borderId="53" xfId="1" applyFont="1" applyFill="1" applyBorder="1" applyAlignment="1">
      <alignment horizontal="right" vertical="center"/>
    </xf>
    <xf numFmtId="0" fontId="33" fillId="5" borderId="79" xfId="1" applyFont="1" applyFill="1" applyBorder="1" applyAlignment="1">
      <alignment horizontal="right" vertical="center"/>
    </xf>
    <xf numFmtId="0" fontId="33" fillId="5" borderId="74" xfId="1" applyFont="1" applyFill="1" applyBorder="1" applyAlignment="1">
      <alignment horizontal="right" vertical="center"/>
    </xf>
    <xf numFmtId="0" fontId="33" fillId="5" borderId="54" xfId="1" applyFont="1" applyFill="1" applyBorder="1" applyAlignment="1">
      <alignment horizontal="right" vertical="center"/>
    </xf>
    <xf numFmtId="0" fontId="33" fillId="5" borderId="55" xfId="1" applyFont="1" applyFill="1" applyBorder="1" applyAlignment="1">
      <alignment horizontal="right" vertical="center"/>
    </xf>
    <xf numFmtId="0" fontId="33" fillId="5" borderId="80" xfId="1" applyFont="1" applyFill="1" applyBorder="1" applyAlignment="1">
      <alignment horizontal="right" vertical="center"/>
    </xf>
    <xf numFmtId="0" fontId="39" fillId="5" borderId="52" xfId="1" applyFont="1" applyFill="1" applyBorder="1" applyAlignment="1">
      <alignment horizontal="right" vertical="center" shrinkToFit="1"/>
    </xf>
    <xf numFmtId="0" fontId="39" fillId="5" borderId="54" xfId="1" applyFont="1" applyFill="1" applyBorder="1" applyAlignment="1">
      <alignment horizontal="right" vertical="center" shrinkToFit="1"/>
    </xf>
    <xf numFmtId="0" fontId="39" fillId="5" borderId="49" xfId="1" applyFont="1" applyFill="1" applyBorder="1" applyAlignment="1">
      <alignment horizontal="right" vertical="center" shrinkToFit="1"/>
    </xf>
    <xf numFmtId="0" fontId="35" fillId="6" borderId="113" xfId="1" applyFont="1" applyFill="1" applyBorder="1" applyAlignment="1">
      <alignment horizontal="center" vertical="center"/>
    </xf>
    <xf numFmtId="0" fontId="36" fillId="6" borderId="113" xfId="1" applyFont="1" applyFill="1" applyBorder="1" applyAlignment="1">
      <alignment horizontal="right" vertical="center"/>
    </xf>
    <xf numFmtId="0" fontId="36" fillId="6" borderId="16" xfId="1" applyFont="1" applyFill="1" applyBorder="1" applyAlignment="1">
      <alignment horizontal="right" vertical="center"/>
    </xf>
    <xf numFmtId="0" fontId="36" fillId="6" borderId="114" xfId="1" applyFont="1" applyFill="1" applyBorder="1" applyAlignment="1">
      <alignment horizontal="right" vertical="center"/>
    </xf>
    <xf numFmtId="0" fontId="36" fillId="6" borderId="115" xfId="1" applyFont="1" applyFill="1" applyBorder="1" applyAlignment="1">
      <alignment horizontal="right" vertical="center"/>
    </xf>
    <xf numFmtId="0" fontId="36" fillId="6" borderId="111" xfId="1" applyFont="1" applyFill="1" applyBorder="1" applyAlignment="1">
      <alignment horizontal="right" vertical="center" shrinkToFit="1"/>
    </xf>
    <xf numFmtId="0" fontId="36" fillId="6" borderId="116" xfId="1" applyFont="1" applyFill="1" applyBorder="1" applyAlignment="1">
      <alignment horizontal="right" vertical="center" shrinkToFit="1"/>
    </xf>
    <xf numFmtId="0" fontId="36" fillId="6" borderId="114" xfId="1" applyFont="1" applyFill="1" applyBorder="1" applyAlignment="1">
      <alignment horizontal="right" vertical="center" shrinkToFit="1"/>
    </xf>
    <xf numFmtId="0" fontId="36" fillId="6" borderId="16" xfId="1" applyFont="1" applyFill="1" applyBorder="1" applyAlignment="1">
      <alignment horizontal="right" vertical="center" shrinkToFit="1"/>
    </xf>
    <xf numFmtId="0" fontId="36" fillId="6" borderId="113" xfId="1" applyFont="1" applyFill="1" applyBorder="1" applyAlignment="1">
      <alignment horizontal="right" vertical="center" shrinkToFit="1"/>
    </xf>
    <xf numFmtId="0" fontId="36" fillId="6" borderId="117" xfId="1" applyFont="1" applyFill="1" applyBorder="1" applyAlignment="1">
      <alignment horizontal="right" vertical="center" shrinkToFit="1"/>
    </xf>
    <xf numFmtId="180" fontId="37" fillId="6" borderId="118" xfId="1" applyNumberFormat="1" applyFont="1" applyFill="1" applyBorder="1" applyAlignment="1">
      <alignment horizontal="right" vertical="center" shrinkToFit="1"/>
    </xf>
    <xf numFmtId="0" fontId="2" fillId="0" borderId="48" xfId="1" applyFont="1" applyBorder="1" applyAlignment="1">
      <alignment vertical="center" wrapText="1"/>
    </xf>
    <xf numFmtId="0" fontId="9" fillId="4" borderId="109" xfId="1" applyFont="1" applyFill="1" applyBorder="1">
      <alignment vertical="center"/>
    </xf>
    <xf numFmtId="0" fontId="2" fillId="0" borderId="50" xfId="1" applyFont="1" applyBorder="1" applyAlignment="1">
      <alignment vertical="center" wrapText="1"/>
    </xf>
    <xf numFmtId="0" fontId="9" fillId="4" borderId="19" xfId="1" applyFont="1" applyFill="1" applyBorder="1">
      <alignment vertical="center"/>
    </xf>
    <xf numFmtId="0" fontId="41" fillId="3" borderId="53" xfId="1" applyFont="1" applyFill="1" applyBorder="1" applyAlignment="1">
      <alignment horizontal="right" vertical="center"/>
    </xf>
    <xf numFmtId="0" fontId="33" fillId="3" borderId="53" xfId="1" applyFont="1" applyFill="1" applyBorder="1" applyAlignment="1">
      <alignment horizontal="right" vertical="center"/>
    </xf>
    <xf numFmtId="0" fontId="41" fillId="3" borderId="54" xfId="1" applyFont="1" applyFill="1" applyBorder="1" applyAlignment="1">
      <alignment horizontal="right" vertical="center"/>
    </xf>
    <xf numFmtId="0" fontId="33" fillId="3" borderId="51" xfId="1" applyFont="1" applyFill="1" applyBorder="1" applyAlignment="1">
      <alignment horizontal="right" vertical="center"/>
    </xf>
    <xf numFmtId="0" fontId="33" fillId="3" borderId="50" xfId="1" applyFont="1" applyFill="1" applyBorder="1" applyAlignment="1">
      <alignment horizontal="right" vertical="center"/>
    </xf>
    <xf numFmtId="0" fontId="33" fillId="3" borderId="54" xfId="1" applyFont="1" applyFill="1" applyBorder="1" applyAlignment="1">
      <alignment horizontal="right" vertical="center"/>
    </xf>
    <xf numFmtId="0" fontId="33" fillId="3" borderId="49" xfId="1" applyFont="1" applyFill="1" applyBorder="1" applyAlignment="1">
      <alignment horizontal="right" vertical="center"/>
    </xf>
    <xf numFmtId="0" fontId="33" fillId="3" borderId="55" xfId="1" applyFont="1" applyFill="1" applyBorder="1" applyAlignment="1">
      <alignment horizontal="right" vertical="center"/>
    </xf>
    <xf numFmtId="0" fontId="9" fillId="4" borderId="119" xfId="1" applyFont="1" applyFill="1" applyBorder="1">
      <alignment vertical="center"/>
    </xf>
    <xf numFmtId="0" fontId="2" fillId="0" borderId="75" xfId="1" applyFont="1" applyBorder="1" applyAlignment="1">
      <alignment vertical="center" wrapText="1"/>
    </xf>
    <xf numFmtId="0" fontId="33" fillId="5" borderId="77" xfId="1" applyFont="1" applyFill="1" applyBorder="1" applyAlignment="1">
      <alignment horizontal="right" vertical="center"/>
    </xf>
    <xf numFmtId="0" fontId="9" fillId="4" borderId="94" xfId="1" applyFont="1" applyFill="1" applyBorder="1" applyAlignment="1">
      <alignment horizontal="center" vertical="center"/>
    </xf>
    <xf numFmtId="49" fontId="9" fillId="0" borderId="41" xfId="1" applyNumberFormat="1" applyFont="1" applyBorder="1">
      <alignment vertical="center"/>
    </xf>
    <xf numFmtId="0" fontId="9" fillId="4" borderId="43" xfId="1" applyFont="1" applyFill="1" applyBorder="1" applyAlignment="1">
      <alignment horizontal="center" vertical="center"/>
    </xf>
    <xf numFmtId="0" fontId="47" fillId="5" borderId="50" xfId="1" applyFont="1" applyFill="1" applyBorder="1" applyAlignment="1">
      <alignment horizontal="right" vertical="center" shrinkToFit="1"/>
    </xf>
    <xf numFmtId="0" fontId="47" fillId="5" borderId="53" xfId="1" applyFont="1" applyFill="1" applyBorder="1" applyAlignment="1">
      <alignment horizontal="right" vertical="center" shrinkToFit="1"/>
    </xf>
    <xf numFmtId="0" fontId="47" fillId="5" borderId="51" xfId="1" applyFont="1" applyFill="1" applyBorder="1" applyAlignment="1">
      <alignment horizontal="right" vertical="center" shrinkToFit="1"/>
    </xf>
    <xf numFmtId="0" fontId="36" fillId="6" borderId="52" xfId="1" applyFont="1" applyFill="1" applyBorder="1" applyAlignment="1">
      <alignment horizontal="right" vertical="center"/>
    </xf>
    <xf numFmtId="0" fontId="12" fillId="3" borderId="61" xfId="2" applyFont="1" applyFill="1" applyBorder="1" applyAlignment="1">
      <alignment horizontal="center" vertical="center"/>
    </xf>
    <xf numFmtId="0" fontId="39" fillId="5" borderId="52" xfId="1" applyFont="1" applyFill="1" applyBorder="1" applyAlignment="1">
      <alignment horizontal="right" vertical="center"/>
    </xf>
    <xf numFmtId="0" fontId="12" fillId="5" borderId="52" xfId="1" applyFont="1" applyFill="1" applyBorder="1" applyAlignment="1">
      <alignment horizontal="right" vertical="center"/>
    </xf>
    <xf numFmtId="0" fontId="37" fillId="6" borderId="52" xfId="1" applyFont="1" applyFill="1" applyBorder="1" applyAlignment="1">
      <alignment horizontal="right" vertical="center"/>
    </xf>
    <xf numFmtId="0" fontId="9" fillId="4" borderId="71" xfId="1" applyFont="1" applyFill="1" applyBorder="1" applyAlignment="1">
      <alignment horizontal="center" vertical="center"/>
    </xf>
    <xf numFmtId="49" fontId="9" fillId="0" borderId="120" xfId="1" applyNumberFormat="1" applyFont="1" applyBorder="1">
      <alignment vertical="center"/>
    </xf>
    <xf numFmtId="0" fontId="9" fillId="0" borderId="109" xfId="1" applyFont="1" applyBorder="1">
      <alignment vertical="center"/>
    </xf>
    <xf numFmtId="0" fontId="9" fillId="0" borderId="43" xfId="1" applyFont="1" applyBorder="1">
      <alignment vertical="center"/>
    </xf>
    <xf numFmtId="0" fontId="48" fillId="3" borderId="82" xfId="1" applyFont="1" applyFill="1" applyBorder="1" applyAlignment="1">
      <alignment horizontal="center" vertical="center"/>
    </xf>
    <xf numFmtId="0" fontId="46" fillId="3" borderId="82" xfId="1" applyFont="1" applyFill="1" applyBorder="1" applyAlignment="1">
      <alignment horizontal="right" vertical="center"/>
    </xf>
    <xf numFmtId="0" fontId="46" fillId="3" borderId="48" xfId="1" applyFont="1" applyFill="1" applyBorder="1" applyAlignment="1">
      <alignment horizontal="right" vertical="center"/>
    </xf>
    <xf numFmtId="0" fontId="46" fillId="3" borderId="83" xfId="1" applyFont="1" applyFill="1" applyBorder="1" applyAlignment="1">
      <alignment horizontal="right" vertical="center"/>
    </xf>
    <xf numFmtId="0" fontId="46" fillId="3" borderId="84" xfId="1" applyFont="1" applyFill="1" applyBorder="1" applyAlignment="1">
      <alignment horizontal="right" vertical="center"/>
    </xf>
    <xf numFmtId="0" fontId="33" fillId="3" borderId="46" xfId="1" applyFont="1" applyFill="1" applyBorder="1" applyAlignment="1">
      <alignment horizontal="right" vertical="center"/>
    </xf>
    <xf numFmtId="0" fontId="33" fillId="3" borderId="85" xfId="1" applyFont="1" applyFill="1" applyBorder="1" applyAlignment="1">
      <alignment horizontal="right" vertical="center"/>
    </xf>
    <xf numFmtId="0" fontId="33" fillId="3" borderId="83" xfId="1" applyFont="1" applyFill="1" applyBorder="1" applyAlignment="1">
      <alignment horizontal="right" vertical="center"/>
    </xf>
    <xf numFmtId="0" fontId="33" fillId="3" borderId="48" xfId="1" applyFont="1" applyFill="1" applyBorder="1" applyAlignment="1">
      <alignment horizontal="right" vertical="center"/>
    </xf>
    <xf numFmtId="0" fontId="33" fillId="3" borderId="82" xfId="1" applyFont="1" applyFill="1" applyBorder="1" applyAlignment="1">
      <alignment horizontal="right" vertical="center"/>
    </xf>
    <xf numFmtId="0" fontId="33" fillId="3" borderId="86" xfId="1" applyFont="1" applyFill="1" applyBorder="1" applyAlignment="1">
      <alignment horizontal="right" vertical="center"/>
    </xf>
    <xf numFmtId="0" fontId="12" fillId="3" borderId="87" xfId="1" applyFont="1" applyFill="1" applyBorder="1" applyAlignment="1">
      <alignment horizontal="right" vertical="center"/>
    </xf>
    <xf numFmtId="49" fontId="9" fillId="0" borderId="42" xfId="1" applyNumberFormat="1" applyFont="1" applyBorder="1">
      <alignment vertical="center"/>
    </xf>
    <xf numFmtId="180" fontId="15" fillId="0" borderId="0" xfId="1" applyNumberFormat="1" applyFont="1" applyAlignment="1">
      <alignment horizontal="right" vertical="center"/>
    </xf>
    <xf numFmtId="0" fontId="9" fillId="0" borderId="19" xfId="1" applyFont="1" applyBorder="1">
      <alignment vertical="center"/>
    </xf>
    <xf numFmtId="0" fontId="32" fillId="3" borderId="49" xfId="1" applyFont="1" applyFill="1" applyBorder="1" applyAlignment="1">
      <alignment horizontal="center" vertical="center"/>
    </xf>
    <xf numFmtId="0" fontId="33" fillId="3" borderId="52" xfId="1" applyFont="1" applyFill="1" applyBorder="1" applyAlignment="1">
      <alignment horizontal="right" vertical="center"/>
    </xf>
    <xf numFmtId="0" fontId="33" fillId="3" borderId="53" xfId="1" applyFont="1" applyFill="1" applyBorder="1" applyAlignment="1">
      <alignment horizontal="right" vertical="center" shrinkToFit="1"/>
    </xf>
    <xf numFmtId="0" fontId="33" fillId="3" borderId="54" xfId="1" applyFont="1" applyFill="1" applyBorder="1" applyAlignment="1">
      <alignment horizontal="right" vertical="center" shrinkToFit="1"/>
    </xf>
    <xf numFmtId="0" fontId="33" fillId="3" borderId="51" xfId="1" applyFont="1" applyFill="1" applyBorder="1" applyAlignment="1">
      <alignment horizontal="right" vertical="center" shrinkToFit="1"/>
    </xf>
    <xf numFmtId="0" fontId="33" fillId="3" borderId="50" xfId="1" applyFont="1" applyFill="1" applyBorder="1" applyAlignment="1">
      <alignment horizontal="right" vertical="center" shrinkToFit="1"/>
    </xf>
    <xf numFmtId="0" fontId="33" fillId="3" borderId="49" xfId="1" applyFont="1" applyFill="1" applyBorder="1" applyAlignment="1">
      <alignment horizontal="right" vertical="center" shrinkToFit="1"/>
    </xf>
    <xf numFmtId="0" fontId="33" fillId="3" borderId="55" xfId="1" applyFont="1" applyFill="1" applyBorder="1" applyAlignment="1">
      <alignment horizontal="right" vertical="center" shrinkToFit="1"/>
    </xf>
    <xf numFmtId="0" fontId="12" fillId="3" borderId="56" xfId="1" applyFont="1" applyFill="1" applyBorder="1" applyAlignment="1">
      <alignment horizontal="right" vertical="center"/>
    </xf>
    <xf numFmtId="180" fontId="16" fillId="0" borderId="0" xfId="1" applyNumberFormat="1" applyFont="1" applyAlignment="1">
      <alignment horizontal="right" vertical="center" shrinkToFit="1"/>
    </xf>
    <xf numFmtId="0" fontId="2" fillId="3" borderId="50" xfId="1" applyFont="1" applyFill="1" applyBorder="1" applyAlignment="1">
      <alignment horizontal="center" vertical="center"/>
    </xf>
    <xf numFmtId="49" fontId="9" fillId="0" borderId="41" xfId="1" applyNumberFormat="1" applyFont="1" applyBorder="1" applyAlignment="1">
      <alignment horizontal="center" vertical="center"/>
    </xf>
    <xf numFmtId="0" fontId="2" fillId="3" borderId="59" xfId="1" applyFont="1" applyFill="1" applyBorder="1" applyAlignment="1">
      <alignment horizontal="center" vertical="center"/>
    </xf>
    <xf numFmtId="0" fontId="38" fillId="3" borderId="91" xfId="1" applyFont="1" applyFill="1" applyBorder="1" applyAlignment="1">
      <alignment horizontal="right" vertical="center"/>
    </xf>
    <xf numFmtId="0" fontId="38" fillId="3" borderId="97" xfId="1" applyFont="1" applyFill="1" applyBorder="1" applyAlignment="1">
      <alignment horizontal="right" vertical="center"/>
    </xf>
    <xf numFmtId="0" fontId="21" fillId="0" borderId="0" xfId="1" applyFont="1">
      <alignment vertical="center"/>
    </xf>
    <xf numFmtId="0" fontId="50" fillId="3" borderId="49" xfId="1" applyFont="1" applyFill="1" applyBorder="1" applyAlignment="1">
      <alignment horizontal="center" vertical="center"/>
    </xf>
    <xf numFmtId="0" fontId="41" fillId="3" borderId="49" xfId="1" applyFont="1" applyFill="1" applyBorder="1" applyAlignment="1">
      <alignment horizontal="right" vertical="center"/>
    </xf>
    <xf numFmtId="0" fontId="41" fillId="3" borderId="50" xfId="1" applyFont="1" applyFill="1" applyBorder="1" applyAlignment="1">
      <alignment horizontal="right" vertical="center"/>
    </xf>
    <xf numFmtId="0" fontId="41" fillId="3" borderId="51" xfId="1" applyFont="1" applyFill="1" applyBorder="1" applyAlignment="1">
      <alignment horizontal="right" vertical="center"/>
    </xf>
    <xf numFmtId="0" fontId="41" fillId="3" borderId="52" xfId="1" applyFont="1" applyFill="1" applyBorder="1" applyAlignment="1">
      <alignment horizontal="right" vertical="center"/>
    </xf>
    <xf numFmtId="0" fontId="41" fillId="3" borderId="55" xfId="1" applyFont="1" applyFill="1" applyBorder="1" applyAlignment="1">
      <alignment horizontal="right" vertical="center"/>
    </xf>
    <xf numFmtId="0" fontId="48" fillId="3" borderId="49" xfId="1" applyFont="1" applyFill="1" applyBorder="1" applyAlignment="1">
      <alignment horizontal="center" vertical="center"/>
    </xf>
    <xf numFmtId="0" fontId="46" fillId="3" borderId="49" xfId="1" applyFont="1" applyFill="1" applyBorder="1" applyAlignment="1">
      <alignment horizontal="right" vertical="center"/>
    </xf>
    <xf numFmtId="0" fontId="46" fillId="3" borderId="50" xfId="1" applyFont="1" applyFill="1" applyBorder="1" applyAlignment="1">
      <alignment horizontal="right" vertical="center"/>
    </xf>
    <xf numFmtId="0" fontId="46" fillId="3" borderId="51" xfId="1" applyFont="1" applyFill="1" applyBorder="1" applyAlignment="1">
      <alignment horizontal="right" vertical="center"/>
    </xf>
    <xf numFmtId="0" fontId="46" fillId="3" borderId="52" xfId="1" applyFont="1" applyFill="1" applyBorder="1" applyAlignment="1">
      <alignment horizontal="right" vertical="center"/>
    </xf>
    <xf numFmtId="180" fontId="12" fillId="3" borderId="56" xfId="1" applyNumberFormat="1" applyFont="1" applyFill="1" applyBorder="1" applyAlignment="1">
      <alignment horizontal="right" vertical="center"/>
    </xf>
    <xf numFmtId="180" fontId="12" fillId="3" borderId="56" xfId="1" applyNumberFormat="1" applyFont="1" applyFill="1" applyBorder="1" applyAlignment="1">
      <alignment horizontal="right" vertical="center" shrinkToFit="1"/>
    </xf>
    <xf numFmtId="0" fontId="41" fillId="5" borderId="53" xfId="1" applyFont="1" applyFill="1" applyBorder="1" applyAlignment="1">
      <alignment horizontal="right" vertical="center" shrinkToFit="1"/>
    </xf>
    <xf numFmtId="0" fontId="9" fillId="4" borderId="31" xfId="1" applyFont="1" applyFill="1" applyBorder="1">
      <alignment vertical="center"/>
    </xf>
    <xf numFmtId="0" fontId="34" fillId="3" borderId="97" xfId="1" applyFont="1" applyFill="1" applyBorder="1" applyAlignment="1">
      <alignment horizontal="right" vertical="center"/>
    </xf>
    <xf numFmtId="0" fontId="41" fillId="3" borderId="97" xfId="1" applyFont="1" applyFill="1" applyBorder="1" applyAlignment="1">
      <alignment horizontal="right" vertical="center"/>
    </xf>
    <xf numFmtId="0" fontId="41" fillId="3" borderId="90" xfId="1" applyFont="1" applyFill="1" applyBorder="1" applyAlignment="1">
      <alignment horizontal="right" vertical="center"/>
    </xf>
    <xf numFmtId="0" fontId="41" fillId="3" borderId="2" xfId="1" applyFont="1" applyFill="1" applyBorder="1" applyAlignment="1">
      <alignment horizontal="right" vertical="center"/>
    </xf>
    <xf numFmtId="0" fontId="29" fillId="3" borderId="98" xfId="1" applyFont="1" applyFill="1" applyBorder="1" applyAlignment="1">
      <alignment horizontal="right" vertical="center"/>
    </xf>
    <xf numFmtId="0" fontId="39" fillId="5" borderId="66" xfId="1" applyFont="1" applyFill="1" applyBorder="1" applyAlignment="1">
      <alignment horizontal="right" vertical="center"/>
    </xf>
    <xf numFmtId="0" fontId="39" fillId="5" borderId="67" xfId="1" applyFont="1" applyFill="1" applyBorder="1" applyAlignment="1">
      <alignment horizontal="right" vertical="center"/>
    </xf>
    <xf numFmtId="0" fontId="41" fillId="5" borderId="64" xfId="1" applyFont="1" applyFill="1" applyBorder="1" applyAlignment="1">
      <alignment horizontal="right" vertical="center" shrinkToFit="1"/>
    </xf>
    <xf numFmtId="0" fontId="12" fillId="3" borderId="73" xfId="2" applyFont="1" applyFill="1" applyBorder="1" applyAlignment="1">
      <alignment horizontal="center" vertical="center"/>
    </xf>
    <xf numFmtId="0" fontId="29" fillId="0" borderId="91" xfId="1" applyFont="1" applyBorder="1" applyAlignment="1">
      <alignment horizontal="right" vertical="center"/>
    </xf>
    <xf numFmtId="0" fontId="29" fillId="0" borderId="92" xfId="1" applyFont="1" applyBorder="1" applyAlignment="1">
      <alignment horizontal="right" vertical="center"/>
    </xf>
    <xf numFmtId="0" fontId="29" fillId="0" borderId="29" xfId="1" applyFont="1" applyBorder="1" applyAlignment="1">
      <alignment horizontal="right" vertical="center"/>
    </xf>
    <xf numFmtId="0" fontId="29" fillId="0" borderId="2" xfId="1" applyFont="1" applyBorder="1" applyAlignment="1">
      <alignment horizontal="right" vertical="center"/>
    </xf>
    <xf numFmtId="0" fontId="39" fillId="5" borderId="65" xfId="1" applyFont="1" applyFill="1" applyBorder="1" applyAlignment="1">
      <alignment horizontal="right" vertical="center" shrinkToFit="1"/>
    </xf>
    <xf numFmtId="0" fontId="35" fillId="6" borderId="75" xfId="1" applyFont="1" applyFill="1" applyBorder="1" applyAlignment="1">
      <alignment horizontal="center" vertical="center"/>
    </xf>
    <xf numFmtId="0" fontId="51" fillId="3" borderId="2" xfId="1" applyFont="1" applyFill="1" applyBorder="1" applyAlignment="1">
      <alignment horizontal="right" vertical="center"/>
    </xf>
    <xf numFmtId="0" fontId="51" fillId="3" borderId="29" xfId="1" applyFont="1" applyFill="1" applyBorder="1" applyAlignment="1">
      <alignment horizontal="right" vertical="center"/>
    </xf>
    <xf numFmtId="0" fontId="51" fillId="3" borderId="92" xfId="1" applyFont="1" applyFill="1" applyBorder="1" applyAlignment="1">
      <alignment horizontal="right" vertical="center"/>
    </xf>
    <xf numFmtId="0" fontId="51" fillId="3" borderId="89" xfId="1" applyFont="1" applyFill="1" applyBorder="1" applyAlignment="1">
      <alignment horizontal="right" vertical="center"/>
    </xf>
    <xf numFmtId="0" fontId="51" fillId="3" borderId="90" xfId="1" applyFont="1" applyFill="1" applyBorder="1" applyAlignment="1">
      <alignment horizontal="right" vertical="center"/>
    </xf>
    <xf numFmtId="0" fontId="51" fillId="3" borderId="91" xfId="1" applyFont="1" applyFill="1" applyBorder="1" applyAlignment="1">
      <alignment horizontal="right" vertical="center"/>
    </xf>
    <xf numFmtId="0" fontId="52" fillId="5" borderId="76" xfId="1" applyFont="1" applyFill="1" applyBorder="1" applyAlignment="1">
      <alignment horizontal="center" vertical="center"/>
    </xf>
    <xf numFmtId="0" fontId="53" fillId="5" borderId="76" xfId="1" applyFont="1" applyFill="1" applyBorder="1" applyAlignment="1">
      <alignment horizontal="right" vertical="center"/>
    </xf>
    <xf numFmtId="0" fontId="53" fillId="5" borderId="75" xfId="1" applyFont="1" applyFill="1" applyBorder="1" applyAlignment="1">
      <alignment horizontal="right" vertical="center"/>
    </xf>
    <xf numFmtId="0" fontId="53" fillId="5" borderId="77" xfId="1" applyFont="1" applyFill="1" applyBorder="1" applyAlignment="1">
      <alignment horizontal="right" vertical="center"/>
    </xf>
    <xf numFmtId="0" fontId="53" fillId="5" borderId="78" xfId="1" applyFont="1" applyFill="1" applyBorder="1" applyAlignment="1">
      <alignment horizontal="right" vertical="center"/>
    </xf>
    <xf numFmtId="0" fontId="25" fillId="3" borderId="29" xfId="1" applyFont="1" applyFill="1" applyBorder="1" applyAlignment="1">
      <alignment horizontal="center" vertical="center"/>
    </xf>
    <xf numFmtId="0" fontId="52" fillId="5" borderId="59" xfId="1" applyFont="1" applyFill="1" applyBorder="1" applyAlignment="1">
      <alignment horizontal="center" vertical="center"/>
    </xf>
    <xf numFmtId="0" fontId="53" fillId="5" borderId="65" xfId="1" applyFont="1" applyFill="1" applyBorder="1" applyAlignment="1">
      <alignment horizontal="right" vertical="center" shrinkToFit="1"/>
    </xf>
    <xf numFmtId="0" fontId="53" fillId="5" borderId="59" xfId="1" applyFont="1" applyFill="1" applyBorder="1" applyAlignment="1">
      <alignment horizontal="right" vertical="center" shrinkToFit="1"/>
    </xf>
    <xf numFmtId="0" fontId="39" fillId="5" borderId="69" xfId="1" applyFont="1" applyFill="1" applyBorder="1" applyAlignment="1">
      <alignment horizontal="right" vertical="center" shrinkToFit="1"/>
    </xf>
    <xf numFmtId="0" fontId="29" fillId="3" borderId="84" xfId="1" applyFont="1" applyFill="1" applyBorder="1" applyAlignment="1">
      <alignment horizontal="right" vertical="center"/>
    </xf>
    <xf numFmtId="0" fontId="52" fillId="5" borderId="65" xfId="1" applyFont="1" applyFill="1" applyBorder="1" applyAlignment="1">
      <alignment horizontal="center" vertical="center"/>
    </xf>
    <xf numFmtId="0" fontId="53" fillId="5" borderId="65" xfId="1" applyFont="1" applyFill="1" applyBorder="1" applyAlignment="1">
      <alignment horizontal="right" vertical="center"/>
    </xf>
    <xf numFmtId="0" fontId="53" fillId="5" borderId="66" xfId="1" applyFont="1" applyFill="1" applyBorder="1" applyAlignment="1">
      <alignment horizontal="right" vertical="center"/>
    </xf>
    <xf numFmtId="0" fontId="53" fillId="5" borderId="67" xfId="1" applyFont="1" applyFill="1" applyBorder="1" applyAlignment="1">
      <alignment horizontal="right" vertical="center"/>
    </xf>
    <xf numFmtId="0" fontId="53" fillId="5" borderId="64" xfId="1" applyFont="1" applyFill="1" applyBorder="1" applyAlignment="1">
      <alignment horizontal="right" vertical="center" shrinkToFit="1"/>
    </xf>
    <xf numFmtId="0" fontId="53" fillId="5" borderId="66" xfId="1" applyFont="1" applyFill="1" applyBorder="1" applyAlignment="1">
      <alignment horizontal="right" vertical="center" shrinkToFit="1"/>
    </xf>
    <xf numFmtId="0" fontId="53" fillId="5" borderId="68" xfId="1" applyFont="1" applyFill="1" applyBorder="1" applyAlignment="1">
      <alignment horizontal="right" vertical="center" shrinkToFit="1"/>
    </xf>
    <xf numFmtId="0" fontId="38" fillId="3" borderId="100" xfId="1" applyFont="1" applyFill="1" applyBorder="1" applyAlignment="1">
      <alignment horizontal="right" vertical="center"/>
    </xf>
    <xf numFmtId="0" fontId="38" fillId="3" borderId="121" xfId="1" applyFont="1" applyFill="1" applyBorder="1" applyAlignment="1">
      <alignment horizontal="right" vertical="center"/>
    </xf>
    <xf numFmtId="0" fontId="12" fillId="3" borderId="45" xfId="2" applyFont="1" applyFill="1" applyBorder="1" applyAlignment="1">
      <alignment horizontal="center" vertical="center"/>
    </xf>
    <xf numFmtId="0" fontId="38" fillId="3" borderId="90" xfId="1" applyFont="1" applyFill="1" applyBorder="1" applyAlignment="1">
      <alignment horizontal="right" vertical="center" shrinkToFit="1"/>
    </xf>
    <xf numFmtId="0" fontId="38" fillId="3" borderId="91" xfId="1" applyFont="1" applyFill="1" applyBorder="1" applyAlignment="1">
      <alignment horizontal="right" vertical="center" shrinkToFit="1"/>
    </xf>
    <xf numFmtId="0" fontId="38" fillId="3" borderId="92" xfId="1" applyFont="1" applyFill="1" applyBorder="1" applyAlignment="1">
      <alignment horizontal="right" vertical="center" shrinkToFit="1"/>
    </xf>
    <xf numFmtId="0" fontId="38" fillId="3" borderId="29" xfId="1" applyFont="1" applyFill="1" applyBorder="1" applyAlignment="1">
      <alignment horizontal="right" vertical="center" shrinkToFit="1"/>
    </xf>
    <xf numFmtId="0" fontId="38" fillId="3" borderId="2" xfId="1" applyFont="1" applyFill="1" applyBorder="1" applyAlignment="1">
      <alignment horizontal="right" vertical="center" shrinkToFit="1"/>
    </xf>
    <xf numFmtId="0" fontId="38" fillId="3" borderId="97" xfId="1" applyFont="1" applyFill="1" applyBorder="1" applyAlignment="1">
      <alignment horizontal="right" vertical="center" shrinkToFit="1"/>
    </xf>
    <xf numFmtId="180" fontId="29" fillId="3" borderId="98" xfId="1" applyNumberFormat="1" applyFont="1" applyFill="1" applyBorder="1" applyAlignment="1">
      <alignment horizontal="right" vertical="center" shrinkToFit="1"/>
    </xf>
    <xf numFmtId="0" fontId="52" fillId="5" borderId="121" xfId="1" applyFont="1" applyFill="1" applyBorder="1" applyAlignment="1">
      <alignment horizontal="center" vertical="center"/>
    </xf>
    <xf numFmtId="0" fontId="53" fillId="5" borderId="121" xfId="1" applyFont="1" applyFill="1" applyBorder="1" applyAlignment="1">
      <alignment horizontal="right" vertical="center"/>
    </xf>
    <xf numFmtId="0" fontId="53" fillId="5" borderId="47" xfId="1" applyFont="1" applyFill="1" applyBorder="1" applyAlignment="1">
      <alignment horizontal="right" vertical="center"/>
    </xf>
    <xf numFmtId="0" fontId="53" fillId="5" borderId="0" xfId="1" applyFont="1" applyFill="1" applyAlignment="1">
      <alignment horizontal="right" vertical="center"/>
    </xf>
    <xf numFmtId="0" fontId="53" fillId="5" borderId="122" xfId="1" applyFont="1" applyFill="1" applyBorder="1" applyAlignment="1">
      <alignment horizontal="right" vertical="center"/>
    </xf>
    <xf numFmtId="0" fontId="53" fillId="5" borderId="100" xfId="1" applyFont="1" applyFill="1" applyBorder="1" applyAlignment="1">
      <alignment horizontal="right" vertical="center" shrinkToFit="1"/>
    </xf>
    <xf numFmtId="0" fontId="33" fillId="5" borderId="123" xfId="1" applyFont="1" applyFill="1" applyBorder="1" applyAlignment="1">
      <alignment horizontal="right" vertical="center" shrinkToFit="1"/>
    </xf>
    <xf numFmtId="0" fontId="53" fillId="5" borderId="0" xfId="1" applyFont="1" applyFill="1" applyAlignment="1">
      <alignment horizontal="right" vertical="center" shrinkToFit="1"/>
    </xf>
    <xf numFmtId="0" fontId="53" fillId="5" borderId="47" xfId="1" applyFont="1" applyFill="1" applyBorder="1" applyAlignment="1">
      <alignment horizontal="right" vertical="center" shrinkToFit="1"/>
    </xf>
    <xf numFmtId="0" fontId="33" fillId="5" borderId="100" xfId="1" applyFont="1" applyFill="1" applyBorder="1" applyAlignment="1">
      <alignment horizontal="right" vertical="center" shrinkToFit="1"/>
    </xf>
    <xf numFmtId="0" fontId="41" fillId="5" borderId="123" xfId="1" applyFont="1" applyFill="1" applyBorder="1" applyAlignment="1">
      <alignment horizontal="right" vertical="center" shrinkToFit="1"/>
    </xf>
    <xf numFmtId="0" fontId="41" fillId="5" borderId="100" xfId="1" applyFont="1" applyFill="1" applyBorder="1" applyAlignment="1">
      <alignment horizontal="right" vertical="center" shrinkToFit="1"/>
    </xf>
    <xf numFmtId="0" fontId="41" fillId="5" borderId="47" xfId="1" applyFont="1" applyFill="1" applyBorder="1" applyAlignment="1">
      <alignment horizontal="right" vertical="center" shrinkToFit="1"/>
    </xf>
    <xf numFmtId="0" fontId="53" fillId="5" borderId="123" xfId="1" applyFont="1" applyFill="1" applyBorder="1" applyAlignment="1">
      <alignment horizontal="right" vertical="center" shrinkToFit="1"/>
    </xf>
    <xf numFmtId="0" fontId="41" fillId="5" borderId="121" xfId="1" applyFont="1" applyFill="1" applyBorder="1" applyAlignment="1">
      <alignment horizontal="right" vertical="center" shrinkToFit="1"/>
    </xf>
    <xf numFmtId="0" fontId="39" fillId="5" borderId="100" xfId="1" applyFont="1" applyFill="1" applyBorder="1" applyAlignment="1">
      <alignment horizontal="right" vertical="center" shrinkToFit="1"/>
    </xf>
    <xf numFmtId="0" fontId="33" fillId="5" borderId="0" xfId="1" applyFont="1" applyFill="1" applyAlignment="1">
      <alignment horizontal="right" vertical="center" shrinkToFit="1"/>
    </xf>
    <xf numFmtId="0" fontId="33" fillId="5" borderId="124" xfId="1" applyFont="1" applyFill="1" applyBorder="1" applyAlignment="1">
      <alignment horizontal="right" vertical="center" shrinkToFit="1"/>
    </xf>
    <xf numFmtId="0" fontId="33" fillId="5" borderId="121" xfId="1" applyFont="1" applyFill="1" applyBorder="1" applyAlignment="1">
      <alignment horizontal="right" vertical="center" shrinkToFit="1"/>
    </xf>
    <xf numFmtId="180" fontId="12" fillId="5" borderId="125" xfId="1" applyNumberFormat="1" applyFont="1" applyFill="1" applyBorder="1" applyAlignment="1">
      <alignment horizontal="right" vertical="center" shrinkToFit="1"/>
    </xf>
    <xf numFmtId="0" fontId="29" fillId="3" borderId="96" xfId="1" applyFont="1" applyFill="1" applyBorder="1" applyAlignment="1">
      <alignment horizontal="right" vertical="center"/>
    </xf>
    <xf numFmtId="0" fontId="29" fillId="3" borderId="5" xfId="1" applyFont="1" applyFill="1" applyBorder="1" applyAlignment="1">
      <alignment horizontal="right" vertical="center"/>
    </xf>
    <xf numFmtId="0" fontId="29" fillId="3" borderId="105" xfId="1" applyFont="1" applyFill="1" applyBorder="1" applyAlignment="1">
      <alignment horizontal="right" vertical="center"/>
    </xf>
    <xf numFmtId="0" fontId="29" fillId="3" borderId="103" xfId="1" applyFont="1" applyFill="1" applyBorder="1" applyAlignment="1">
      <alignment horizontal="right" vertical="center"/>
    </xf>
    <xf numFmtId="0" fontId="29" fillId="3" borderId="106" xfId="1" applyFont="1" applyFill="1" applyBorder="1" applyAlignment="1">
      <alignment horizontal="right" vertical="center"/>
    </xf>
    <xf numFmtId="0" fontId="29" fillId="3" borderId="104" xfId="1" applyFont="1" applyFill="1" applyBorder="1" applyAlignment="1">
      <alignment horizontal="right" vertical="center"/>
    </xf>
    <xf numFmtId="0" fontId="29" fillId="0" borderId="106" xfId="1" applyFont="1" applyBorder="1" applyAlignment="1">
      <alignment horizontal="right" vertical="center"/>
    </xf>
    <xf numFmtId="0" fontId="29" fillId="0" borderId="103" xfId="1" applyFont="1" applyBorder="1" applyAlignment="1">
      <alignment horizontal="right" vertical="center"/>
    </xf>
    <xf numFmtId="0" fontId="29" fillId="0" borderId="107" xfId="1" applyFont="1" applyBorder="1" applyAlignment="1">
      <alignment horizontal="right" vertical="center"/>
    </xf>
    <xf numFmtId="0" fontId="38" fillId="3" borderId="107" xfId="1" applyFont="1" applyFill="1" applyBorder="1" applyAlignment="1">
      <alignment horizontal="right" vertical="center"/>
    </xf>
    <xf numFmtId="180" fontId="29" fillId="3" borderId="126" xfId="1" applyNumberFormat="1" applyFont="1" applyFill="1" applyBorder="1" applyAlignment="1">
      <alignment horizontal="right" vertical="center"/>
    </xf>
    <xf numFmtId="0" fontId="52" fillId="5" borderId="49" xfId="1" applyFont="1" applyFill="1" applyBorder="1" applyAlignment="1">
      <alignment horizontal="center" vertical="center"/>
    </xf>
    <xf numFmtId="0" fontId="53" fillId="5" borderId="49" xfId="1" applyFont="1" applyFill="1" applyBorder="1" applyAlignment="1">
      <alignment horizontal="right" vertical="center"/>
    </xf>
    <xf numFmtId="0" fontId="9" fillId="4" borderId="44" xfId="1" applyFont="1" applyFill="1" applyBorder="1" applyAlignment="1">
      <alignment horizontal="center" vertical="center"/>
    </xf>
    <xf numFmtId="0" fontId="36" fillId="6" borderId="53" xfId="1" applyFont="1" applyFill="1" applyBorder="1" applyAlignment="1">
      <alignment horizontal="right" vertical="center"/>
    </xf>
    <xf numFmtId="0" fontId="40" fillId="3" borderId="100" xfId="2" applyFont="1" applyFill="1" applyBorder="1" applyAlignment="1">
      <alignment horizontal="left" vertical="center" wrapText="1"/>
    </xf>
    <xf numFmtId="0" fontId="2" fillId="3" borderId="47" xfId="1" applyFont="1" applyFill="1" applyBorder="1" applyAlignment="1">
      <alignment horizontal="center" vertical="center"/>
    </xf>
    <xf numFmtId="0" fontId="41" fillId="5" borderId="0" xfId="1" applyFont="1" applyFill="1" applyAlignment="1">
      <alignment horizontal="right" vertical="center" shrinkToFit="1"/>
    </xf>
    <xf numFmtId="0" fontId="38" fillId="3" borderId="5" xfId="1" applyFont="1" applyFill="1" applyBorder="1" applyAlignment="1">
      <alignment horizontal="right" vertical="center"/>
    </xf>
    <xf numFmtId="49" fontId="29" fillId="3" borderId="103" xfId="1" applyNumberFormat="1" applyFont="1" applyFill="1" applyBorder="1" applyAlignment="1">
      <alignment horizontal="right" vertical="center"/>
    </xf>
    <xf numFmtId="0" fontId="29" fillId="8" borderId="5" xfId="1" applyFont="1" applyFill="1" applyBorder="1" applyAlignment="1">
      <alignment horizontal="right" vertical="center"/>
    </xf>
    <xf numFmtId="0" fontId="29" fillId="8" borderId="106" xfId="1" applyFont="1" applyFill="1" applyBorder="1" applyAlignment="1">
      <alignment horizontal="right" vertical="center"/>
    </xf>
    <xf numFmtId="0" fontId="29" fillId="3" borderId="107" xfId="1" applyFont="1" applyFill="1" applyBorder="1" applyAlignment="1">
      <alignment horizontal="right" vertical="center"/>
    </xf>
    <xf numFmtId="0" fontId="41" fillId="5" borderId="68" xfId="1" applyFont="1" applyFill="1" applyBorder="1" applyAlignment="1">
      <alignment horizontal="right" vertical="center" shrinkToFit="1"/>
    </xf>
    <xf numFmtId="0" fontId="29" fillId="0" borderId="104" xfId="1" applyFont="1" applyBorder="1" applyAlignment="1">
      <alignment horizontal="right" vertical="center"/>
    </xf>
    <xf numFmtId="0" fontId="29" fillId="0" borderId="96" xfId="1" applyFont="1" applyBorder="1" applyAlignment="1">
      <alignment horizontal="right" vertical="center"/>
    </xf>
    <xf numFmtId="0" fontId="33" fillId="5" borderId="78" xfId="1" applyFont="1" applyFill="1" applyBorder="1" applyAlignment="1">
      <alignment horizontal="right" vertical="center" shrinkToFit="1"/>
    </xf>
    <xf numFmtId="0" fontId="36" fillId="6" borderId="29" xfId="1" applyFont="1" applyFill="1" applyBorder="1" applyAlignment="1">
      <alignment horizontal="right" vertical="center"/>
    </xf>
    <xf numFmtId="0" fontId="9" fillId="4" borderId="127" xfId="1" applyFont="1" applyFill="1" applyBorder="1" applyAlignment="1">
      <alignment horizontal="center" vertical="center"/>
    </xf>
    <xf numFmtId="0" fontId="23" fillId="0" borderId="43" xfId="1" applyFont="1" applyBorder="1">
      <alignment vertical="center"/>
    </xf>
    <xf numFmtId="0" fontId="9" fillId="4" borderId="128" xfId="1" applyFont="1" applyFill="1" applyBorder="1" applyAlignment="1">
      <alignment horizontal="center" vertical="center"/>
    </xf>
    <xf numFmtId="0" fontId="53" fillId="5" borderId="50" xfId="1" applyFont="1" applyFill="1" applyBorder="1" applyAlignment="1">
      <alignment horizontal="right" vertical="center"/>
    </xf>
    <xf numFmtId="0" fontId="53" fillId="5" borderId="51" xfId="1" applyFont="1" applyFill="1" applyBorder="1" applyAlignment="1">
      <alignment horizontal="right" vertical="center"/>
    </xf>
    <xf numFmtId="0" fontId="53" fillId="5" borderId="52" xfId="1" applyFont="1" applyFill="1" applyBorder="1" applyAlignment="1">
      <alignment horizontal="right" vertical="center"/>
    </xf>
    <xf numFmtId="0" fontId="41" fillId="5" borderId="54" xfId="1" applyFont="1" applyFill="1" applyBorder="1" applyAlignment="1">
      <alignment horizontal="right" vertical="center" shrinkToFit="1"/>
    </xf>
    <xf numFmtId="0" fontId="41" fillId="5" borderId="49" xfId="1" applyFont="1" applyFill="1" applyBorder="1" applyAlignment="1">
      <alignment horizontal="right" vertical="center" shrinkToFit="1"/>
    </xf>
    <xf numFmtId="0" fontId="5" fillId="0" borderId="43" xfId="1" applyFont="1" applyBorder="1">
      <alignment vertical="center"/>
    </xf>
    <xf numFmtId="0" fontId="5" fillId="0" borderId="14" xfId="1" applyFont="1" applyBorder="1">
      <alignment vertical="center"/>
    </xf>
    <xf numFmtId="0" fontId="29" fillId="0" borderId="53" xfId="1" applyFont="1" applyBorder="1" applyAlignment="1">
      <alignment horizontal="right" vertical="center"/>
    </xf>
    <xf numFmtId="0" fontId="29" fillId="0" borderId="49" xfId="1" applyFont="1" applyBorder="1" applyAlignment="1">
      <alignment horizontal="right" vertical="center"/>
    </xf>
    <xf numFmtId="0" fontId="29" fillId="0" borderId="50" xfId="1" applyFont="1" applyBorder="1" applyAlignment="1">
      <alignment horizontal="right" vertical="center"/>
    </xf>
    <xf numFmtId="0" fontId="12" fillId="3" borderId="61" xfId="1" applyFont="1" applyFill="1" applyBorder="1" applyAlignment="1">
      <alignment horizontal="center" vertical="center"/>
    </xf>
    <xf numFmtId="0" fontId="29" fillId="3" borderId="51" xfId="1" applyFont="1" applyFill="1" applyBorder="1" applyAlignment="1">
      <alignment horizontal="right" vertical="center" shrinkToFit="1"/>
    </xf>
    <xf numFmtId="0" fontId="29" fillId="3" borderId="53" xfId="1" applyFont="1" applyFill="1" applyBorder="1" applyAlignment="1">
      <alignment horizontal="right" vertical="center" shrinkToFit="1"/>
    </xf>
    <xf numFmtId="0" fontId="29" fillId="3" borderId="54" xfId="1" applyFont="1" applyFill="1" applyBorder="1" applyAlignment="1">
      <alignment horizontal="right" vertical="center" shrinkToFit="1"/>
    </xf>
    <xf numFmtId="0" fontId="29" fillId="3" borderId="50" xfId="1" applyFont="1" applyFill="1" applyBorder="1" applyAlignment="1">
      <alignment horizontal="right" vertical="center" shrinkToFit="1"/>
    </xf>
    <xf numFmtId="0" fontId="29" fillId="3" borderId="49" xfId="1" applyFont="1" applyFill="1" applyBorder="1" applyAlignment="1">
      <alignment horizontal="right" vertical="center" shrinkToFit="1"/>
    </xf>
    <xf numFmtId="0" fontId="29" fillId="3" borderId="55" xfId="1" applyFont="1" applyFill="1" applyBorder="1" applyAlignment="1">
      <alignment horizontal="right" vertical="center" shrinkToFit="1"/>
    </xf>
    <xf numFmtId="180" fontId="29" fillId="3" borderId="56" xfId="1" applyNumberFormat="1" applyFont="1" applyFill="1" applyBorder="1" applyAlignment="1">
      <alignment horizontal="right" vertical="center" shrinkToFit="1"/>
    </xf>
    <xf numFmtId="0" fontId="9" fillId="4" borderId="129" xfId="1" applyFont="1" applyFill="1" applyBorder="1" applyAlignment="1">
      <alignment horizontal="center" vertical="center"/>
    </xf>
    <xf numFmtId="0" fontId="12" fillId="3" borderId="73" xfId="1" applyFont="1" applyFill="1" applyBorder="1" applyAlignment="1">
      <alignment horizontal="center" vertical="center"/>
    </xf>
    <xf numFmtId="0" fontId="9" fillId="0" borderId="94" xfId="1" applyFont="1" applyBorder="1" applyAlignment="1">
      <alignment horizontal="center" vertical="center"/>
    </xf>
    <xf numFmtId="0" fontId="9" fillId="0" borderId="71" xfId="1" applyFont="1" applyBorder="1" applyAlignment="1">
      <alignment horizontal="center" vertical="center"/>
    </xf>
    <xf numFmtId="0" fontId="53" fillId="5" borderId="79" xfId="1" applyFont="1" applyFill="1" applyBorder="1" applyAlignment="1">
      <alignment horizontal="right" vertical="center" shrinkToFit="1"/>
    </xf>
    <xf numFmtId="0" fontId="53" fillId="5" borderId="74" xfId="1" applyFont="1" applyFill="1" applyBorder="1" applyAlignment="1">
      <alignment horizontal="right" vertical="center" shrinkToFit="1"/>
    </xf>
    <xf numFmtId="0" fontId="53" fillId="5" borderId="75" xfId="1" applyFont="1" applyFill="1" applyBorder="1" applyAlignment="1">
      <alignment horizontal="right" vertical="center" shrinkToFit="1"/>
    </xf>
    <xf numFmtId="0" fontId="41" fillId="5" borderId="76" xfId="1" applyFont="1" applyFill="1" applyBorder="1" applyAlignment="1">
      <alignment horizontal="right" vertical="center" shrinkToFit="1"/>
    </xf>
    <xf numFmtId="0" fontId="54" fillId="3" borderId="2" xfId="1" applyFont="1" applyFill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53" fillId="5" borderId="59" xfId="1" applyFont="1" applyFill="1" applyBorder="1" applyAlignment="1">
      <alignment horizontal="right" vertical="center"/>
    </xf>
    <xf numFmtId="0" fontId="33" fillId="5" borderId="64" xfId="1" applyFont="1" applyFill="1" applyBorder="1" applyAlignment="1">
      <alignment horizontal="right" vertical="center"/>
    </xf>
    <xf numFmtId="0" fontId="12" fillId="5" borderId="64" xfId="1" applyFont="1" applyFill="1" applyBorder="1" applyAlignment="1">
      <alignment horizontal="right" vertical="center" shrinkToFit="1"/>
    </xf>
    <xf numFmtId="0" fontId="12" fillId="5" borderId="59" xfId="1" applyFont="1" applyFill="1" applyBorder="1" applyAlignment="1">
      <alignment horizontal="right" vertical="center" shrinkToFit="1"/>
    </xf>
    <xf numFmtId="0" fontId="12" fillId="5" borderId="66" xfId="1" applyFont="1" applyFill="1" applyBorder="1" applyAlignment="1">
      <alignment horizontal="right" vertical="center" shrinkToFit="1"/>
    </xf>
    <xf numFmtId="0" fontId="12" fillId="5" borderId="68" xfId="1" applyFont="1" applyFill="1" applyBorder="1" applyAlignment="1">
      <alignment horizontal="right" vertical="center" shrinkToFit="1"/>
    </xf>
    <xf numFmtId="0" fontId="35" fillId="6" borderId="49" xfId="1" applyFont="1" applyFill="1" applyBorder="1" applyAlignment="1">
      <alignment horizontal="center" vertical="center"/>
    </xf>
    <xf numFmtId="0" fontId="54" fillId="3" borderId="49" xfId="1" applyFont="1" applyFill="1" applyBorder="1" applyAlignment="1">
      <alignment horizontal="center" vertical="center"/>
    </xf>
    <xf numFmtId="0" fontId="53" fillId="5" borderId="77" xfId="1" applyFont="1" applyFill="1" applyBorder="1" applyAlignment="1">
      <alignment horizontal="right" vertical="center" shrinkToFit="1"/>
    </xf>
    <xf numFmtId="0" fontId="26" fillId="3" borderId="49" xfId="1" applyFont="1" applyFill="1" applyBorder="1" applyAlignment="1">
      <alignment horizontal="center" vertical="center"/>
    </xf>
    <xf numFmtId="0" fontId="26" fillId="3" borderId="50" xfId="1" applyFont="1" applyFill="1" applyBorder="1" applyAlignment="1">
      <alignment horizontal="center" vertical="center"/>
    </xf>
    <xf numFmtId="0" fontId="26" fillId="3" borderId="51" xfId="1" applyFont="1" applyFill="1" applyBorder="1" applyAlignment="1">
      <alignment horizontal="center" vertical="center"/>
    </xf>
    <xf numFmtId="0" fontId="26" fillId="3" borderId="52" xfId="1" applyFont="1" applyFill="1" applyBorder="1" applyAlignment="1">
      <alignment horizontal="center" vertical="center"/>
    </xf>
    <xf numFmtId="0" fontId="26" fillId="3" borderId="53" xfId="1" applyFont="1" applyFill="1" applyBorder="1">
      <alignment vertical="center"/>
    </xf>
    <xf numFmtId="0" fontId="26" fillId="3" borderId="54" xfId="1" applyFont="1" applyFill="1" applyBorder="1">
      <alignment vertical="center"/>
    </xf>
    <xf numFmtId="0" fontId="26" fillId="3" borderId="51" xfId="1" applyFont="1" applyFill="1" applyBorder="1">
      <alignment vertical="center"/>
    </xf>
    <xf numFmtId="0" fontId="26" fillId="3" borderId="50" xfId="1" applyFont="1" applyFill="1" applyBorder="1">
      <alignment vertical="center"/>
    </xf>
    <xf numFmtId="0" fontId="26" fillId="3" borderId="49" xfId="1" applyFont="1" applyFill="1" applyBorder="1">
      <alignment vertical="center"/>
    </xf>
    <xf numFmtId="0" fontId="26" fillId="3" borderId="55" xfId="1" applyFont="1" applyFill="1" applyBorder="1">
      <alignment vertical="center"/>
    </xf>
    <xf numFmtId="0" fontId="55" fillId="5" borderId="76" xfId="1" applyFont="1" applyFill="1" applyBorder="1" applyAlignment="1">
      <alignment horizontal="center" vertical="center"/>
    </xf>
    <xf numFmtId="0" fontId="55" fillId="5" borderId="75" xfId="1" applyFont="1" applyFill="1" applyBorder="1" applyAlignment="1">
      <alignment horizontal="center" vertical="center"/>
    </xf>
    <xf numFmtId="0" fontId="55" fillId="5" borderId="77" xfId="1" applyFont="1" applyFill="1" applyBorder="1" applyAlignment="1">
      <alignment horizontal="center" vertical="center"/>
    </xf>
    <xf numFmtId="0" fontId="55" fillId="5" borderId="78" xfId="1" applyFont="1" applyFill="1" applyBorder="1" applyAlignment="1">
      <alignment horizontal="center" vertical="center"/>
    </xf>
    <xf numFmtId="0" fontId="33" fillId="5" borderId="74" xfId="1" applyFont="1" applyFill="1" applyBorder="1" applyAlignment="1">
      <alignment vertical="center" shrinkToFit="1"/>
    </xf>
    <xf numFmtId="0" fontId="41" fillId="5" borderId="74" xfId="1" applyFont="1" applyFill="1" applyBorder="1" applyAlignment="1">
      <alignment vertical="center" shrinkToFit="1"/>
    </xf>
    <xf numFmtId="0" fontId="53" fillId="5" borderId="79" xfId="1" applyFont="1" applyFill="1" applyBorder="1" applyAlignment="1">
      <alignment vertical="center" shrinkToFit="1"/>
    </xf>
    <xf numFmtId="0" fontId="53" fillId="5" borderId="77" xfId="1" applyFont="1" applyFill="1" applyBorder="1" applyAlignment="1">
      <alignment vertical="center" shrinkToFit="1"/>
    </xf>
    <xf numFmtId="0" fontId="53" fillId="5" borderId="75" xfId="1" applyFont="1" applyFill="1" applyBorder="1" applyAlignment="1">
      <alignment vertical="center" shrinkToFit="1"/>
    </xf>
    <xf numFmtId="0" fontId="53" fillId="5" borderId="74" xfId="1" applyFont="1" applyFill="1" applyBorder="1" applyAlignment="1">
      <alignment vertical="center" shrinkToFit="1"/>
    </xf>
    <xf numFmtId="0" fontId="17" fillId="5" borderId="74" xfId="1" applyFont="1" applyFill="1" applyBorder="1">
      <alignment vertical="center"/>
    </xf>
    <xf numFmtId="0" fontId="41" fillId="5" borderId="76" xfId="1" applyFont="1" applyFill="1" applyBorder="1" applyAlignment="1">
      <alignment vertical="center" shrinkToFit="1"/>
    </xf>
    <xf numFmtId="0" fontId="41" fillId="5" borderId="75" xfId="1" applyFont="1" applyFill="1" applyBorder="1" applyAlignment="1">
      <alignment vertical="center" shrinkToFit="1"/>
    </xf>
    <xf numFmtId="0" fontId="33" fillId="5" borderId="75" xfId="1" applyFont="1" applyFill="1" applyBorder="1" applyAlignment="1">
      <alignment vertical="center" shrinkToFit="1"/>
    </xf>
    <xf numFmtId="0" fontId="33" fillId="5" borderId="77" xfId="1" applyFont="1" applyFill="1" applyBorder="1" applyAlignment="1">
      <alignment vertical="center" shrinkToFit="1"/>
    </xf>
    <xf numFmtId="0" fontId="33" fillId="5" borderId="79" xfId="1" applyFont="1" applyFill="1" applyBorder="1" applyAlignment="1">
      <alignment vertical="center" shrinkToFit="1"/>
    </xf>
    <xf numFmtId="0" fontId="33" fillId="5" borderId="80" xfId="1" applyFont="1" applyFill="1" applyBorder="1" applyAlignment="1">
      <alignment vertical="center" shrinkToFit="1"/>
    </xf>
    <xf numFmtId="0" fontId="33" fillId="5" borderId="76" xfId="1" applyFont="1" applyFill="1" applyBorder="1" applyAlignment="1">
      <alignment vertical="center" shrinkToFit="1"/>
    </xf>
    <xf numFmtId="0" fontId="26" fillId="3" borderId="2" xfId="1" applyFont="1" applyFill="1" applyBorder="1" applyAlignment="1">
      <alignment horizontal="center" vertical="center"/>
    </xf>
    <xf numFmtId="0" fontId="26" fillId="3" borderId="29" xfId="1" applyFont="1" applyFill="1" applyBorder="1" applyAlignment="1">
      <alignment horizontal="center" vertical="center"/>
    </xf>
    <xf numFmtId="0" fontId="56" fillId="3" borderId="54" xfId="1" applyFont="1" applyFill="1" applyBorder="1" applyAlignment="1">
      <alignment horizontal="right" vertical="center"/>
    </xf>
    <xf numFmtId="0" fontId="56" fillId="3" borderId="53" xfId="1" applyFont="1" applyFill="1" applyBorder="1" applyAlignment="1">
      <alignment horizontal="right" vertical="center"/>
    </xf>
    <xf numFmtId="0" fontId="56" fillId="3" borderId="49" xfId="1" applyFont="1" applyFill="1" applyBorder="1" applyAlignment="1">
      <alignment horizontal="right" vertical="center"/>
    </xf>
    <xf numFmtId="0" fontId="56" fillId="3" borderId="50" xfId="1" applyFont="1" applyFill="1" applyBorder="1" applyAlignment="1">
      <alignment horizontal="right" vertical="center"/>
    </xf>
    <xf numFmtId="0" fontId="56" fillId="3" borderId="51" xfId="1" applyFont="1" applyFill="1" applyBorder="1" applyAlignment="1">
      <alignment horizontal="right" vertical="center"/>
    </xf>
    <xf numFmtId="0" fontId="26" fillId="3" borderId="97" xfId="1" applyFont="1" applyFill="1" applyBorder="1">
      <alignment vertical="center"/>
    </xf>
    <xf numFmtId="0" fontId="26" fillId="3" borderId="90" xfId="1" applyFont="1" applyFill="1" applyBorder="1">
      <alignment vertical="center"/>
    </xf>
    <xf numFmtId="0" fontId="26" fillId="3" borderId="2" xfId="1" applyFont="1" applyFill="1" applyBorder="1">
      <alignment vertical="center"/>
    </xf>
    <xf numFmtId="0" fontId="33" fillId="5" borderId="69" xfId="1" applyFont="1" applyFill="1" applyBorder="1" applyAlignment="1">
      <alignment vertical="center" shrinkToFit="1"/>
    </xf>
    <xf numFmtId="0" fontId="33" fillId="5" borderId="64" xfId="1" applyFont="1" applyFill="1" applyBorder="1" applyAlignment="1">
      <alignment vertical="center" shrinkToFit="1"/>
    </xf>
    <xf numFmtId="0" fontId="33" fillId="5" borderId="65" xfId="1" applyFont="1" applyFill="1" applyBorder="1" applyAlignment="1">
      <alignment vertical="center" shrinkToFit="1"/>
    </xf>
    <xf numFmtId="0" fontId="35" fillId="7" borderId="65" xfId="1" applyFont="1" applyFill="1" applyBorder="1" applyAlignment="1">
      <alignment horizontal="center" vertical="center"/>
    </xf>
    <xf numFmtId="0" fontId="36" fillId="7" borderId="65" xfId="1" applyFont="1" applyFill="1" applyBorder="1" applyAlignment="1">
      <alignment horizontal="right" vertical="center"/>
    </xf>
    <xf numFmtId="0" fontId="36" fillId="7" borderId="59" xfId="1" applyFont="1" applyFill="1" applyBorder="1" applyAlignment="1">
      <alignment horizontal="right" vertical="center"/>
    </xf>
    <xf numFmtId="0" fontId="36" fillId="7" borderId="66" xfId="1" applyFont="1" applyFill="1" applyBorder="1" applyAlignment="1">
      <alignment horizontal="right" vertical="center"/>
    </xf>
    <xf numFmtId="0" fontId="36" fillId="7" borderId="67" xfId="1" applyFont="1" applyFill="1" applyBorder="1" applyAlignment="1">
      <alignment horizontal="right" vertical="center"/>
    </xf>
    <xf numFmtId="0" fontId="36" fillId="7" borderId="74" xfId="1" applyFont="1" applyFill="1" applyBorder="1" applyAlignment="1">
      <alignment horizontal="right" vertical="center" shrinkToFit="1"/>
    </xf>
    <xf numFmtId="0" fontId="36" fillId="7" borderId="79" xfId="1" applyFont="1" applyFill="1" applyBorder="1" applyAlignment="1">
      <alignment horizontal="right" vertical="center" shrinkToFit="1"/>
    </xf>
    <xf numFmtId="0" fontId="36" fillId="7" borderId="77" xfId="1" applyFont="1" applyFill="1" applyBorder="1" applyAlignment="1">
      <alignment horizontal="right" vertical="center" shrinkToFit="1"/>
    </xf>
    <xf numFmtId="0" fontId="36" fillId="7" borderId="75" xfId="1" applyFont="1" applyFill="1" applyBorder="1" applyAlignment="1">
      <alignment horizontal="right" vertical="center" shrinkToFit="1"/>
    </xf>
    <xf numFmtId="0" fontId="36" fillId="7" borderId="74" xfId="1" applyFont="1" applyFill="1" applyBorder="1" applyAlignment="1">
      <alignment horizontal="right" vertical="center"/>
    </xf>
    <xf numFmtId="0" fontId="36" fillId="7" borderId="76" xfId="1" applyFont="1" applyFill="1" applyBorder="1" applyAlignment="1">
      <alignment horizontal="right" vertical="center" shrinkToFit="1"/>
    </xf>
    <xf numFmtId="0" fontId="36" fillId="7" borderId="80" xfId="1" applyFont="1" applyFill="1" applyBorder="1" applyAlignment="1">
      <alignment vertical="center" shrinkToFit="1"/>
    </xf>
    <xf numFmtId="0" fontId="36" fillId="7" borderId="64" xfId="1" applyFont="1" applyFill="1" applyBorder="1" applyAlignment="1">
      <alignment vertical="center" shrinkToFit="1"/>
    </xf>
    <xf numFmtId="0" fontId="36" fillId="7" borderId="69" xfId="1" applyFont="1" applyFill="1" applyBorder="1" applyAlignment="1">
      <alignment vertical="center" shrinkToFit="1"/>
    </xf>
    <xf numFmtId="0" fontId="36" fillId="7" borderId="65" xfId="1" applyFont="1" applyFill="1" applyBorder="1" applyAlignment="1">
      <alignment vertical="center" shrinkToFit="1"/>
    </xf>
    <xf numFmtId="180" fontId="37" fillId="7" borderId="70" xfId="1" applyNumberFormat="1" applyFont="1" applyFill="1" applyBorder="1" applyAlignment="1">
      <alignment horizontal="right" vertical="center" shrinkToFit="1"/>
    </xf>
    <xf numFmtId="0" fontId="29" fillId="9" borderId="92" xfId="1" applyFont="1" applyFill="1" applyBorder="1" applyAlignment="1">
      <alignment horizontal="right" vertical="center"/>
    </xf>
    <xf numFmtId="0" fontId="29" fillId="9" borderId="91" xfId="1" applyFont="1" applyFill="1" applyBorder="1" applyAlignment="1">
      <alignment horizontal="right" vertical="center"/>
    </xf>
    <xf numFmtId="0" fontId="29" fillId="9" borderId="29" xfId="1" applyFont="1" applyFill="1" applyBorder="1" applyAlignment="1">
      <alignment horizontal="right" vertical="center"/>
    </xf>
    <xf numFmtId="0" fontId="29" fillId="9" borderId="90" xfId="1" applyFont="1" applyFill="1" applyBorder="1" applyAlignment="1">
      <alignment horizontal="right" vertical="center"/>
    </xf>
    <xf numFmtId="0" fontId="29" fillId="9" borderId="2" xfId="1" applyFont="1" applyFill="1" applyBorder="1" applyAlignment="1">
      <alignment horizontal="right" vertical="center"/>
    </xf>
    <xf numFmtId="0" fontId="29" fillId="3" borderId="92" xfId="1" applyFont="1" applyFill="1" applyBorder="1">
      <alignment vertical="center"/>
    </xf>
    <xf numFmtId="0" fontId="29" fillId="3" borderId="91" xfId="1" applyFont="1" applyFill="1" applyBorder="1">
      <alignment vertical="center"/>
    </xf>
    <xf numFmtId="0" fontId="29" fillId="3" borderId="90" xfId="1" applyFont="1" applyFill="1" applyBorder="1">
      <alignment vertical="center"/>
    </xf>
    <xf numFmtId="0" fontId="29" fillId="3" borderId="97" xfId="1" applyFont="1" applyFill="1" applyBorder="1">
      <alignment vertical="center"/>
    </xf>
    <xf numFmtId="180" fontId="29" fillId="3" borderId="98" xfId="1" applyNumberFormat="1" applyFont="1" applyFill="1" applyBorder="1">
      <alignment vertical="center"/>
    </xf>
    <xf numFmtId="0" fontId="53" fillId="5" borderId="64" xfId="1" applyFont="1" applyFill="1" applyBorder="1" applyAlignment="1">
      <alignment horizontal="right" vertical="center"/>
    </xf>
    <xf numFmtId="0" fontId="53" fillId="5" borderId="64" xfId="1" applyFont="1" applyFill="1" applyBorder="1" applyAlignment="1">
      <alignment vertical="center" shrinkToFit="1"/>
    </xf>
    <xf numFmtId="0" fontId="53" fillId="5" borderId="68" xfId="1" applyFont="1" applyFill="1" applyBorder="1" applyAlignment="1">
      <alignment vertical="center" shrinkToFit="1"/>
    </xf>
    <xf numFmtId="0" fontId="53" fillId="5" borderId="66" xfId="1" applyFont="1" applyFill="1" applyBorder="1" applyAlignment="1">
      <alignment vertical="center" shrinkToFit="1"/>
    </xf>
    <xf numFmtId="0" fontId="53" fillId="5" borderId="59" xfId="1" applyFont="1" applyFill="1" applyBorder="1" applyAlignment="1">
      <alignment vertical="center" shrinkToFit="1"/>
    </xf>
    <xf numFmtId="0" fontId="33" fillId="5" borderId="64" xfId="1" applyFont="1" applyFill="1" applyBorder="1">
      <alignment vertical="center"/>
    </xf>
    <xf numFmtId="0" fontId="53" fillId="5" borderId="65" xfId="1" applyFont="1" applyFill="1" applyBorder="1" applyAlignment="1">
      <alignment vertical="center" shrinkToFit="1"/>
    </xf>
    <xf numFmtId="0" fontId="33" fillId="5" borderId="59" xfId="1" applyFont="1" applyFill="1" applyBorder="1" applyAlignment="1">
      <alignment vertical="center" shrinkToFit="1"/>
    </xf>
    <xf numFmtId="0" fontId="33" fillId="5" borderId="66" xfId="1" applyFont="1" applyFill="1" applyBorder="1" applyAlignment="1">
      <alignment vertical="center" shrinkToFit="1"/>
    </xf>
    <xf numFmtId="0" fontId="33" fillId="5" borderId="68" xfId="1" applyFont="1" applyFill="1" applyBorder="1" applyAlignment="1">
      <alignment vertical="center" shrinkToFit="1"/>
    </xf>
    <xf numFmtId="180" fontId="12" fillId="5" borderId="70" xfId="1" applyNumberFormat="1" applyFont="1" applyFill="1" applyBorder="1" applyAlignment="1">
      <alignment vertical="center" shrinkToFit="1"/>
    </xf>
    <xf numFmtId="0" fontId="36" fillId="6" borderId="74" xfId="1" applyFont="1" applyFill="1" applyBorder="1" applyAlignment="1">
      <alignment vertical="center" shrinkToFit="1"/>
    </xf>
    <xf numFmtId="0" fontId="36" fillId="6" borderId="79" xfId="1" applyFont="1" applyFill="1" applyBorder="1" applyAlignment="1">
      <alignment vertical="center" shrinkToFit="1"/>
    </xf>
    <xf numFmtId="0" fontId="36" fillId="6" borderId="77" xfId="1" applyFont="1" applyFill="1" applyBorder="1" applyAlignment="1">
      <alignment vertical="center" shrinkToFit="1"/>
    </xf>
    <xf numFmtId="0" fontId="36" fillId="6" borderId="75" xfId="1" applyFont="1" applyFill="1" applyBorder="1" applyAlignment="1">
      <alignment vertical="center" shrinkToFit="1"/>
    </xf>
    <xf numFmtId="0" fontId="36" fillId="6" borderId="79" xfId="1" applyFont="1" applyFill="1" applyBorder="1">
      <alignment vertical="center"/>
    </xf>
    <xf numFmtId="0" fontId="36" fillId="6" borderId="76" xfId="1" applyFont="1" applyFill="1" applyBorder="1" applyAlignment="1">
      <alignment vertical="center" shrinkToFit="1"/>
    </xf>
    <xf numFmtId="0" fontId="36" fillId="6" borderId="80" xfId="1" applyFont="1" applyFill="1" applyBorder="1" applyAlignment="1">
      <alignment vertical="center" shrinkToFit="1"/>
    </xf>
    <xf numFmtId="180" fontId="37" fillId="6" borderId="81" xfId="1" applyNumberFormat="1" applyFont="1" applyFill="1" applyBorder="1" applyAlignment="1">
      <alignment vertical="center" shrinkToFit="1"/>
    </xf>
    <xf numFmtId="0" fontId="29" fillId="0" borderId="92" xfId="1" applyFont="1" applyBorder="1">
      <alignment vertical="center"/>
    </xf>
    <xf numFmtId="0" fontId="29" fillId="0" borderId="91" xfId="1" applyFont="1" applyBorder="1">
      <alignment vertical="center"/>
    </xf>
    <xf numFmtId="0" fontId="29" fillId="0" borderId="90" xfId="1" applyFont="1" applyBorder="1">
      <alignment vertical="center"/>
    </xf>
    <xf numFmtId="0" fontId="41" fillId="5" borderId="64" xfId="1" applyFont="1" applyFill="1" applyBorder="1" applyAlignment="1">
      <alignment horizontal="right" vertical="center"/>
    </xf>
    <xf numFmtId="0" fontId="41" fillId="5" borderId="59" xfId="1" applyFont="1" applyFill="1" applyBorder="1" applyAlignment="1">
      <alignment vertical="center" shrinkToFit="1"/>
    </xf>
    <xf numFmtId="0" fontId="41" fillId="5" borderId="64" xfId="1" applyFont="1" applyFill="1" applyBorder="1">
      <alignment vertical="center"/>
    </xf>
    <xf numFmtId="0" fontId="29" fillId="0" borderId="97" xfId="1" applyFont="1" applyBorder="1">
      <alignment vertical="center"/>
    </xf>
    <xf numFmtId="0" fontId="36" fillId="6" borderId="124" xfId="1" applyFont="1" applyFill="1" applyBorder="1" applyAlignment="1">
      <alignment vertical="center" shrinkToFit="1"/>
    </xf>
    <xf numFmtId="0" fontId="36" fillId="6" borderId="100" xfId="1" applyFont="1" applyFill="1" applyBorder="1" applyAlignment="1">
      <alignment vertical="center" shrinkToFit="1"/>
    </xf>
    <xf numFmtId="0" fontId="36" fillId="6" borderId="121" xfId="1" applyFont="1" applyFill="1" applyBorder="1" applyAlignment="1">
      <alignment vertical="center" shrinkToFit="1"/>
    </xf>
    <xf numFmtId="0" fontId="9" fillId="0" borderId="49" xfId="1" applyFont="1" applyBorder="1" applyAlignment="1">
      <alignment horizontal="center" vertical="center"/>
    </xf>
    <xf numFmtId="0" fontId="9" fillId="0" borderId="44" xfId="1" applyFont="1" applyBorder="1" applyAlignment="1">
      <alignment horizontal="center" vertical="center"/>
    </xf>
    <xf numFmtId="0" fontId="29" fillId="3" borderId="29" xfId="1" applyFont="1" applyFill="1" applyBorder="1">
      <alignment vertical="center"/>
    </xf>
    <xf numFmtId="180" fontId="26" fillId="3" borderId="98" xfId="1" applyNumberFormat="1" applyFont="1" applyFill="1" applyBorder="1">
      <alignment vertical="center"/>
    </xf>
    <xf numFmtId="0" fontId="39" fillId="5" borderId="64" xfId="1" applyFont="1" applyFill="1" applyBorder="1" applyAlignment="1">
      <alignment vertical="center" shrinkToFit="1"/>
    </xf>
    <xf numFmtId="0" fontId="39" fillId="5" borderId="66" xfId="1" applyFont="1" applyFill="1" applyBorder="1" applyAlignment="1">
      <alignment vertical="center" shrinkToFit="1"/>
    </xf>
    <xf numFmtId="0" fontId="39" fillId="5" borderId="68" xfId="1" applyFont="1" applyFill="1" applyBorder="1" applyAlignment="1">
      <alignment vertical="center" shrinkToFit="1"/>
    </xf>
    <xf numFmtId="180" fontId="33" fillId="5" borderId="70" xfId="1" applyNumberFormat="1" applyFont="1" applyFill="1" applyBorder="1" applyAlignment="1">
      <alignment vertical="center" shrinkToFit="1"/>
    </xf>
    <xf numFmtId="0" fontId="9" fillId="0" borderId="88" xfId="1" applyFont="1" applyBorder="1" applyAlignment="1">
      <alignment horizontal="center" vertical="center"/>
    </xf>
    <xf numFmtId="0" fontId="36" fillId="6" borderId="74" xfId="1" applyFont="1" applyFill="1" applyBorder="1" applyAlignment="1">
      <alignment horizontal="right" vertical="center"/>
    </xf>
    <xf numFmtId="0" fontId="36" fillId="6" borderId="76" xfId="1" applyFont="1" applyFill="1" applyBorder="1">
      <alignment vertical="center"/>
    </xf>
    <xf numFmtId="0" fontId="36" fillId="6" borderId="75" xfId="1" applyFont="1" applyFill="1" applyBorder="1">
      <alignment vertical="center"/>
    </xf>
    <xf numFmtId="180" fontId="36" fillId="6" borderId="81" xfId="1" applyNumberFormat="1" applyFont="1" applyFill="1" applyBorder="1" applyAlignment="1">
      <alignment vertical="center" shrinkToFit="1"/>
    </xf>
    <xf numFmtId="0" fontId="2" fillId="0" borderId="43" xfId="1" applyFont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3" borderId="43" xfId="1" applyFont="1" applyFill="1" applyBorder="1" applyAlignment="1">
      <alignment horizontal="center" vertical="center"/>
    </xf>
    <xf numFmtId="0" fontId="29" fillId="8" borderId="90" xfId="1" applyFont="1" applyFill="1" applyBorder="1">
      <alignment vertical="center"/>
    </xf>
    <xf numFmtId="0" fontId="41" fillId="5" borderId="64" xfId="1" applyFont="1" applyFill="1" applyBorder="1" applyAlignment="1">
      <alignment vertical="center" shrinkToFit="1"/>
    </xf>
    <xf numFmtId="0" fontId="41" fillId="5" borderId="66" xfId="1" applyFont="1" applyFill="1" applyBorder="1" applyAlignment="1">
      <alignment vertical="center" shrinkToFit="1"/>
    </xf>
    <xf numFmtId="0" fontId="2" fillId="0" borderId="109" xfId="1" applyFont="1" applyBorder="1" applyAlignment="1">
      <alignment horizontal="center" vertical="center"/>
    </xf>
    <xf numFmtId="180" fontId="11" fillId="3" borderId="131" xfId="1" applyNumberFormat="1" applyFont="1" applyFill="1" applyBorder="1">
      <alignment vertical="center"/>
    </xf>
    <xf numFmtId="180" fontId="11" fillId="3" borderId="132" xfId="1" applyNumberFormat="1" applyFont="1" applyFill="1" applyBorder="1">
      <alignment vertical="center"/>
    </xf>
    <xf numFmtId="180" fontId="11" fillId="3" borderId="133" xfId="1" applyNumberFormat="1" applyFont="1" applyFill="1" applyBorder="1">
      <alignment vertical="center"/>
    </xf>
    <xf numFmtId="180" fontId="11" fillId="3" borderId="134" xfId="1" applyNumberFormat="1" applyFont="1" applyFill="1" applyBorder="1">
      <alignment vertical="center"/>
    </xf>
    <xf numFmtId="180" fontId="11" fillId="3" borderId="135" xfId="1" applyNumberFormat="1" applyFont="1" applyFill="1" applyBorder="1">
      <alignment vertical="center"/>
    </xf>
    <xf numFmtId="180" fontId="11" fillId="3" borderId="130" xfId="1" applyNumberFormat="1" applyFont="1" applyFill="1" applyBorder="1">
      <alignment vertical="center"/>
    </xf>
    <xf numFmtId="180" fontId="11" fillId="3" borderId="136" xfId="1" applyNumberFormat="1" applyFont="1" applyFill="1" applyBorder="1">
      <alignment vertical="center"/>
    </xf>
    <xf numFmtId="180" fontId="11" fillId="3" borderId="137" xfId="1" applyNumberFormat="1" applyFont="1" applyFill="1" applyBorder="1">
      <alignment vertical="center"/>
    </xf>
    <xf numFmtId="0" fontId="23" fillId="0" borderId="99" xfId="1" applyFont="1" applyBorder="1">
      <alignment vertical="center"/>
    </xf>
    <xf numFmtId="0" fontId="23" fillId="0" borderId="42" xfId="1" applyFont="1" applyBorder="1">
      <alignment vertical="center"/>
    </xf>
    <xf numFmtId="9" fontId="32" fillId="3" borderId="140" xfId="1" applyNumberFormat="1" applyFont="1" applyFill="1" applyBorder="1">
      <alignment vertical="center"/>
    </xf>
    <xf numFmtId="9" fontId="32" fillId="3" borderId="141" xfId="1" applyNumberFormat="1" applyFont="1" applyFill="1" applyBorder="1">
      <alignment vertical="center"/>
    </xf>
    <xf numFmtId="9" fontId="32" fillId="0" borderId="139" xfId="1" applyNumberFormat="1" applyFont="1" applyBorder="1">
      <alignment vertical="center"/>
    </xf>
    <xf numFmtId="9" fontId="32" fillId="3" borderId="142" xfId="1" applyNumberFormat="1" applyFont="1" applyFill="1" applyBorder="1">
      <alignment vertical="center"/>
    </xf>
    <xf numFmtId="9" fontId="32" fillId="0" borderId="143" xfId="1" applyNumberFormat="1" applyFont="1" applyBorder="1">
      <alignment vertical="center"/>
    </xf>
    <xf numFmtId="9" fontId="32" fillId="0" borderId="144" xfId="1" applyNumberFormat="1" applyFont="1" applyBorder="1">
      <alignment vertical="center"/>
    </xf>
    <xf numFmtId="9" fontId="32" fillId="0" borderId="141" xfId="1" applyNumberFormat="1" applyFont="1" applyBorder="1">
      <alignment vertical="center"/>
    </xf>
    <xf numFmtId="9" fontId="32" fillId="3" borderId="144" xfId="1" applyNumberFormat="1" applyFont="1" applyFill="1" applyBorder="1">
      <alignment vertical="center"/>
    </xf>
    <xf numFmtId="9" fontId="32" fillId="3" borderId="143" xfId="1" applyNumberFormat="1" applyFont="1" applyFill="1" applyBorder="1">
      <alignment vertical="center"/>
    </xf>
    <xf numFmtId="9" fontId="32" fillId="3" borderId="139" xfId="1" applyNumberFormat="1" applyFont="1" applyFill="1" applyBorder="1">
      <alignment vertical="center"/>
    </xf>
    <xf numFmtId="9" fontId="32" fillId="3" borderId="145" xfId="1" applyNumberFormat="1" applyFont="1" applyFill="1" applyBorder="1">
      <alignment vertical="center"/>
    </xf>
    <xf numFmtId="9" fontId="32" fillId="3" borderId="146" xfId="1" applyNumberFormat="1" applyFont="1" applyFill="1" applyBorder="1">
      <alignment vertical="center"/>
    </xf>
    <xf numFmtId="9" fontId="57" fillId="4" borderId="147" xfId="1" applyNumberFormat="1" applyFont="1" applyFill="1" applyBorder="1">
      <alignment vertical="center"/>
    </xf>
    <xf numFmtId="0" fontId="23" fillId="0" borderId="18" xfId="1" applyFont="1" applyBorder="1">
      <alignment vertical="center"/>
    </xf>
    <xf numFmtId="0" fontId="23" fillId="0" borderId="120" xfId="1" applyFont="1" applyBorder="1">
      <alignment vertical="center"/>
    </xf>
    <xf numFmtId="9" fontId="21" fillId="3" borderId="22" xfId="1" applyNumberFormat="1" applyFont="1" applyFill="1" applyBorder="1" applyAlignment="1">
      <alignment horizontal="right" vertical="center"/>
    </xf>
    <xf numFmtId="9" fontId="21" fillId="3" borderId="23" xfId="1" applyNumberFormat="1" applyFont="1" applyFill="1" applyBorder="1" applyAlignment="1">
      <alignment horizontal="right" vertical="center"/>
    </xf>
    <xf numFmtId="9" fontId="21" fillId="3" borderId="24" xfId="1" applyNumberFormat="1" applyFont="1" applyFill="1" applyBorder="1" applyAlignment="1">
      <alignment horizontal="right" vertical="center"/>
    </xf>
    <xf numFmtId="9" fontId="21" fillId="3" borderId="21" xfId="1" applyNumberFormat="1" applyFont="1" applyFill="1" applyBorder="1" applyAlignment="1">
      <alignment horizontal="right" vertical="center"/>
    </xf>
    <xf numFmtId="9" fontId="21" fillId="3" borderId="26" xfId="1" applyNumberFormat="1" applyFont="1" applyFill="1" applyBorder="1" applyAlignment="1">
      <alignment horizontal="right" vertical="center"/>
    </xf>
    <xf numFmtId="0" fontId="5" fillId="0" borderId="28" xfId="1" applyFont="1" applyBorder="1">
      <alignment vertical="center"/>
    </xf>
    <xf numFmtId="0" fontId="23" fillId="0" borderId="0" xfId="1" applyFont="1" applyAlignment="1">
      <alignment horizontal="center" vertical="center"/>
    </xf>
    <xf numFmtId="0" fontId="5" fillId="0" borderId="20" xfId="1" applyFont="1" applyBorder="1">
      <alignment vertical="center"/>
    </xf>
    <xf numFmtId="0" fontId="9" fillId="0" borderId="0" xfId="1" applyFont="1">
      <alignment vertical="center"/>
    </xf>
    <xf numFmtId="0" fontId="9" fillId="3" borderId="99" xfId="1" applyFont="1" applyFill="1" applyBorder="1">
      <alignment vertical="center"/>
    </xf>
    <xf numFmtId="0" fontId="58" fillId="3" borderId="99" xfId="1" applyFont="1" applyFill="1" applyBorder="1">
      <alignment vertical="center"/>
    </xf>
    <xf numFmtId="0" fontId="47" fillId="3" borderId="99" xfId="1" applyFont="1" applyFill="1" applyBorder="1">
      <alignment vertical="center"/>
    </xf>
    <xf numFmtId="0" fontId="9" fillId="3" borderId="0" xfId="1" applyFont="1" applyFill="1">
      <alignment vertical="center"/>
    </xf>
    <xf numFmtId="0" fontId="59" fillId="2" borderId="1" xfId="1" applyFont="1" applyFill="1" applyBorder="1" applyAlignment="1">
      <alignment horizontal="center" vertical="center"/>
    </xf>
    <xf numFmtId="0" fontId="58" fillId="3" borderId="0" xfId="1" applyFont="1" applyFill="1">
      <alignment vertical="center"/>
    </xf>
    <xf numFmtId="0" fontId="47" fillId="3" borderId="0" xfId="1" applyFont="1" applyFill="1">
      <alignment vertical="center"/>
    </xf>
    <xf numFmtId="0" fontId="60" fillId="0" borderId="0" xfId="1" applyFont="1" applyAlignment="1">
      <alignment horizontal="left" vertical="center"/>
    </xf>
    <xf numFmtId="0" fontId="5" fillId="3" borderId="0" xfId="1" applyFont="1" applyFill="1">
      <alignment vertical="center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60" fillId="0" borderId="18" xfId="1" applyFont="1" applyBorder="1" applyAlignment="1">
      <alignment horizontal="left" vertical="center"/>
    </xf>
    <xf numFmtId="0" fontId="9" fillId="0" borderId="18" xfId="1" applyFont="1" applyBorder="1">
      <alignment vertical="center"/>
    </xf>
    <xf numFmtId="0" fontId="21" fillId="3" borderId="19" xfId="1" applyFont="1" applyFill="1" applyBorder="1" applyAlignment="1">
      <alignment horizontal="center" vertical="center"/>
    </xf>
    <xf numFmtId="0" fontId="9" fillId="3" borderId="21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177" fontId="21" fillId="0" borderId="148" xfId="1" applyNumberFormat="1" applyFont="1" applyBorder="1" applyAlignment="1">
      <alignment horizontal="center" vertical="center"/>
    </xf>
    <xf numFmtId="178" fontId="21" fillId="0" borderId="25" xfId="1" applyNumberFormat="1" applyFont="1" applyBorder="1" applyAlignment="1">
      <alignment horizontal="center" vertical="center"/>
    </xf>
    <xf numFmtId="0" fontId="21" fillId="0" borderId="26" xfId="1" applyFont="1" applyBorder="1" applyAlignment="1">
      <alignment horizontal="center" vertical="center"/>
    </xf>
    <xf numFmtId="177" fontId="23" fillId="0" borderId="24" xfId="1" applyNumberFormat="1" applyFont="1" applyBorder="1" applyAlignment="1">
      <alignment horizontal="center" vertical="center"/>
    </xf>
    <xf numFmtId="0" fontId="23" fillId="0" borderId="23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54" fillId="3" borderId="35" xfId="1" applyFont="1" applyFill="1" applyBorder="1" applyAlignment="1">
      <alignment horizontal="center" vertical="center"/>
    </xf>
    <xf numFmtId="0" fontId="54" fillId="3" borderId="152" xfId="1" applyFont="1" applyFill="1" applyBorder="1" applyAlignment="1">
      <alignment horizontal="center" vertical="center"/>
    </xf>
    <xf numFmtId="0" fontId="54" fillId="3" borderId="8" xfId="1" applyFont="1" applyFill="1" applyBorder="1" applyAlignment="1">
      <alignment horizontal="center" vertical="center"/>
    </xf>
    <xf numFmtId="0" fontId="54" fillId="3" borderId="36" xfId="1" applyFont="1" applyFill="1" applyBorder="1" applyAlignment="1">
      <alignment horizontal="center" vertical="center"/>
    </xf>
    <xf numFmtId="0" fontId="54" fillId="3" borderId="37" xfId="1" applyFont="1" applyFill="1" applyBorder="1" applyAlignment="1">
      <alignment horizontal="center" vertical="center"/>
    </xf>
    <xf numFmtId="178" fontId="29" fillId="3" borderId="34" xfId="1" applyNumberFormat="1" applyFont="1" applyFill="1" applyBorder="1" applyAlignment="1">
      <alignment vertical="center" shrinkToFit="1"/>
    </xf>
    <xf numFmtId="0" fontId="29" fillId="3" borderId="34" xfId="1" applyFont="1" applyFill="1" applyBorder="1" applyAlignment="1">
      <alignment vertical="center" shrinkToFit="1"/>
    </xf>
    <xf numFmtId="0" fontId="29" fillId="3" borderId="38" xfId="1" applyFont="1" applyFill="1" applyBorder="1" applyAlignment="1">
      <alignment vertical="center" shrinkToFit="1"/>
    </xf>
    <xf numFmtId="0" fontId="29" fillId="3" borderId="36" xfId="1" applyFont="1" applyFill="1" applyBorder="1" applyAlignment="1">
      <alignment vertical="center" shrinkToFit="1"/>
    </xf>
    <xf numFmtId="0" fontId="29" fillId="3" borderId="8" xfId="1" applyFont="1" applyFill="1" applyBorder="1" applyAlignment="1">
      <alignment vertical="center" shrinkToFit="1"/>
    </xf>
    <xf numFmtId="0" fontId="29" fillId="3" borderId="35" xfId="1" applyFont="1" applyFill="1" applyBorder="1" applyAlignment="1">
      <alignment vertical="center" shrinkToFit="1"/>
    </xf>
    <xf numFmtId="0" fontId="29" fillId="3" borderId="39" xfId="1" applyFont="1" applyFill="1" applyBorder="1" applyAlignment="1">
      <alignment vertical="center" shrinkToFit="1"/>
    </xf>
    <xf numFmtId="0" fontId="29" fillId="3" borderId="52" xfId="1" applyFont="1" applyFill="1" applyBorder="1">
      <alignment vertical="center"/>
    </xf>
    <xf numFmtId="180" fontId="29" fillId="3" borderId="87" xfId="1" applyNumberFormat="1" applyFont="1" applyFill="1" applyBorder="1">
      <alignment vertical="center"/>
    </xf>
    <xf numFmtId="0" fontId="61" fillId="5" borderId="49" xfId="1" applyFont="1" applyFill="1" applyBorder="1" applyAlignment="1">
      <alignment horizontal="center" vertical="center"/>
    </xf>
    <xf numFmtId="0" fontId="62" fillId="5" borderId="154" xfId="1" applyFont="1" applyFill="1" applyBorder="1" applyAlignment="1">
      <alignment horizontal="center" vertical="center"/>
    </xf>
    <xf numFmtId="0" fontId="62" fillId="5" borderId="50" xfId="1" applyFont="1" applyFill="1" applyBorder="1" applyAlignment="1">
      <alignment horizontal="center" vertical="center"/>
    </xf>
    <xf numFmtId="0" fontId="62" fillId="5" borderId="51" xfId="1" applyFont="1" applyFill="1" applyBorder="1" applyAlignment="1">
      <alignment horizontal="right" vertical="center"/>
    </xf>
    <xf numFmtId="0" fontId="62" fillId="5" borderId="52" xfId="1" applyFont="1" applyFill="1" applyBorder="1" applyAlignment="1">
      <alignment horizontal="right" vertical="center"/>
    </xf>
    <xf numFmtId="0" fontId="62" fillId="5" borderId="53" xfId="1" applyFont="1" applyFill="1" applyBorder="1" applyAlignment="1">
      <alignment horizontal="right" vertical="center"/>
    </xf>
    <xf numFmtId="0" fontId="62" fillId="5" borderId="54" xfId="1" applyFont="1" applyFill="1" applyBorder="1" applyAlignment="1">
      <alignment horizontal="right" vertical="center" shrinkToFit="1"/>
    </xf>
    <xf numFmtId="0" fontId="34" fillId="5" borderId="51" xfId="1" applyFont="1" applyFill="1" applyBorder="1" applyAlignment="1">
      <alignment horizontal="right" vertical="center" shrinkToFit="1"/>
    </xf>
    <xf numFmtId="0" fontId="62" fillId="5" borderId="50" xfId="1" applyFont="1" applyFill="1" applyBorder="1" applyAlignment="1">
      <alignment horizontal="right" vertical="center" shrinkToFit="1"/>
    </xf>
    <xf numFmtId="0" fontId="62" fillId="5" borderId="53" xfId="1" applyFont="1" applyFill="1" applyBorder="1" applyAlignment="1">
      <alignment horizontal="right" vertical="center" shrinkToFit="1"/>
    </xf>
    <xf numFmtId="0" fontId="34" fillId="5" borderId="50" xfId="1" applyFont="1" applyFill="1" applyBorder="1" applyAlignment="1">
      <alignment horizontal="right" vertical="center" shrinkToFit="1"/>
    </xf>
    <xf numFmtId="0" fontId="34" fillId="5" borderId="54" xfId="1" applyFont="1" applyFill="1" applyBorder="1" applyAlignment="1">
      <alignment horizontal="right" vertical="center" shrinkToFit="1"/>
    </xf>
    <xf numFmtId="0" fontId="62" fillId="5" borderId="51" xfId="1" applyFont="1" applyFill="1" applyBorder="1" applyAlignment="1">
      <alignment horizontal="right" vertical="center" shrinkToFit="1"/>
    </xf>
    <xf numFmtId="0" fontId="12" fillId="5" borderId="49" xfId="1" applyFont="1" applyFill="1" applyBorder="1" applyAlignment="1">
      <alignment horizontal="right" vertical="center"/>
    </xf>
    <xf numFmtId="0" fontId="12" fillId="5" borderId="50" xfId="1" applyFont="1" applyFill="1" applyBorder="1" applyAlignment="1">
      <alignment horizontal="right" vertical="center"/>
    </xf>
    <xf numFmtId="0" fontId="12" fillId="5" borderId="51" xfId="1" applyFont="1" applyFill="1" applyBorder="1" applyAlignment="1">
      <alignment horizontal="right" vertical="center"/>
    </xf>
    <xf numFmtId="0" fontId="63" fillId="5" borderId="50" xfId="1" applyFont="1" applyFill="1" applyBorder="1" applyAlignment="1">
      <alignment horizontal="right" vertical="center" shrinkToFit="1"/>
    </xf>
    <xf numFmtId="0" fontId="12" fillId="5" borderId="55" xfId="1" applyFont="1" applyFill="1" applyBorder="1" applyAlignment="1">
      <alignment horizontal="right" vertical="center" shrinkToFit="1"/>
    </xf>
    <xf numFmtId="0" fontId="12" fillId="5" borderId="53" xfId="1" applyFont="1" applyFill="1" applyBorder="1" applyAlignment="1">
      <alignment vertical="center" shrinkToFit="1"/>
    </xf>
    <xf numFmtId="0" fontId="12" fillId="5" borderId="50" xfId="1" applyFont="1" applyFill="1" applyBorder="1" applyAlignment="1">
      <alignment vertical="center" shrinkToFit="1"/>
    </xf>
    <xf numFmtId="0" fontId="12" fillId="5" borderId="49" xfId="1" applyFont="1" applyFill="1" applyBorder="1" applyAlignment="1">
      <alignment vertical="center" shrinkToFit="1"/>
    </xf>
    <xf numFmtId="180" fontId="12" fillId="5" borderId="56" xfId="1" applyNumberFormat="1" applyFont="1" applyFill="1" applyBorder="1" applyAlignment="1">
      <alignment vertical="center" shrinkToFit="1"/>
    </xf>
    <xf numFmtId="0" fontId="40" fillId="3" borderId="59" xfId="1" applyFont="1" applyFill="1" applyBorder="1" applyAlignment="1">
      <alignment horizontal="center" vertical="center" wrapText="1"/>
    </xf>
    <xf numFmtId="0" fontId="61" fillId="5" borderId="65" xfId="1" applyFont="1" applyFill="1" applyBorder="1" applyAlignment="1">
      <alignment horizontal="center" vertical="center"/>
    </xf>
    <xf numFmtId="0" fontId="62" fillId="5" borderId="155" xfId="1" applyFont="1" applyFill="1" applyBorder="1" applyAlignment="1">
      <alignment horizontal="center" vertical="center"/>
    </xf>
    <xf numFmtId="0" fontId="62" fillId="5" borderId="59" xfId="1" applyFont="1" applyFill="1" applyBorder="1" applyAlignment="1">
      <alignment horizontal="right" vertical="center"/>
    </xf>
    <xf numFmtId="0" fontId="62" fillId="5" borderId="66" xfId="1" applyFont="1" applyFill="1" applyBorder="1" applyAlignment="1">
      <alignment horizontal="right" vertical="center"/>
    </xf>
    <xf numFmtId="0" fontId="62" fillId="5" borderId="67" xfId="1" applyFont="1" applyFill="1" applyBorder="1" applyAlignment="1">
      <alignment horizontal="right" vertical="center"/>
    </xf>
    <xf numFmtId="0" fontId="62" fillId="5" borderId="64" xfId="1" applyFont="1" applyFill="1" applyBorder="1" applyAlignment="1">
      <alignment horizontal="right" vertical="center"/>
    </xf>
    <xf numFmtId="0" fontId="62" fillId="5" borderId="68" xfId="1" applyFont="1" applyFill="1" applyBorder="1" applyAlignment="1">
      <alignment horizontal="right" vertical="center" shrinkToFit="1"/>
    </xf>
    <xf numFmtId="0" fontId="63" fillId="5" borderId="66" xfId="1" applyFont="1" applyFill="1" applyBorder="1" applyAlignment="1">
      <alignment horizontal="right" vertical="center" shrinkToFit="1"/>
    </xf>
    <xf numFmtId="0" fontId="62" fillId="5" borderId="59" xfId="1" applyFont="1" applyFill="1" applyBorder="1" applyAlignment="1">
      <alignment horizontal="right" vertical="center" shrinkToFit="1"/>
    </xf>
    <xf numFmtId="0" fontId="62" fillId="5" borderId="66" xfId="1" applyFont="1" applyFill="1" applyBorder="1" applyAlignment="1">
      <alignment horizontal="right" vertical="center" shrinkToFit="1"/>
    </xf>
    <xf numFmtId="0" fontId="62" fillId="5" borderId="64" xfId="1" applyFont="1" applyFill="1" applyBorder="1" applyAlignment="1">
      <alignment horizontal="right" vertical="center" shrinkToFit="1"/>
    </xf>
    <xf numFmtId="0" fontId="12" fillId="5" borderId="65" xfId="1" applyFont="1" applyFill="1" applyBorder="1" applyAlignment="1">
      <alignment horizontal="right" vertical="center"/>
    </xf>
    <xf numFmtId="0" fontId="12" fillId="5" borderId="59" xfId="1" applyFont="1" applyFill="1" applyBorder="1" applyAlignment="1">
      <alignment horizontal="right" vertical="center"/>
    </xf>
    <xf numFmtId="0" fontId="12" fillId="5" borderId="66" xfId="1" applyFont="1" applyFill="1" applyBorder="1" applyAlignment="1">
      <alignment horizontal="right" vertical="center"/>
    </xf>
    <xf numFmtId="0" fontId="63" fillId="5" borderId="59" xfId="1" applyFont="1" applyFill="1" applyBorder="1" applyAlignment="1">
      <alignment horizontal="right" vertical="center" shrinkToFit="1"/>
    </xf>
    <xf numFmtId="0" fontId="12" fillId="5" borderId="69" xfId="1" applyFont="1" applyFill="1" applyBorder="1" applyAlignment="1">
      <alignment horizontal="right" vertical="center" shrinkToFit="1"/>
    </xf>
    <xf numFmtId="0" fontId="12" fillId="5" borderId="59" xfId="1" applyFont="1" applyFill="1" applyBorder="1" applyAlignment="1">
      <alignment vertical="center" shrinkToFit="1"/>
    </xf>
    <xf numFmtId="0" fontId="12" fillId="5" borderId="65" xfId="1" applyFont="1" applyFill="1" applyBorder="1" applyAlignment="1">
      <alignment vertical="center" shrinkToFit="1"/>
    </xf>
    <xf numFmtId="0" fontId="40" fillId="3" borderId="16" xfId="1" applyFont="1" applyFill="1" applyBorder="1" applyAlignment="1">
      <alignment horizontal="center" vertical="center" wrapText="1"/>
    </xf>
    <xf numFmtId="0" fontId="64" fillId="7" borderId="113" xfId="1" applyFont="1" applyFill="1" applyBorder="1" applyAlignment="1">
      <alignment horizontal="center" vertical="center"/>
    </xf>
    <xf numFmtId="0" fontId="37" fillId="7" borderId="157" xfId="1" applyFont="1" applyFill="1" applyBorder="1" applyAlignment="1">
      <alignment horizontal="center" vertical="center"/>
    </xf>
    <xf numFmtId="0" fontId="37" fillId="7" borderId="16" xfId="1" applyFont="1" applyFill="1" applyBorder="1" applyAlignment="1">
      <alignment horizontal="right" vertical="center"/>
    </xf>
    <xf numFmtId="0" fontId="37" fillId="7" borderId="114" xfId="1" applyFont="1" applyFill="1" applyBorder="1" applyAlignment="1">
      <alignment horizontal="right" vertical="center"/>
    </xf>
    <xf numFmtId="0" fontId="37" fillId="7" borderId="115" xfId="1" applyFont="1" applyFill="1" applyBorder="1" applyAlignment="1">
      <alignment horizontal="right" vertical="center"/>
    </xf>
    <xf numFmtId="0" fontId="37" fillId="7" borderId="111" xfId="1" applyFont="1" applyFill="1" applyBorder="1" applyAlignment="1">
      <alignment horizontal="right" vertical="center"/>
    </xf>
    <xf numFmtId="0" fontId="37" fillId="7" borderId="111" xfId="1" applyFont="1" applyFill="1" applyBorder="1" applyAlignment="1">
      <alignment horizontal="right" vertical="center" shrinkToFit="1"/>
    </xf>
    <xf numFmtId="0" fontId="37" fillId="7" borderId="116" xfId="1" applyFont="1" applyFill="1" applyBorder="1" applyAlignment="1">
      <alignment horizontal="right" vertical="center" shrinkToFit="1"/>
    </xf>
    <xf numFmtId="0" fontId="37" fillId="7" borderId="114" xfId="1" applyFont="1" applyFill="1" applyBorder="1" applyAlignment="1">
      <alignment horizontal="right" vertical="center" shrinkToFit="1"/>
    </xf>
    <xf numFmtId="0" fontId="37" fillId="7" borderId="16" xfId="1" applyFont="1" applyFill="1" applyBorder="1" applyAlignment="1">
      <alignment horizontal="right" vertical="center" shrinkToFit="1"/>
    </xf>
    <xf numFmtId="0" fontId="37" fillId="7" borderId="113" xfId="1" applyFont="1" applyFill="1" applyBorder="1" applyAlignment="1">
      <alignment horizontal="right" vertical="center"/>
    </xf>
    <xf numFmtId="0" fontId="37" fillId="7" borderId="117" xfId="1" applyFont="1" applyFill="1" applyBorder="1" applyAlignment="1">
      <alignment horizontal="right" vertical="center" shrinkToFit="1"/>
    </xf>
    <xf numFmtId="0" fontId="37" fillId="7" borderId="16" xfId="1" applyFont="1" applyFill="1" applyBorder="1" applyAlignment="1">
      <alignment vertical="center" shrinkToFit="1"/>
    </xf>
    <xf numFmtId="0" fontId="37" fillId="7" borderId="113" xfId="1" applyFont="1" applyFill="1" applyBorder="1" applyAlignment="1">
      <alignment vertical="center" shrinkToFit="1"/>
    </xf>
    <xf numFmtId="180" fontId="37" fillId="7" borderId="118" xfId="1" applyNumberFormat="1" applyFont="1" applyFill="1" applyBorder="1" applyAlignment="1">
      <alignment vertical="center" shrinkToFit="1"/>
    </xf>
    <xf numFmtId="0" fontId="54" fillId="3" borderId="38" xfId="1" applyFont="1" applyFill="1" applyBorder="1" applyAlignment="1">
      <alignment horizontal="center" vertical="center"/>
    </xf>
    <xf numFmtId="180" fontId="29" fillId="3" borderId="40" xfId="1" applyNumberFormat="1" applyFont="1" applyFill="1" applyBorder="1">
      <alignment vertical="center"/>
    </xf>
    <xf numFmtId="0" fontId="23" fillId="3" borderId="0" xfId="1" applyFont="1" applyFill="1">
      <alignment vertical="center"/>
    </xf>
    <xf numFmtId="0" fontId="53" fillId="5" borderId="53" xfId="1" applyFont="1" applyFill="1" applyBorder="1" applyAlignment="1">
      <alignment horizontal="right" vertical="center"/>
    </xf>
    <xf numFmtId="0" fontId="53" fillId="5" borderId="54" xfId="1" applyFont="1" applyFill="1" applyBorder="1" applyAlignment="1">
      <alignment horizontal="right" vertical="center" shrinkToFit="1"/>
    </xf>
    <xf numFmtId="0" fontId="53" fillId="5" borderId="51" xfId="1" applyFont="1" applyFill="1" applyBorder="1" applyAlignment="1">
      <alignment horizontal="right" vertical="center" shrinkToFit="1"/>
    </xf>
    <xf numFmtId="0" fontId="53" fillId="5" borderId="50" xfId="1" applyFont="1" applyFill="1" applyBorder="1" applyAlignment="1">
      <alignment horizontal="right" vertical="center" shrinkToFit="1"/>
    </xf>
    <xf numFmtId="0" fontId="53" fillId="5" borderId="53" xfId="1" applyFont="1" applyFill="1" applyBorder="1" applyAlignment="1">
      <alignment horizontal="right" vertical="center" shrinkToFit="1"/>
    </xf>
    <xf numFmtId="0" fontId="12" fillId="3" borderId="59" xfId="1" applyFont="1" applyFill="1" applyBorder="1" applyAlignment="1">
      <alignment horizontal="center" vertical="center" wrapText="1"/>
    </xf>
    <xf numFmtId="0" fontId="53" fillId="5" borderId="155" xfId="1" applyFont="1" applyFill="1" applyBorder="1" applyAlignment="1">
      <alignment horizontal="right" vertical="center"/>
    </xf>
    <xf numFmtId="0" fontId="36" fillId="7" borderId="157" xfId="1" applyFont="1" applyFill="1" applyBorder="1" applyAlignment="1">
      <alignment horizontal="right" vertical="center"/>
    </xf>
    <xf numFmtId="0" fontId="36" fillId="7" borderId="16" xfId="1" applyFont="1" applyFill="1" applyBorder="1" applyAlignment="1">
      <alignment horizontal="right" vertical="center"/>
    </xf>
    <xf numFmtId="0" fontId="36" fillId="7" borderId="114" xfId="1" applyFont="1" applyFill="1" applyBorder="1" applyAlignment="1">
      <alignment horizontal="right" vertical="center"/>
    </xf>
    <xf numFmtId="0" fontId="36" fillId="7" borderId="115" xfId="1" applyFont="1" applyFill="1" applyBorder="1" applyAlignment="1">
      <alignment horizontal="right" vertical="center"/>
    </xf>
    <xf numFmtId="0" fontId="36" fillId="7" borderId="111" xfId="1" applyFont="1" applyFill="1" applyBorder="1" applyAlignment="1">
      <alignment horizontal="right" vertical="center"/>
    </xf>
    <xf numFmtId="0" fontId="36" fillId="7" borderId="111" xfId="1" applyFont="1" applyFill="1" applyBorder="1" applyAlignment="1">
      <alignment horizontal="right" vertical="center" shrinkToFit="1"/>
    </xf>
    <xf numFmtId="0" fontId="36" fillId="7" borderId="116" xfId="1" applyFont="1" applyFill="1" applyBorder="1" applyAlignment="1">
      <alignment horizontal="right" vertical="center" shrinkToFit="1"/>
    </xf>
    <xf numFmtId="0" fontId="36" fillId="7" borderId="114" xfId="1" applyFont="1" applyFill="1" applyBorder="1" applyAlignment="1">
      <alignment horizontal="right" vertical="center" shrinkToFit="1"/>
    </xf>
    <xf numFmtId="0" fontId="36" fillId="7" borderId="16" xfId="1" applyFont="1" applyFill="1" applyBorder="1" applyAlignment="1">
      <alignment horizontal="right" vertical="center" shrinkToFit="1"/>
    </xf>
    <xf numFmtId="0" fontId="36" fillId="7" borderId="113" xfId="1" applyFont="1" applyFill="1" applyBorder="1" applyAlignment="1">
      <alignment horizontal="right" vertical="center"/>
    </xf>
    <xf numFmtId="0" fontId="9" fillId="3" borderId="0" xfId="1" applyFont="1" applyFill="1" applyAlignment="1">
      <alignment horizontal="center" vertical="center" wrapText="1"/>
    </xf>
    <xf numFmtId="0" fontId="65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right" vertical="center"/>
    </xf>
    <xf numFmtId="0" fontId="11" fillId="3" borderId="0" xfId="1" applyFont="1" applyFill="1" applyAlignment="1">
      <alignment horizontal="center" vertical="center"/>
    </xf>
    <xf numFmtId="0" fontId="21" fillId="3" borderId="0" xfId="1" applyFont="1" applyFill="1" applyAlignment="1">
      <alignment horizontal="center" vertical="center" wrapText="1"/>
    </xf>
    <xf numFmtId="0" fontId="66" fillId="3" borderId="0" xfId="1" applyFont="1" applyFill="1" applyAlignment="1">
      <alignment horizontal="center" vertical="center"/>
    </xf>
    <xf numFmtId="0" fontId="67" fillId="3" borderId="0" xfId="1" applyFont="1" applyFill="1" applyAlignment="1">
      <alignment horizontal="left" vertical="center"/>
    </xf>
    <xf numFmtId="0" fontId="61" fillId="3" borderId="0" xfId="1" applyFont="1" applyFill="1" applyAlignment="1">
      <alignment horizontal="center" vertical="center"/>
    </xf>
    <xf numFmtId="0" fontId="60" fillId="0" borderId="0" xfId="1" applyFont="1" applyAlignment="1">
      <alignment vertical="top"/>
    </xf>
    <xf numFmtId="0" fontId="53" fillId="3" borderId="0" xfId="1" applyFont="1" applyFill="1" applyAlignment="1">
      <alignment vertical="center" shrinkToFit="1"/>
    </xf>
    <xf numFmtId="0" fontId="33" fillId="3" borderId="0" xfId="1" applyFont="1" applyFill="1" applyAlignment="1">
      <alignment vertical="center" shrinkToFit="1"/>
    </xf>
    <xf numFmtId="180" fontId="33" fillId="3" borderId="0" xfId="1" applyNumberFormat="1" applyFont="1" applyFill="1" applyAlignment="1">
      <alignment vertical="center" shrinkToFit="1"/>
    </xf>
    <xf numFmtId="0" fontId="23" fillId="3" borderId="0" xfId="1" applyFont="1" applyFill="1" applyAlignment="1">
      <alignment horizontal="center" vertical="center"/>
    </xf>
    <xf numFmtId="0" fontId="9" fillId="0" borderId="53" xfId="1" applyFont="1" applyBorder="1">
      <alignment vertical="center"/>
    </xf>
    <xf numFmtId="180" fontId="9" fillId="0" borderId="0" xfId="1" applyNumberFormat="1" applyFont="1">
      <alignment vertical="center"/>
    </xf>
    <xf numFmtId="14" fontId="5" fillId="0" borderId="0" xfId="1" applyNumberFormat="1" applyFont="1">
      <alignment vertical="center"/>
    </xf>
    <xf numFmtId="0" fontId="5" fillId="0" borderId="158" xfId="1" applyFont="1" applyBorder="1">
      <alignment vertical="center"/>
    </xf>
    <xf numFmtId="177" fontId="21" fillId="0" borderId="25" xfId="1" applyNumberFormat="1" applyFont="1" applyBorder="1" applyAlignment="1">
      <alignment horizontal="center" vertical="center"/>
    </xf>
    <xf numFmtId="0" fontId="29" fillId="3" borderId="50" xfId="1" applyFont="1" applyFill="1" applyBorder="1">
      <alignment vertical="center"/>
    </xf>
    <xf numFmtId="0" fontId="28" fillId="3" borderId="48" xfId="1" applyFont="1" applyFill="1" applyBorder="1" applyAlignment="1">
      <alignment horizontal="right" vertical="center"/>
    </xf>
    <xf numFmtId="0" fontId="29" fillId="3" borderId="48" xfId="1" applyFont="1" applyFill="1" applyBorder="1" applyAlignment="1">
      <alignment horizontal="right" vertical="center"/>
    </xf>
    <xf numFmtId="0" fontId="21" fillId="0" borderId="50" xfId="1" applyFont="1" applyBorder="1" applyAlignment="1">
      <alignment horizontal="center" vertical="center"/>
    </xf>
    <xf numFmtId="0" fontId="23" fillId="0" borderId="41" xfId="1" applyFont="1" applyBorder="1">
      <alignment vertical="center"/>
    </xf>
    <xf numFmtId="0" fontId="12" fillId="3" borderId="50" xfId="1" applyFont="1" applyFill="1" applyBorder="1" applyAlignment="1">
      <alignment horizontal="right" vertical="center"/>
    </xf>
    <xf numFmtId="0" fontId="5" fillId="0" borderId="121" xfId="1" applyFont="1" applyBorder="1">
      <alignment vertical="center"/>
    </xf>
    <xf numFmtId="0" fontId="5" fillId="0" borderId="122" xfId="1" applyFont="1" applyBorder="1">
      <alignment vertical="center"/>
    </xf>
    <xf numFmtId="0" fontId="23" fillId="0" borderId="121" xfId="1" applyFont="1" applyBorder="1">
      <alignment vertical="center"/>
    </xf>
    <xf numFmtId="0" fontId="69" fillId="0" borderId="0" xfId="3" applyFont="1" applyAlignment="1">
      <alignment horizontal="right" wrapText="1"/>
    </xf>
    <xf numFmtId="0" fontId="11" fillId="0" borderId="121" xfId="1" applyFont="1" applyBorder="1">
      <alignment vertical="center"/>
    </xf>
    <xf numFmtId="0" fontId="47" fillId="0" borderId="0" xfId="1" applyFont="1" applyAlignment="1">
      <alignment horizontal="center" vertical="center"/>
    </xf>
    <xf numFmtId="0" fontId="5" fillId="3" borderId="121" xfId="1" applyFont="1" applyFill="1" applyBorder="1">
      <alignment vertical="center"/>
    </xf>
    <xf numFmtId="0" fontId="11" fillId="3" borderId="0" xfId="1" applyFont="1" applyFill="1" applyAlignment="1">
      <alignment horizontal="left" vertical="center"/>
    </xf>
    <xf numFmtId="0" fontId="60" fillId="3" borderId="0" xfId="1" applyFont="1" applyFill="1" applyAlignment="1">
      <alignment horizontal="left" vertical="center"/>
    </xf>
    <xf numFmtId="180" fontId="21" fillId="3" borderId="28" xfId="1" applyNumberFormat="1" applyFont="1" applyFill="1" applyBorder="1" applyAlignment="1">
      <alignment horizontal="right" vertical="center"/>
    </xf>
    <xf numFmtId="0" fontId="21" fillId="3" borderId="25" xfId="1" applyFont="1" applyFill="1" applyBorder="1" applyAlignment="1">
      <alignment horizontal="right" vertical="center"/>
    </xf>
    <xf numFmtId="0" fontId="21" fillId="3" borderId="26" xfId="1" applyFont="1" applyFill="1" applyBorder="1" applyAlignment="1">
      <alignment horizontal="right" vertical="center"/>
    </xf>
    <xf numFmtId="0" fontId="21" fillId="3" borderId="22" xfId="1" applyFont="1" applyFill="1" applyBorder="1" applyAlignment="1">
      <alignment horizontal="right" vertical="center"/>
    </xf>
    <xf numFmtId="0" fontId="21" fillId="3" borderId="27" xfId="1" applyFont="1" applyFill="1" applyBorder="1" applyAlignment="1">
      <alignment horizontal="right" vertical="center"/>
    </xf>
    <xf numFmtId="0" fontId="21" fillId="3" borderId="23" xfId="1" applyFont="1" applyFill="1" applyBorder="1" applyAlignment="1">
      <alignment horizontal="right" vertical="center"/>
    </xf>
    <xf numFmtId="0" fontId="21" fillId="3" borderId="21" xfId="1" applyFont="1" applyFill="1" applyBorder="1" applyAlignment="1">
      <alignment horizontal="right" vertical="center"/>
    </xf>
    <xf numFmtId="0" fontId="21" fillId="4" borderId="21" xfId="1" applyFont="1" applyFill="1" applyBorder="1" applyAlignment="1">
      <alignment horizontal="center" vertical="center"/>
    </xf>
    <xf numFmtId="0" fontId="33" fillId="0" borderId="0" xfId="1" applyFont="1" applyAlignment="1">
      <alignment vertical="center" shrinkToFit="1"/>
    </xf>
    <xf numFmtId="0" fontId="33" fillId="5" borderId="113" xfId="1" applyFont="1" applyFill="1" applyBorder="1" applyAlignment="1">
      <alignment vertical="center" shrinkToFit="1"/>
    </xf>
    <xf numFmtId="180" fontId="12" fillId="5" borderId="147" xfId="1" applyNumberFormat="1" applyFont="1" applyFill="1" applyBorder="1" applyAlignment="1">
      <alignment horizontal="right" vertical="center" shrinkToFit="1"/>
    </xf>
    <xf numFmtId="0" fontId="53" fillId="5" borderId="111" xfId="1" applyFont="1" applyFill="1" applyBorder="1" applyAlignment="1">
      <alignment vertical="center" shrinkToFit="1"/>
    </xf>
    <xf numFmtId="0" fontId="33" fillId="5" borderId="116" xfId="1" applyFont="1" applyFill="1" applyBorder="1">
      <alignment vertical="center"/>
    </xf>
    <xf numFmtId="0" fontId="53" fillId="5" borderId="16" xfId="1" applyFont="1" applyFill="1" applyBorder="1" applyAlignment="1">
      <alignment vertical="center" shrinkToFit="1"/>
    </xf>
    <xf numFmtId="0" fontId="62" fillId="5" borderId="111" xfId="1" applyFont="1" applyFill="1" applyBorder="1" applyAlignment="1">
      <alignment vertical="center" shrinkToFit="1"/>
    </xf>
    <xf numFmtId="0" fontId="62" fillId="5" borderId="117" xfId="1" applyFont="1" applyFill="1" applyBorder="1" applyAlignment="1">
      <alignment vertical="center" shrinkToFit="1"/>
    </xf>
    <xf numFmtId="0" fontId="62" fillId="5" borderId="16" xfId="1" applyFont="1" applyFill="1" applyBorder="1" applyAlignment="1">
      <alignment vertical="center" shrinkToFit="1"/>
    </xf>
    <xf numFmtId="0" fontId="62" fillId="5" borderId="113" xfId="1" applyFont="1" applyFill="1" applyBorder="1" applyAlignment="1">
      <alignment vertical="center" shrinkToFit="1"/>
    </xf>
    <xf numFmtId="0" fontId="12" fillId="5" borderId="114" xfId="1" applyFont="1" applyFill="1" applyBorder="1" applyAlignment="1">
      <alignment vertical="center" shrinkToFit="1"/>
    </xf>
    <xf numFmtId="0" fontId="12" fillId="5" borderId="111" xfId="1" applyFont="1" applyFill="1" applyBorder="1" applyAlignment="1">
      <alignment vertical="center" shrinkToFit="1"/>
    </xf>
    <xf numFmtId="0" fontId="12" fillId="5" borderId="16" xfId="1" applyFont="1" applyFill="1" applyBorder="1" applyAlignment="1">
      <alignment vertical="center" shrinkToFit="1"/>
    </xf>
    <xf numFmtId="0" fontId="12" fillId="5" borderId="114" xfId="1" applyFont="1" applyFill="1" applyBorder="1" applyAlignment="1">
      <alignment horizontal="right" vertical="center" shrinkToFit="1"/>
    </xf>
    <xf numFmtId="0" fontId="12" fillId="5" borderId="113" xfId="1" applyFont="1" applyFill="1" applyBorder="1" applyAlignment="1">
      <alignment vertical="center" shrinkToFit="1"/>
    </xf>
    <xf numFmtId="0" fontId="12" fillId="5" borderId="111" xfId="1" applyFont="1" applyFill="1" applyBorder="1" applyAlignment="1">
      <alignment horizontal="right" vertical="center" shrinkToFit="1"/>
    </xf>
    <xf numFmtId="0" fontId="63" fillId="5" borderId="116" xfId="1" applyFont="1" applyFill="1" applyBorder="1" applyAlignment="1">
      <alignment horizontal="right" vertical="center" shrinkToFit="1"/>
    </xf>
    <xf numFmtId="0" fontId="12" fillId="5" borderId="16" xfId="1" applyFont="1" applyFill="1" applyBorder="1" applyAlignment="1">
      <alignment horizontal="right" vertical="center" shrinkToFit="1"/>
    </xf>
    <xf numFmtId="0" fontId="12" fillId="5" borderId="116" xfId="1" applyFont="1" applyFill="1" applyBorder="1" applyAlignment="1">
      <alignment horizontal="right" vertical="center" shrinkToFit="1"/>
    </xf>
    <xf numFmtId="0" fontId="12" fillId="5" borderId="18" xfId="1" applyFont="1" applyFill="1" applyBorder="1" applyAlignment="1">
      <alignment horizontal="center" vertical="center"/>
    </xf>
    <xf numFmtId="0" fontId="2" fillId="5" borderId="163" xfId="1" applyFont="1" applyFill="1" applyBorder="1" applyAlignment="1">
      <alignment horizontal="center" vertical="center"/>
    </xf>
    <xf numFmtId="0" fontId="5" fillId="0" borderId="41" xfId="1" applyFont="1" applyBorder="1">
      <alignment vertical="center"/>
    </xf>
    <xf numFmtId="180" fontId="26" fillId="3" borderId="0" xfId="1" applyNumberFormat="1" applyFont="1" applyFill="1">
      <alignment vertical="center"/>
    </xf>
    <xf numFmtId="0" fontId="26" fillId="3" borderId="0" xfId="1" applyFont="1" applyFill="1">
      <alignment vertical="center"/>
    </xf>
    <xf numFmtId="0" fontId="28" fillId="3" borderId="35" xfId="1" applyFont="1" applyFill="1" applyBorder="1">
      <alignment vertical="center"/>
    </xf>
    <xf numFmtId="0" fontId="29" fillId="3" borderId="53" xfId="1" applyFont="1" applyFill="1" applyBorder="1">
      <alignment vertical="center"/>
    </xf>
    <xf numFmtId="0" fontId="29" fillId="3" borderId="54" xfId="1" applyFont="1" applyFill="1" applyBorder="1">
      <alignment vertical="center"/>
    </xf>
    <xf numFmtId="0" fontId="29" fillId="3" borderId="8" xfId="1" applyFont="1" applyFill="1" applyBorder="1">
      <alignment vertical="center"/>
    </xf>
    <xf numFmtId="0" fontId="29" fillId="3" borderId="34" xfId="1" applyFont="1" applyFill="1" applyBorder="1">
      <alignment vertical="center"/>
    </xf>
    <xf numFmtId="0" fontId="29" fillId="3" borderId="55" xfId="1" applyFont="1" applyFill="1" applyBorder="1">
      <alignment vertical="center"/>
    </xf>
    <xf numFmtId="0" fontId="29" fillId="3" borderId="35" xfId="1" applyFont="1" applyFill="1" applyBorder="1">
      <alignment vertical="center"/>
    </xf>
    <xf numFmtId="0" fontId="29" fillId="3" borderId="51" xfId="1" applyFont="1" applyFill="1" applyBorder="1">
      <alignment vertical="center"/>
    </xf>
    <xf numFmtId="0" fontId="29" fillId="3" borderId="36" xfId="1" applyFont="1" applyFill="1" applyBorder="1" applyAlignment="1">
      <alignment horizontal="right" vertical="center"/>
    </xf>
    <xf numFmtId="0" fontId="29" fillId="3" borderId="48" xfId="1" applyFont="1" applyFill="1" applyBorder="1">
      <alignment vertical="center"/>
    </xf>
    <xf numFmtId="0" fontId="29" fillId="3" borderId="49" xfId="1" applyFont="1" applyFill="1" applyBorder="1">
      <alignment vertical="center"/>
    </xf>
    <xf numFmtId="0" fontId="29" fillId="3" borderId="38" xfId="1" applyFont="1" applyFill="1" applyBorder="1" applyAlignment="1">
      <alignment horizontal="right" vertical="center"/>
    </xf>
    <xf numFmtId="0" fontId="71" fillId="3" borderId="83" xfId="1" applyFont="1" applyFill="1" applyBorder="1" applyAlignment="1">
      <alignment horizontal="center" vertical="center"/>
    </xf>
    <xf numFmtId="0" fontId="71" fillId="3" borderId="85" xfId="1" applyFont="1" applyFill="1" applyBorder="1" applyAlignment="1">
      <alignment horizontal="center" vertical="center"/>
    </xf>
    <xf numFmtId="0" fontId="26" fillId="3" borderId="65" xfId="1" applyFont="1" applyFill="1" applyBorder="1">
      <alignment vertical="center"/>
    </xf>
    <xf numFmtId="0" fontId="12" fillId="5" borderId="67" xfId="1" applyFont="1" applyFill="1" applyBorder="1" applyAlignment="1">
      <alignment vertical="center" shrinkToFit="1"/>
    </xf>
    <xf numFmtId="0" fontId="72" fillId="5" borderId="68" xfId="1" applyFont="1" applyFill="1" applyBorder="1">
      <alignment vertical="center"/>
    </xf>
    <xf numFmtId="0" fontId="62" fillId="5" borderId="59" xfId="1" applyFont="1" applyFill="1" applyBorder="1" applyAlignment="1">
      <alignment vertical="center" shrinkToFit="1"/>
    </xf>
    <xf numFmtId="0" fontId="62" fillId="5" borderId="64" xfId="1" applyFont="1" applyFill="1" applyBorder="1" applyAlignment="1">
      <alignment vertical="center" shrinkToFit="1"/>
    </xf>
    <xf numFmtId="0" fontId="62" fillId="5" borderId="69" xfId="1" applyFont="1" applyFill="1" applyBorder="1" applyAlignment="1">
      <alignment vertical="center" shrinkToFit="1"/>
    </xf>
    <xf numFmtId="0" fontId="12" fillId="5" borderId="64" xfId="1" applyFont="1" applyFill="1" applyBorder="1" applyAlignment="1">
      <alignment vertical="center" shrinkToFit="1"/>
    </xf>
    <xf numFmtId="0" fontId="63" fillId="5" borderId="65" xfId="1" applyFont="1" applyFill="1" applyBorder="1" applyAlignment="1">
      <alignment vertical="center" shrinkToFit="1"/>
    </xf>
    <xf numFmtId="0" fontId="63" fillId="5" borderId="66" xfId="1" applyFont="1" applyFill="1" applyBorder="1" applyAlignment="1">
      <alignment vertical="center" shrinkToFit="1"/>
    </xf>
    <xf numFmtId="0" fontId="63" fillId="5" borderId="64" xfId="1" applyFont="1" applyFill="1" applyBorder="1" applyAlignment="1">
      <alignment vertical="center" shrinkToFit="1"/>
    </xf>
    <xf numFmtId="0" fontId="63" fillId="5" borderId="59" xfId="1" applyFont="1" applyFill="1" applyBorder="1" applyAlignment="1">
      <alignment vertical="center" shrinkToFit="1"/>
    </xf>
    <xf numFmtId="0" fontId="63" fillId="5" borderId="64" xfId="1" applyFont="1" applyFill="1" applyBorder="1" applyAlignment="1">
      <alignment horizontal="right" vertical="center" shrinkToFit="1"/>
    </xf>
    <xf numFmtId="0" fontId="63" fillId="5" borderId="68" xfId="1" applyFont="1" applyFill="1" applyBorder="1" applyAlignment="1">
      <alignment horizontal="right" vertical="center" shrinkToFit="1"/>
    </xf>
    <xf numFmtId="0" fontId="12" fillId="5" borderId="0" xfId="1" applyFont="1" applyFill="1" applyAlignment="1">
      <alignment horizontal="right" vertical="center"/>
    </xf>
    <xf numFmtId="0" fontId="2" fillId="5" borderId="165" xfId="1" applyFont="1" applyFill="1" applyBorder="1" applyAlignment="1">
      <alignment horizontal="center" vertical="center"/>
    </xf>
    <xf numFmtId="0" fontId="29" fillId="3" borderId="84" xfId="1" applyFont="1" applyFill="1" applyBorder="1">
      <alignment vertical="center"/>
    </xf>
    <xf numFmtId="0" fontId="26" fillId="3" borderId="46" xfId="1" applyFont="1" applyFill="1" applyBorder="1">
      <alignment vertical="center"/>
    </xf>
    <xf numFmtId="0" fontId="28" fillId="3" borderId="85" xfId="1" applyFont="1" applyFill="1" applyBorder="1">
      <alignment vertical="center"/>
    </xf>
    <xf numFmtId="0" fontId="28" fillId="3" borderId="48" xfId="1" applyFont="1" applyFill="1" applyBorder="1">
      <alignment vertical="center"/>
    </xf>
    <xf numFmtId="0" fontId="28" fillId="3" borderId="46" xfId="1" applyFont="1" applyFill="1" applyBorder="1">
      <alignment vertical="center"/>
    </xf>
    <xf numFmtId="0" fontId="28" fillId="3" borderId="86" xfId="1" applyFont="1" applyFill="1" applyBorder="1">
      <alignment vertical="center"/>
    </xf>
    <xf numFmtId="0" fontId="28" fillId="3" borderId="82" xfId="1" applyFont="1" applyFill="1" applyBorder="1">
      <alignment vertical="center"/>
    </xf>
    <xf numFmtId="0" fontId="28" fillId="3" borderId="83" xfId="1" applyFont="1" applyFill="1" applyBorder="1">
      <alignment vertical="center"/>
    </xf>
    <xf numFmtId="0" fontId="28" fillId="3" borderId="83" xfId="1" applyFont="1" applyFill="1" applyBorder="1" applyAlignment="1">
      <alignment horizontal="right" vertical="center"/>
    </xf>
    <xf numFmtId="0" fontId="28" fillId="3" borderId="46" xfId="1" applyFont="1" applyFill="1" applyBorder="1" applyAlignment="1">
      <alignment horizontal="right" vertical="center"/>
    </xf>
    <xf numFmtId="0" fontId="28" fillId="3" borderId="85" xfId="1" applyFont="1" applyFill="1" applyBorder="1" applyAlignment="1">
      <alignment horizontal="right" vertical="center"/>
    </xf>
    <xf numFmtId="0" fontId="26" fillId="3" borderId="48" xfId="1" applyFont="1" applyFill="1" applyBorder="1" applyAlignment="1">
      <alignment horizontal="right" vertical="center"/>
    </xf>
    <xf numFmtId="0" fontId="47" fillId="3" borderId="0" xfId="1" applyFont="1" applyFill="1" applyAlignment="1">
      <alignment horizontal="right" vertical="center" shrinkToFit="1"/>
    </xf>
    <xf numFmtId="0" fontId="47" fillId="3" borderId="43" xfId="1" applyFont="1" applyFill="1" applyBorder="1" applyAlignment="1">
      <alignment horizontal="right" vertical="center" shrinkToFit="1"/>
    </xf>
    <xf numFmtId="0" fontId="47" fillId="3" borderId="121" xfId="1" applyFont="1" applyFill="1" applyBorder="1" applyAlignment="1">
      <alignment horizontal="right" vertical="center" shrinkToFit="1"/>
    </xf>
    <xf numFmtId="0" fontId="12" fillId="5" borderId="115" xfId="1" applyFont="1" applyFill="1" applyBorder="1" applyAlignment="1">
      <alignment vertical="center" shrinkToFit="1"/>
    </xf>
    <xf numFmtId="0" fontId="72" fillId="5" borderId="116" xfId="1" applyFont="1" applyFill="1" applyBorder="1">
      <alignment vertical="center"/>
    </xf>
    <xf numFmtId="0" fontId="63" fillId="5" borderId="113" xfId="1" applyFont="1" applyFill="1" applyBorder="1" applyAlignment="1">
      <alignment vertical="center" shrinkToFit="1"/>
    </xf>
    <xf numFmtId="0" fontId="63" fillId="5" borderId="114" xfId="1" applyFont="1" applyFill="1" applyBorder="1" applyAlignment="1">
      <alignment vertical="center" shrinkToFit="1"/>
    </xf>
    <xf numFmtId="0" fontId="63" fillId="5" borderId="111" xfId="1" applyFont="1" applyFill="1" applyBorder="1" applyAlignment="1">
      <alignment vertical="center" shrinkToFit="1"/>
    </xf>
    <xf numFmtId="0" fontId="63" fillId="5" borderId="16" xfId="1" applyFont="1" applyFill="1" applyBorder="1" applyAlignment="1">
      <alignment vertical="center" shrinkToFit="1"/>
    </xf>
    <xf numFmtId="0" fontId="63" fillId="5" borderId="114" xfId="1" applyFont="1" applyFill="1" applyBorder="1" applyAlignment="1">
      <alignment horizontal="right" vertical="center" shrinkToFit="1"/>
    </xf>
    <xf numFmtId="0" fontId="63" fillId="5" borderId="111" xfId="1" applyFont="1" applyFill="1" applyBorder="1" applyAlignment="1">
      <alignment horizontal="right" vertical="center" shrinkToFit="1"/>
    </xf>
    <xf numFmtId="0" fontId="63" fillId="5" borderId="16" xfId="1" applyFont="1" applyFill="1" applyBorder="1" applyAlignment="1">
      <alignment horizontal="right" vertical="center" shrinkToFit="1"/>
    </xf>
    <xf numFmtId="0" fontId="2" fillId="5" borderId="116" xfId="1" applyFont="1" applyFill="1" applyBorder="1" applyAlignment="1">
      <alignment horizontal="center" vertical="center"/>
    </xf>
    <xf numFmtId="0" fontId="29" fillId="3" borderId="37" xfId="1" applyFont="1" applyFill="1" applyBorder="1">
      <alignment vertical="center"/>
    </xf>
    <xf numFmtId="0" fontId="26" fillId="3" borderId="34" xfId="1" applyFont="1" applyFill="1" applyBorder="1">
      <alignment vertical="center"/>
    </xf>
    <xf numFmtId="0" fontId="28" fillId="3" borderId="38" xfId="1" applyFont="1" applyFill="1" applyBorder="1">
      <alignment vertical="center"/>
    </xf>
    <xf numFmtId="0" fontId="28" fillId="3" borderId="8" xfId="1" applyFont="1" applyFill="1" applyBorder="1">
      <alignment vertical="center"/>
    </xf>
    <xf numFmtId="0" fontId="28" fillId="3" borderId="34" xfId="1" applyFont="1" applyFill="1" applyBorder="1">
      <alignment vertical="center"/>
    </xf>
    <xf numFmtId="0" fontId="28" fillId="3" borderId="39" xfId="1" applyFont="1" applyFill="1" applyBorder="1">
      <alignment vertical="center"/>
    </xf>
    <xf numFmtId="0" fontId="28" fillId="3" borderId="36" xfId="1" applyFont="1" applyFill="1" applyBorder="1">
      <alignment vertical="center"/>
    </xf>
    <xf numFmtId="0" fontId="26" fillId="3" borderId="8" xfId="1" applyFont="1" applyFill="1" applyBorder="1" applyAlignment="1">
      <alignment horizontal="right" vertical="center"/>
    </xf>
    <xf numFmtId="0" fontId="34" fillId="5" borderId="114" xfId="1" applyFont="1" applyFill="1" applyBorder="1" applyAlignment="1">
      <alignment horizontal="right" vertical="center" shrinkToFit="1"/>
    </xf>
    <xf numFmtId="0" fontId="34" fillId="5" borderId="16" xfId="1" applyFont="1" applyFill="1" applyBorder="1" applyAlignment="1">
      <alignment horizontal="right" vertical="center" shrinkToFit="1"/>
    </xf>
    <xf numFmtId="0" fontId="34" fillId="5" borderId="116" xfId="1" applyFont="1" applyFill="1" applyBorder="1" applyAlignment="1">
      <alignment horizontal="right" vertical="center" shrinkToFit="1"/>
    </xf>
    <xf numFmtId="0" fontId="12" fillId="5" borderId="114" xfId="1" applyFont="1" applyFill="1" applyBorder="1" applyAlignment="1">
      <alignment horizontal="right" vertical="center"/>
    </xf>
    <xf numFmtId="0" fontId="12" fillId="5" borderId="18" xfId="1" applyFont="1" applyFill="1" applyBorder="1" applyAlignment="1">
      <alignment horizontal="right" vertical="center"/>
    </xf>
    <xf numFmtId="0" fontId="28" fillId="3" borderId="54" xfId="1" applyFont="1" applyFill="1" applyBorder="1">
      <alignment vertical="center"/>
    </xf>
    <xf numFmtId="0" fontId="28" fillId="3" borderId="50" xfId="1" applyFont="1" applyFill="1" applyBorder="1">
      <alignment vertical="center"/>
    </xf>
    <xf numFmtId="0" fontId="28" fillId="3" borderId="53" xfId="1" applyFont="1" applyFill="1" applyBorder="1">
      <alignment vertical="center"/>
    </xf>
    <xf numFmtId="0" fontId="28" fillId="3" borderId="55" xfId="1" applyFont="1" applyFill="1" applyBorder="1">
      <alignment vertical="center"/>
    </xf>
    <xf numFmtId="0" fontId="28" fillId="3" borderId="51" xfId="1" applyFont="1" applyFill="1" applyBorder="1">
      <alignment vertical="center"/>
    </xf>
    <xf numFmtId="0" fontId="28" fillId="3" borderId="49" xfId="1" applyFont="1" applyFill="1" applyBorder="1">
      <alignment vertical="center"/>
    </xf>
    <xf numFmtId="0" fontId="26" fillId="3" borderId="50" xfId="1" applyFont="1" applyFill="1" applyBorder="1" applyAlignment="1">
      <alignment horizontal="right" vertical="center"/>
    </xf>
    <xf numFmtId="0" fontId="47" fillId="3" borderId="166" xfId="1" applyFont="1" applyFill="1" applyBorder="1" applyAlignment="1">
      <alignment horizontal="right" vertical="center" shrinkToFit="1"/>
    </xf>
    <xf numFmtId="0" fontId="47" fillId="3" borderId="167" xfId="1" applyFont="1" applyFill="1" applyBorder="1" applyAlignment="1">
      <alignment horizontal="right" vertical="center" shrinkToFit="1"/>
    </xf>
    <xf numFmtId="0" fontId="47" fillId="3" borderId="168" xfId="1" applyFont="1" applyFill="1" applyBorder="1" applyAlignment="1">
      <alignment horizontal="right" vertical="center" shrinkToFit="1"/>
    </xf>
    <xf numFmtId="0" fontId="47" fillId="3" borderId="169" xfId="1" applyFont="1" applyFill="1" applyBorder="1" applyAlignment="1">
      <alignment horizontal="right" vertical="center" shrinkToFit="1"/>
    </xf>
    <xf numFmtId="0" fontId="47" fillId="3" borderId="163" xfId="1" applyFont="1" applyFill="1" applyBorder="1" applyAlignment="1">
      <alignment horizontal="right" vertical="center" shrinkToFit="1"/>
    </xf>
    <xf numFmtId="0" fontId="47" fillId="3" borderId="170" xfId="1" applyFont="1" applyFill="1" applyBorder="1" applyAlignment="1">
      <alignment horizontal="right" vertical="center" shrinkToFit="1"/>
    </xf>
    <xf numFmtId="0" fontId="12" fillId="3" borderId="169" xfId="1" applyFont="1" applyFill="1" applyBorder="1" applyAlignment="1">
      <alignment horizontal="right" vertical="center" shrinkToFit="1"/>
    </xf>
    <xf numFmtId="0" fontId="47" fillId="3" borderId="171" xfId="1" applyFont="1" applyFill="1" applyBorder="1" applyAlignment="1">
      <alignment horizontal="right" vertical="center" shrinkToFit="1"/>
    </xf>
    <xf numFmtId="0" fontId="47" fillId="3" borderId="65" xfId="1" applyFont="1" applyFill="1" applyBorder="1" applyAlignment="1">
      <alignment horizontal="right" vertical="center" shrinkToFit="1"/>
    </xf>
    <xf numFmtId="0" fontId="47" fillId="3" borderId="172" xfId="1" applyFont="1" applyFill="1" applyBorder="1" applyAlignment="1">
      <alignment horizontal="right" vertical="center" shrinkToFit="1"/>
    </xf>
    <xf numFmtId="0" fontId="47" fillId="3" borderId="50" xfId="1" applyFont="1" applyFill="1" applyBorder="1" applyAlignment="1">
      <alignment horizontal="right" vertical="center" shrinkToFit="1"/>
    </xf>
    <xf numFmtId="0" fontId="9" fillId="3" borderId="172" xfId="1" applyFont="1" applyFill="1" applyBorder="1" applyAlignment="1">
      <alignment horizontal="center" vertical="center"/>
    </xf>
    <xf numFmtId="0" fontId="9" fillId="3" borderId="167" xfId="1" applyFont="1" applyFill="1" applyBorder="1" applyAlignment="1">
      <alignment horizontal="center" vertical="center"/>
    </xf>
    <xf numFmtId="0" fontId="21" fillId="3" borderId="0" xfId="1" applyFont="1" applyFill="1" applyAlignment="1">
      <alignment horizontal="right" vertical="center"/>
    </xf>
    <xf numFmtId="0" fontId="21" fillId="3" borderId="43" xfId="1" applyFont="1" applyFill="1" applyBorder="1" applyAlignment="1">
      <alignment horizontal="right" vertical="center"/>
    </xf>
    <xf numFmtId="0" fontId="21" fillId="3" borderId="33" xfId="1" applyFont="1" applyFill="1" applyBorder="1" applyAlignment="1">
      <alignment horizontal="right" vertical="center"/>
    </xf>
    <xf numFmtId="0" fontId="21" fillId="3" borderId="159" xfId="1" applyFont="1" applyFill="1" applyBorder="1" applyAlignment="1">
      <alignment horizontal="right" vertical="center"/>
    </xf>
    <xf numFmtId="0" fontId="21" fillId="3" borderId="173" xfId="1" applyFont="1" applyFill="1" applyBorder="1" applyAlignment="1">
      <alignment horizontal="right" vertical="center"/>
    </xf>
    <xf numFmtId="0" fontId="21" fillId="3" borderId="160" xfId="1" applyFont="1" applyFill="1" applyBorder="1" applyAlignment="1">
      <alignment horizontal="right" vertical="center"/>
    </xf>
    <xf numFmtId="0" fontId="21" fillId="3" borderId="161" xfId="1" applyFont="1" applyFill="1" applyBorder="1" applyAlignment="1">
      <alignment horizontal="right" vertical="center"/>
    </xf>
    <xf numFmtId="0" fontId="21" fillId="3" borderId="47" xfId="1" applyFont="1" applyFill="1" applyBorder="1" applyAlignment="1">
      <alignment horizontal="right" vertical="center"/>
    </xf>
    <xf numFmtId="0" fontId="21" fillId="3" borderId="174" xfId="1" applyFont="1" applyFill="1" applyBorder="1" applyAlignment="1">
      <alignment horizontal="right" vertical="center"/>
    </xf>
    <xf numFmtId="0" fontId="21" fillId="3" borderId="151" xfId="1" applyFont="1" applyFill="1" applyBorder="1" applyAlignment="1">
      <alignment horizontal="right" vertical="center"/>
    </xf>
    <xf numFmtId="0" fontId="21" fillId="3" borderId="49" xfId="1" applyFont="1" applyFill="1" applyBorder="1" applyAlignment="1">
      <alignment horizontal="right" vertical="center"/>
    </xf>
    <xf numFmtId="0" fontId="21" fillId="3" borderId="99" xfId="1" applyFont="1" applyFill="1" applyBorder="1" applyAlignment="1">
      <alignment horizontal="right" vertical="center"/>
    </xf>
    <xf numFmtId="0" fontId="21" fillId="3" borderId="48" xfId="1" applyFont="1" applyFill="1" applyBorder="1" applyAlignment="1">
      <alignment horizontal="right" vertical="center"/>
    </xf>
    <xf numFmtId="0" fontId="65" fillId="3" borderId="99" xfId="1" applyFont="1" applyFill="1" applyBorder="1" applyAlignment="1">
      <alignment horizontal="center" vertical="center"/>
    </xf>
    <xf numFmtId="0" fontId="65" fillId="3" borderId="159" xfId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3" fillId="0" borderId="43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0" fontId="23" fillId="3" borderId="21" xfId="1" applyFont="1" applyFill="1" applyBorder="1" applyAlignment="1">
      <alignment horizontal="center" vertical="center"/>
    </xf>
    <xf numFmtId="0" fontId="23" fillId="3" borderId="22" xfId="1" applyFont="1" applyFill="1" applyBorder="1" applyAlignment="1">
      <alignment horizontal="center" vertical="center"/>
    </xf>
    <xf numFmtId="0" fontId="2" fillId="3" borderId="175" xfId="1" applyFont="1" applyFill="1" applyBorder="1" applyAlignment="1">
      <alignment horizontal="center" vertical="center"/>
    </xf>
    <xf numFmtId="0" fontId="14" fillId="0" borderId="41" xfId="1" applyFont="1" applyBorder="1">
      <alignment vertical="center"/>
    </xf>
    <xf numFmtId="0" fontId="12" fillId="3" borderId="0" xfId="1" applyFont="1" applyFill="1" applyAlignment="1">
      <alignment horizontal="right" vertical="center" shrinkToFit="1"/>
    </xf>
    <xf numFmtId="0" fontId="12" fillId="3" borderId="18" xfId="1" applyFont="1" applyFill="1" applyBorder="1" applyAlignment="1">
      <alignment horizontal="right" vertical="center" shrinkToFit="1"/>
    </xf>
    <xf numFmtId="0" fontId="9" fillId="3" borderId="0" xfId="1" applyFont="1" applyFill="1" applyAlignment="1">
      <alignment vertical="center" wrapText="1"/>
    </xf>
    <xf numFmtId="0" fontId="2" fillId="0" borderId="10" xfId="1" applyFont="1" applyBorder="1" applyAlignment="1">
      <alignment horizontal="center" vertical="center"/>
    </xf>
    <xf numFmtId="0" fontId="73" fillId="0" borderId="149" xfId="1" applyFont="1" applyBorder="1" applyAlignment="1">
      <alignment horizontal="center" vertical="center" wrapText="1"/>
    </xf>
    <xf numFmtId="0" fontId="29" fillId="3" borderId="24" xfId="1" applyFont="1" applyFill="1" applyBorder="1">
      <alignment vertical="center"/>
    </xf>
    <xf numFmtId="49" fontId="21" fillId="3" borderId="26" xfId="1" applyNumberFormat="1" applyFont="1" applyFill="1" applyBorder="1" applyAlignment="1">
      <alignment horizontal="right" vertical="center"/>
    </xf>
    <xf numFmtId="178" fontId="21" fillId="3" borderId="21" xfId="1" applyNumberFormat="1" applyFont="1" applyFill="1" applyBorder="1" applyAlignment="1">
      <alignment horizontal="right" vertical="center"/>
    </xf>
    <xf numFmtId="0" fontId="21" fillId="0" borderId="24" xfId="1" applyFont="1" applyBorder="1" applyAlignment="1">
      <alignment horizontal="right" vertical="center"/>
    </xf>
    <xf numFmtId="180" fontId="37" fillId="7" borderId="118" xfId="1" applyNumberFormat="1" applyFont="1" applyFill="1" applyBorder="1" applyAlignment="1">
      <alignment horizontal="right" vertical="center" shrinkToFit="1"/>
    </xf>
    <xf numFmtId="0" fontId="37" fillId="7" borderId="113" xfId="1" applyFont="1" applyFill="1" applyBorder="1" applyAlignment="1">
      <alignment horizontal="right" vertical="center" shrinkToFit="1"/>
    </xf>
    <xf numFmtId="49" fontId="37" fillId="7" borderId="111" xfId="1" applyNumberFormat="1" applyFont="1" applyFill="1" applyBorder="1" applyAlignment="1">
      <alignment horizontal="right" vertical="center" wrapText="1" shrinkToFit="1"/>
    </xf>
    <xf numFmtId="49" fontId="37" fillId="7" borderId="116" xfId="1" applyNumberFormat="1" applyFont="1" applyFill="1" applyBorder="1" applyAlignment="1">
      <alignment horizontal="right" vertical="center" shrinkToFit="1"/>
    </xf>
    <xf numFmtId="178" fontId="37" fillId="7" borderId="114" xfId="1" applyNumberFormat="1" applyFont="1" applyFill="1" applyBorder="1" applyAlignment="1">
      <alignment horizontal="right" vertical="center" shrinkToFit="1"/>
    </xf>
    <xf numFmtId="178" fontId="37" fillId="7" borderId="115" xfId="1" applyNumberFormat="1" applyFont="1" applyFill="1" applyBorder="1" applyAlignment="1">
      <alignment horizontal="center" vertical="center"/>
    </xf>
    <xf numFmtId="0" fontId="64" fillId="7" borderId="116" xfId="1" applyFont="1" applyFill="1" applyBorder="1" applyAlignment="1">
      <alignment horizontal="center" vertical="center"/>
    </xf>
    <xf numFmtId="180" fontId="12" fillId="5" borderId="177" xfId="1" applyNumberFormat="1" applyFont="1" applyFill="1" applyBorder="1" applyAlignment="1">
      <alignment horizontal="right" vertical="center" shrinkToFit="1"/>
    </xf>
    <xf numFmtId="0" fontId="12" fillId="5" borderId="178" xfId="1" applyFont="1" applyFill="1" applyBorder="1" applyAlignment="1">
      <alignment horizontal="right" vertical="center" shrinkToFit="1"/>
    </xf>
    <xf numFmtId="0" fontId="12" fillId="5" borderId="179" xfId="1" applyFont="1" applyFill="1" applyBorder="1" applyAlignment="1">
      <alignment horizontal="right" vertical="center" shrinkToFit="1"/>
    </xf>
    <xf numFmtId="0" fontId="12" fillId="5" borderId="165" xfId="1" applyFont="1" applyFill="1" applyBorder="1" applyAlignment="1">
      <alignment horizontal="right" vertical="center" shrinkToFit="1"/>
    </xf>
    <xf numFmtId="0" fontId="12" fillId="5" borderId="180" xfId="1" applyFont="1" applyFill="1" applyBorder="1" applyAlignment="1">
      <alignment horizontal="right" vertical="center" shrinkToFit="1"/>
    </xf>
    <xf numFmtId="0" fontId="63" fillId="5" borderId="180" xfId="1" applyFont="1" applyFill="1" applyBorder="1" applyAlignment="1">
      <alignment horizontal="right" vertical="center" shrinkToFit="1"/>
    </xf>
    <xf numFmtId="0" fontId="12" fillId="5" borderId="181" xfId="1" applyFont="1" applyFill="1" applyBorder="1" applyAlignment="1">
      <alignment horizontal="right" vertical="center" shrinkToFit="1"/>
    </xf>
    <xf numFmtId="0" fontId="12" fillId="5" borderId="179" xfId="1" applyFont="1" applyFill="1" applyBorder="1" applyAlignment="1">
      <alignment horizontal="right" vertical="center" wrapText="1" shrinkToFit="1"/>
    </xf>
    <xf numFmtId="178" fontId="12" fillId="5" borderId="182" xfId="1" applyNumberFormat="1" applyFont="1" applyFill="1" applyBorder="1" applyAlignment="1">
      <alignment horizontal="right" vertical="center" shrinkToFit="1"/>
    </xf>
    <xf numFmtId="178" fontId="12" fillId="5" borderId="183" xfId="1" applyNumberFormat="1" applyFont="1" applyFill="1" applyBorder="1" applyAlignment="1">
      <alignment horizontal="center" vertical="center"/>
    </xf>
    <xf numFmtId="180" fontId="75" fillId="3" borderId="87" xfId="1" applyNumberFormat="1" applyFont="1" applyFill="1" applyBorder="1" applyAlignment="1">
      <alignment horizontal="right" vertical="center"/>
    </xf>
    <xf numFmtId="0" fontId="75" fillId="3" borderId="48" xfId="1" applyFont="1" applyFill="1" applyBorder="1" applyAlignment="1">
      <alignment horizontal="right" vertical="center"/>
    </xf>
    <xf numFmtId="0" fontId="75" fillId="3" borderId="46" xfId="1" applyFont="1" applyFill="1" applyBorder="1" applyAlignment="1">
      <alignment horizontal="right" vertical="center"/>
    </xf>
    <xf numFmtId="0" fontId="75" fillId="3" borderId="85" xfId="1" applyFont="1" applyFill="1" applyBorder="1" applyAlignment="1">
      <alignment horizontal="right" vertical="center"/>
    </xf>
    <xf numFmtId="0" fontId="76" fillId="3" borderId="34" xfId="1" applyFont="1" applyFill="1" applyBorder="1" applyAlignment="1">
      <alignment horizontal="right" vertical="center"/>
    </xf>
    <xf numFmtId="0" fontId="75" fillId="3" borderId="39" xfId="1" applyFont="1" applyFill="1" applyBorder="1" applyAlignment="1">
      <alignment horizontal="right" vertical="center"/>
    </xf>
    <xf numFmtId="0" fontId="75" fillId="3" borderId="34" xfId="1" applyFont="1" applyFill="1" applyBorder="1" applyAlignment="1">
      <alignment horizontal="right" vertical="center"/>
    </xf>
    <xf numFmtId="0" fontId="75" fillId="3" borderId="8" xfId="1" applyFont="1" applyFill="1" applyBorder="1" applyAlignment="1">
      <alignment horizontal="right" vertical="center"/>
    </xf>
    <xf numFmtId="0" fontId="75" fillId="3" borderId="35" xfId="1" applyFont="1" applyFill="1" applyBorder="1" applyAlignment="1">
      <alignment horizontal="right" vertical="center"/>
    </xf>
    <xf numFmtId="0" fontId="75" fillId="3" borderId="38" xfId="1" applyFont="1" applyFill="1" applyBorder="1" applyAlignment="1">
      <alignment horizontal="right" vertical="center"/>
    </xf>
    <xf numFmtId="0" fontId="77" fillId="3" borderId="34" xfId="1" applyFont="1" applyFill="1" applyBorder="1" applyAlignment="1">
      <alignment horizontal="right" vertical="center"/>
    </xf>
    <xf numFmtId="0" fontId="77" fillId="3" borderId="38" xfId="1" applyFont="1" applyFill="1" applyBorder="1" applyAlignment="1">
      <alignment horizontal="right" vertical="center"/>
    </xf>
    <xf numFmtId="0" fontId="77" fillId="3" borderId="36" xfId="1" applyFont="1" applyFill="1" applyBorder="1" applyAlignment="1">
      <alignment horizontal="right" vertical="center"/>
    </xf>
    <xf numFmtId="0" fontId="71" fillId="3" borderId="84" xfId="1" applyFont="1" applyFill="1" applyBorder="1" applyAlignment="1">
      <alignment horizontal="center" vertical="center"/>
    </xf>
    <xf numFmtId="180" fontId="12" fillId="5" borderId="184" xfId="1" applyNumberFormat="1" applyFont="1" applyFill="1" applyBorder="1" applyAlignment="1">
      <alignment horizontal="right" vertical="center" shrinkToFit="1"/>
    </xf>
    <xf numFmtId="0" fontId="12" fillId="5" borderId="170" xfId="1" applyFont="1" applyFill="1" applyBorder="1" applyAlignment="1">
      <alignment horizontal="right" vertical="center" shrinkToFit="1"/>
    </xf>
    <xf numFmtId="0" fontId="12" fillId="5" borderId="169" xfId="1" applyFont="1" applyFill="1" applyBorder="1" applyAlignment="1">
      <alignment horizontal="right" vertical="center" shrinkToFit="1"/>
    </xf>
    <xf numFmtId="0" fontId="12" fillId="5" borderId="163" xfId="1" applyFont="1" applyFill="1" applyBorder="1" applyAlignment="1">
      <alignment horizontal="right" vertical="center" shrinkToFit="1"/>
    </xf>
    <xf numFmtId="0" fontId="12" fillId="5" borderId="171" xfId="1" applyFont="1" applyFill="1" applyBorder="1" applyAlignment="1">
      <alignment horizontal="right" vertical="center" shrinkToFit="1"/>
    </xf>
    <xf numFmtId="0" fontId="34" fillId="5" borderId="171" xfId="1" applyFont="1" applyFill="1" applyBorder="1" applyAlignment="1">
      <alignment horizontal="right" vertical="center" shrinkToFit="1"/>
    </xf>
    <xf numFmtId="0" fontId="34" fillId="5" borderId="170" xfId="1" applyFont="1" applyFill="1" applyBorder="1" applyAlignment="1">
      <alignment horizontal="right" vertical="center" shrinkToFit="1"/>
    </xf>
    <xf numFmtId="0" fontId="12" fillId="5" borderId="167" xfId="1" applyFont="1" applyFill="1" applyBorder="1" applyAlignment="1">
      <alignment horizontal="right" vertical="center" shrinkToFit="1"/>
    </xf>
    <xf numFmtId="0" fontId="34" fillId="5" borderId="169" xfId="1" applyFont="1" applyFill="1" applyBorder="1" applyAlignment="1">
      <alignment horizontal="right" vertical="center" shrinkToFit="1"/>
    </xf>
    <xf numFmtId="0" fontId="34" fillId="5" borderId="163" xfId="1" applyFont="1" applyFill="1" applyBorder="1" applyAlignment="1">
      <alignment horizontal="right" vertical="center" shrinkToFit="1"/>
    </xf>
    <xf numFmtId="49" fontId="2" fillId="5" borderId="169" xfId="1" applyNumberFormat="1" applyFont="1" applyFill="1" applyBorder="1" applyAlignment="1">
      <alignment horizontal="right" vertical="center" shrinkToFit="1"/>
    </xf>
    <xf numFmtId="49" fontId="2" fillId="5" borderId="163" xfId="1" applyNumberFormat="1" applyFont="1" applyFill="1" applyBorder="1" applyAlignment="1">
      <alignment horizontal="right" vertical="center" shrinkToFit="1"/>
    </xf>
    <xf numFmtId="49" fontId="2" fillId="5" borderId="172" xfId="1" applyNumberFormat="1" applyFont="1" applyFill="1" applyBorder="1" applyAlignment="1">
      <alignment horizontal="right" vertical="center" shrinkToFit="1"/>
    </xf>
    <xf numFmtId="0" fontId="2" fillId="5" borderId="168" xfId="1" applyFont="1" applyFill="1" applyBorder="1" applyAlignment="1">
      <alignment horizontal="center" vertical="center"/>
    </xf>
    <xf numFmtId="0" fontId="78" fillId="3" borderId="34" xfId="1" applyFont="1" applyFill="1" applyBorder="1" applyAlignment="1">
      <alignment horizontal="right" vertical="center"/>
    </xf>
    <xf numFmtId="0" fontId="34" fillId="5" borderId="180" xfId="1" applyFont="1" applyFill="1" applyBorder="1" applyAlignment="1">
      <alignment horizontal="right" vertical="center" shrinkToFit="1"/>
    </xf>
    <xf numFmtId="0" fontId="34" fillId="5" borderId="179" xfId="1" applyFont="1" applyFill="1" applyBorder="1" applyAlignment="1">
      <alignment horizontal="right" vertical="center" shrinkToFit="1"/>
    </xf>
    <xf numFmtId="0" fontId="34" fillId="5" borderId="178" xfId="1" applyFont="1" applyFill="1" applyBorder="1" applyAlignment="1">
      <alignment horizontal="right" vertical="center" shrinkToFit="1"/>
    </xf>
    <xf numFmtId="0" fontId="34" fillId="5" borderId="165" xfId="1" applyFont="1" applyFill="1" applyBorder="1" applyAlignment="1">
      <alignment horizontal="right" vertical="center" shrinkToFit="1"/>
    </xf>
    <xf numFmtId="49" fontId="12" fillId="5" borderId="179" xfId="1" applyNumberFormat="1" applyFont="1" applyFill="1" applyBorder="1" applyAlignment="1">
      <alignment horizontal="right" vertical="center" shrinkToFit="1"/>
    </xf>
    <xf numFmtId="49" fontId="12" fillId="5" borderId="165" xfId="1" applyNumberFormat="1" applyFont="1" applyFill="1" applyBorder="1" applyAlignment="1">
      <alignment horizontal="right" vertical="center" shrinkToFit="1"/>
    </xf>
    <xf numFmtId="49" fontId="34" fillId="5" borderId="182" xfId="1" applyNumberFormat="1" applyFont="1" applyFill="1" applyBorder="1" applyAlignment="1">
      <alignment horizontal="right" vertical="center" shrinkToFit="1"/>
    </xf>
    <xf numFmtId="0" fontId="2" fillId="5" borderId="183" xfId="1" applyFont="1" applyFill="1" applyBorder="1" applyAlignment="1">
      <alignment horizontal="center" vertical="center"/>
    </xf>
    <xf numFmtId="0" fontId="77" fillId="3" borderId="83" xfId="1" applyFont="1" applyFill="1" applyBorder="1" applyAlignment="1">
      <alignment horizontal="right" vertical="center"/>
    </xf>
    <xf numFmtId="0" fontId="12" fillId="5" borderId="118" xfId="1" applyFont="1" applyFill="1" applyBorder="1" applyAlignment="1">
      <alignment vertical="center" shrinkToFit="1"/>
    </xf>
    <xf numFmtId="0" fontId="12" fillId="5" borderId="47" xfId="1" applyFont="1" applyFill="1" applyBorder="1" applyAlignment="1">
      <alignment horizontal="right" vertical="center" shrinkToFit="1"/>
    </xf>
    <xf numFmtId="0" fontId="12" fillId="5" borderId="100" xfId="1" applyFont="1" applyFill="1" applyBorder="1" applyAlignment="1">
      <alignment horizontal="right" vertical="center" shrinkToFit="1"/>
    </xf>
    <xf numFmtId="0" fontId="12" fillId="5" borderId="123" xfId="1" applyFont="1" applyFill="1" applyBorder="1" applyAlignment="1">
      <alignment horizontal="right" vertical="center" shrinkToFit="1"/>
    </xf>
    <xf numFmtId="0" fontId="12" fillId="5" borderId="124" xfId="1" applyFont="1" applyFill="1" applyBorder="1" applyAlignment="1">
      <alignment horizontal="right" vertical="center" shrinkToFit="1"/>
    </xf>
    <xf numFmtId="0" fontId="63" fillId="5" borderId="100" xfId="1" applyFont="1" applyFill="1" applyBorder="1" applyAlignment="1">
      <alignment horizontal="right" vertical="center" shrinkToFit="1"/>
    </xf>
    <xf numFmtId="0" fontId="63" fillId="5" borderId="47" xfId="1" applyFont="1" applyFill="1" applyBorder="1" applyAlignment="1">
      <alignment horizontal="right" vertical="center" shrinkToFit="1"/>
    </xf>
    <xf numFmtId="0" fontId="63" fillId="5" borderId="121" xfId="1" applyFont="1" applyFill="1" applyBorder="1" applyAlignment="1">
      <alignment horizontal="right" vertical="center" shrinkToFit="1"/>
    </xf>
    <xf numFmtId="0" fontId="63" fillId="5" borderId="123" xfId="1" applyFont="1" applyFill="1" applyBorder="1" applyAlignment="1">
      <alignment horizontal="right" vertical="center" shrinkToFit="1"/>
    </xf>
    <xf numFmtId="0" fontId="12" fillId="5" borderId="18" xfId="1" applyFont="1" applyFill="1" applyBorder="1" applyAlignment="1">
      <alignment horizontal="right" vertical="center" shrinkToFit="1"/>
    </xf>
    <xf numFmtId="0" fontId="12" fillId="5" borderId="115" xfId="1" applyFont="1" applyFill="1" applyBorder="1" applyAlignment="1">
      <alignment horizontal="right" vertical="center"/>
    </xf>
    <xf numFmtId="0" fontId="12" fillId="3" borderId="185" xfId="1" applyFont="1" applyFill="1" applyBorder="1" applyAlignment="1">
      <alignment vertical="center" shrinkToFit="1"/>
    </xf>
    <xf numFmtId="180" fontId="28" fillId="3" borderId="40" xfId="1" applyNumberFormat="1" applyFont="1" applyFill="1" applyBorder="1" applyAlignment="1">
      <alignment horizontal="right" vertical="center"/>
    </xf>
    <xf numFmtId="0" fontId="28" fillId="3" borderId="39" xfId="1" applyFont="1" applyFill="1" applyBorder="1" applyAlignment="1">
      <alignment horizontal="right" vertical="center"/>
    </xf>
    <xf numFmtId="0" fontId="28" fillId="0" borderId="34" xfId="1" applyFont="1" applyBorder="1" applyAlignment="1">
      <alignment horizontal="right" vertical="center"/>
    </xf>
    <xf numFmtId="0" fontId="28" fillId="0" borderId="8" xfId="1" applyFont="1" applyBorder="1" applyAlignment="1">
      <alignment horizontal="right" vertical="center"/>
    </xf>
    <xf numFmtId="0" fontId="9" fillId="3" borderId="37" xfId="1" applyFont="1" applyFill="1" applyBorder="1" applyAlignment="1">
      <alignment horizontal="center" vertical="center"/>
    </xf>
    <xf numFmtId="0" fontId="9" fillId="3" borderId="161" xfId="1" applyFont="1" applyFill="1" applyBorder="1" applyAlignment="1">
      <alignment horizontal="center" vertical="center"/>
    </xf>
    <xf numFmtId="0" fontId="63" fillId="5" borderId="179" xfId="1" applyFont="1" applyFill="1" applyBorder="1" applyAlignment="1">
      <alignment horizontal="right" vertical="center" shrinkToFit="1"/>
    </xf>
    <xf numFmtId="0" fontId="63" fillId="5" borderId="165" xfId="1" applyFont="1" applyFill="1" applyBorder="1" applyAlignment="1">
      <alignment horizontal="right" vertical="center" shrinkToFit="1"/>
    </xf>
    <xf numFmtId="0" fontId="12" fillId="5" borderId="182" xfId="1" applyFont="1" applyFill="1" applyBorder="1" applyAlignment="1">
      <alignment horizontal="right" vertical="center" shrinkToFit="1"/>
    </xf>
    <xf numFmtId="0" fontId="12" fillId="5" borderId="183" xfId="1" applyFont="1" applyFill="1" applyBorder="1" applyAlignment="1">
      <alignment horizontal="center" vertical="center"/>
    </xf>
    <xf numFmtId="0" fontId="75" fillId="3" borderId="86" xfId="1" applyFont="1" applyFill="1" applyBorder="1" applyAlignment="1">
      <alignment horizontal="right" vertical="center"/>
    </xf>
    <xf numFmtId="0" fontId="71" fillId="3" borderId="37" xfId="1" applyFont="1" applyFill="1" applyBorder="1" applyAlignment="1">
      <alignment horizontal="center" vertical="center"/>
    </xf>
    <xf numFmtId="0" fontId="23" fillId="0" borderId="28" xfId="1" applyFont="1" applyBorder="1" applyAlignment="1">
      <alignment horizontal="center" vertical="center"/>
    </xf>
    <xf numFmtId="177" fontId="21" fillId="0" borderId="22" xfId="1" applyNumberFormat="1" applyFont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23" fillId="0" borderId="22" xfId="1" applyFont="1" applyBorder="1" applyAlignment="1">
      <alignment horizontal="center" vertical="center"/>
    </xf>
    <xf numFmtId="0" fontId="23" fillId="0" borderId="21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6" fillId="0" borderId="175" xfId="1" applyFont="1" applyBorder="1" applyAlignment="1">
      <alignment horizontal="center" vertical="center"/>
    </xf>
    <xf numFmtId="0" fontId="14" fillId="0" borderId="18" xfId="1" applyFont="1" applyBorder="1">
      <alignment vertical="center"/>
    </xf>
    <xf numFmtId="0" fontId="79" fillId="0" borderId="0" xfId="1" applyFont="1" applyAlignment="1">
      <alignment horizontal="left" vertical="center"/>
    </xf>
    <xf numFmtId="0" fontId="79" fillId="0" borderId="0" xfId="1" applyFont="1" applyAlignment="1">
      <alignment horizontal="left" vertical="center" wrapText="1"/>
    </xf>
    <xf numFmtId="0" fontId="60" fillId="0" borderId="0" xfId="1" applyFont="1">
      <alignment vertical="center"/>
    </xf>
    <xf numFmtId="0" fontId="79" fillId="0" borderId="0" xfId="1" applyFont="1">
      <alignment vertical="center"/>
    </xf>
    <xf numFmtId="0" fontId="23" fillId="0" borderId="20" xfId="1" applyFont="1" applyBorder="1">
      <alignment vertical="center"/>
    </xf>
    <xf numFmtId="9" fontId="4" fillId="4" borderId="28" xfId="1" applyNumberFormat="1" applyFont="1" applyFill="1" applyBorder="1" applyAlignment="1">
      <alignment horizontal="right" vertical="center"/>
    </xf>
    <xf numFmtId="9" fontId="9" fillId="3" borderId="22" xfId="1" applyNumberFormat="1" applyFont="1" applyFill="1" applyBorder="1" applyAlignment="1">
      <alignment horizontal="right" vertical="center"/>
    </xf>
    <xf numFmtId="9" fontId="9" fillId="3" borderId="25" xfId="1" applyNumberFormat="1" applyFont="1" applyFill="1" applyBorder="1" applyAlignment="1">
      <alignment horizontal="right" vertical="center"/>
    </xf>
    <xf numFmtId="9" fontId="9" fillId="3" borderId="27" xfId="1" applyNumberFormat="1" applyFont="1" applyFill="1" applyBorder="1" applyAlignment="1">
      <alignment horizontal="right" vertical="center"/>
    </xf>
    <xf numFmtId="9" fontId="9" fillId="3" borderId="21" xfId="1" applyNumberFormat="1" applyFont="1" applyFill="1" applyBorder="1" applyAlignment="1">
      <alignment horizontal="right" vertical="center"/>
    </xf>
    <xf numFmtId="9" fontId="9" fillId="3" borderId="23" xfId="1" applyNumberFormat="1" applyFont="1" applyFill="1" applyBorder="1" applyAlignment="1">
      <alignment horizontal="right" vertical="center"/>
    </xf>
    <xf numFmtId="9" fontId="9" fillId="3" borderId="26" xfId="1" applyNumberFormat="1" applyFont="1" applyFill="1" applyBorder="1" applyAlignment="1">
      <alignment horizontal="right" vertical="center"/>
    </xf>
    <xf numFmtId="9" fontId="80" fillId="3" borderId="25" xfId="1" applyNumberFormat="1" applyFont="1" applyFill="1" applyBorder="1" applyAlignment="1">
      <alignment horizontal="right" vertical="center"/>
    </xf>
    <xf numFmtId="9" fontId="9" fillId="3" borderId="148" xfId="1" applyNumberFormat="1" applyFont="1" applyFill="1" applyBorder="1" applyAlignment="1">
      <alignment horizontal="right" vertical="center"/>
    </xf>
    <xf numFmtId="0" fontId="23" fillId="0" borderId="33" xfId="1" applyFont="1" applyBorder="1">
      <alignment vertical="center"/>
    </xf>
    <xf numFmtId="0" fontId="21" fillId="3" borderId="148" xfId="1" applyFont="1" applyFill="1" applyBorder="1" applyAlignment="1">
      <alignment horizontal="right" vertical="center"/>
    </xf>
    <xf numFmtId="49" fontId="23" fillId="0" borderId="162" xfId="1" applyNumberFormat="1" applyFont="1" applyBorder="1" applyAlignment="1">
      <alignment horizontal="center" vertical="center"/>
    </xf>
    <xf numFmtId="0" fontId="37" fillId="6" borderId="50" xfId="1" applyFont="1" applyFill="1" applyBorder="1" applyAlignment="1">
      <alignment horizontal="right" vertical="center" shrinkToFit="1"/>
    </xf>
    <xf numFmtId="0" fontId="37" fillId="6" borderId="53" xfId="1" applyFont="1" applyFill="1" applyBorder="1" applyAlignment="1">
      <alignment horizontal="right" vertical="center" shrinkToFit="1"/>
    </xf>
    <xf numFmtId="0" fontId="37" fillId="6" borderId="117" xfId="1" applyFont="1" applyFill="1" applyBorder="1" applyAlignment="1">
      <alignment horizontal="right" vertical="center" shrinkToFit="1"/>
    </xf>
    <xf numFmtId="0" fontId="37" fillId="6" borderId="111" xfId="1" applyFont="1" applyFill="1" applyBorder="1" applyAlignment="1">
      <alignment horizontal="right" vertical="center" shrinkToFit="1"/>
    </xf>
    <xf numFmtId="0" fontId="37" fillId="6" borderId="69" xfId="1" applyFont="1" applyFill="1" applyBorder="1" applyAlignment="1">
      <alignment horizontal="right" vertical="center" shrinkToFit="1"/>
    </xf>
    <xf numFmtId="0" fontId="37" fillId="6" borderId="64" xfId="1" applyFont="1" applyFill="1" applyBorder="1" applyAlignment="1">
      <alignment horizontal="right" vertical="center" shrinkToFit="1"/>
    </xf>
    <xf numFmtId="0" fontId="37" fillId="6" borderId="59" xfId="1" applyFont="1" applyFill="1" applyBorder="1" applyAlignment="1">
      <alignment horizontal="right" vertical="center" shrinkToFit="1"/>
    </xf>
    <xf numFmtId="0" fontId="37" fillId="6" borderId="66" xfId="1" applyFont="1" applyFill="1" applyBorder="1" applyAlignment="1">
      <alignment horizontal="right" vertical="center" shrinkToFit="1"/>
    </xf>
    <xf numFmtId="0" fontId="37" fillId="6" borderId="16" xfId="1" applyFont="1" applyFill="1" applyBorder="1" applyAlignment="1">
      <alignment horizontal="right" vertical="center" shrinkToFit="1"/>
    </xf>
    <xf numFmtId="0" fontId="37" fillId="6" borderId="113" xfId="1" applyFont="1" applyFill="1" applyBorder="1" applyAlignment="1">
      <alignment horizontal="right" vertical="center" shrinkToFit="1"/>
    </xf>
    <xf numFmtId="0" fontId="37" fillId="6" borderId="116" xfId="1" applyFont="1" applyFill="1" applyBorder="1" applyAlignment="1">
      <alignment horizontal="right" vertical="center" shrinkToFit="1"/>
    </xf>
    <xf numFmtId="0" fontId="37" fillId="6" borderId="114" xfId="1" applyFont="1" applyFill="1" applyBorder="1" applyAlignment="1">
      <alignment horizontal="right" vertical="center" shrinkToFit="1"/>
    </xf>
    <xf numFmtId="0" fontId="37" fillId="6" borderId="157" xfId="1" applyFont="1" applyFill="1" applyBorder="1" applyAlignment="1">
      <alignment horizontal="right" vertical="center" shrinkToFit="1"/>
    </xf>
    <xf numFmtId="0" fontId="81" fillId="6" borderId="113" xfId="1" applyFont="1" applyFill="1" applyBorder="1" applyAlignment="1">
      <alignment horizontal="center" vertical="center"/>
    </xf>
    <xf numFmtId="49" fontId="23" fillId="0" borderId="45" xfId="1" applyNumberFormat="1" applyFont="1" applyBorder="1" applyAlignment="1">
      <alignment horizontal="center" vertical="center"/>
    </xf>
    <xf numFmtId="0" fontId="63" fillId="5" borderId="53" xfId="1" applyFont="1" applyFill="1" applyBorder="1" applyAlignment="1">
      <alignment horizontal="right" vertical="center" shrinkToFit="1"/>
    </xf>
    <xf numFmtId="0" fontId="63" fillId="5" borderId="69" xfId="1" applyFont="1" applyFill="1" applyBorder="1" applyAlignment="1">
      <alignment horizontal="right" vertical="center" shrinkToFit="1"/>
    </xf>
    <xf numFmtId="0" fontId="12" fillId="5" borderId="65" xfId="1" applyFont="1" applyFill="1" applyBorder="1" applyAlignment="1">
      <alignment horizontal="right" vertical="center" shrinkToFit="1"/>
    </xf>
    <xf numFmtId="0" fontId="34" fillId="5" borderId="64" xfId="1" applyFont="1" applyFill="1" applyBorder="1" applyAlignment="1">
      <alignment horizontal="right" vertical="center" shrinkToFit="1"/>
    </xf>
    <xf numFmtId="0" fontId="63" fillId="5" borderId="155" xfId="1" applyFont="1" applyFill="1" applyBorder="1" applyAlignment="1">
      <alignment horizontal="right" vertical="center" shrinkToFit="1"/>
    </xf>
    <xf numFmtId="0" fontId="9" fillId="5" borderId="65" xfId="1" applyFont="1" applyFill="1" applyBorder="1" applyAlignment="1">
      <alignment horizontal="center" vertical="center"/>
    </xf>
    <xf numFmtId="180" fontId="75" fillId="3" borderId="56" xfId="1" applyNumberFormat="1" applyFont="1" applyFill="1" applyBorder="1" applyAlignment="1">
      <alignment horizontal="right" vertical="center"/>
    </xf>
    <xf numFmtId="0" fontId="82" fillId="3" borderId="46" xfId="1" applyFont="1" applyFill="1" applyBorder="1" applyAlignment="1">
      <alignment horizontal="right" vertical="center"/>
    </xf>
    <xf numFmtId="0" fontId="82" fillId="3" borderId="86" xfId="1" applyFont="1" applyFill="1" applyBorder="1" applyAlignment="1">
      <alignment horizontal="right" vertical="center"/>
    </xf>
    <xf numFmtId="0" fontId="76" fillId="3" borderId="86" xfId="1" applyFont="1" applyFill="1" applyBorder="1" applyAlignment="1">
      <alignment horizontal="right" vertical="center"/>
    </xf>
    <xf numFmtId="0" fontId="76" fillId="3" borderId="46" xfId="1" applyFont="1" applyFill="1" applyBorder="1" applyAlignment="1">
      <alignment horizontal="right" vertical="center"/>
    </xf>
    <xf numFmtId="0" fontId="76" fillId="3" borderId="48" xfId="1" applyFont="1" applyFill="1" applyBorder="1" applyAlignment="1">
      <alignment horizontal="right" vertical="center"/>
    </xf>
    <xf numFmtId="0" fontId="76" fillId="3" borderId="83" xfId="1" applyFont="1" applyFill="1" applyBorder="1" applyAlignment="1">
      <alignment horizontal="right" vertical="center"/>
    </xf>
    <xf numFmtId="0" fontId="76" fillId="3" borderId="82" xfId="1" applyFont="1" applyFill="1" applyBorder="1" applyAlignment="1">
      <alignment horizontal="right" vertical="center"/>
    </xf>
    <xf numFmtId="0" fontId="76" fillId="3" borderId="85" xfId="1" applyFont="1" applyFill="1" applyBorder="1" applyAlignment="1">
      <alignment horizontal="right" vertical="center"/>
    </xf>
    <xf numFmtId="0" fontId="76" fillId="0" borderId="46" xfId="1" applyFont="1" applyBorder="1" applyAlignment="1">
      <alignment horizontal="right" vertical="center"/>
    </xf>
    <xf numFmtId="0" fontId="83" fillId="3" borderId="85" xfId="1" applyFont="1" applyFill="1" applyBorder="1" applyAlignment="1">
      <alignment horizontal="right" vertical="center"/>
    </xf>
    <xf numFmtId="0" fontId="83" fillId="3" borderId="50" xfId="1" applyFont="1" applyFill="1" applyBorder="1" applyAlignment="1">
      <alignment horizontal="right" vertical="center"/>
    </xf>
    <xf numFmtId="0" fontId="84" fillId="3" borderId="154" xfId="1" applyFont="1" applyFill="1" applyBorder="1" applyAlignment="1">
      <alignment horizontal="right" vertical="center"/>
    </xf>
    <xf numFmtId="0" fontId="9" fillId="3" borderId="49" xfId="1" applyFont="1" applyFill="1" applyBorder="1" applyAlignment="1">
      <alignment horizontal="center" vertical="center"/>
    </xf>
    <xf numFmtId="0" fontId="37" fillId="6" borderId="55" xfId="1" applyFont="1" applyFill="1" applyBorder="1" applyAlignment="1">
      <alignment horizontal="right" vertical="center" shrinkToFit="1"/>
    </xf>
    <xf numFmtId="0" fontId="37" fillId="6" borderId="51" xfId="1" applyFont="1" applyFill="1" applyBorder="1" applyAlignment="1">
      <alignment horizontal="right" vertical="center" shrinkToFit="1"/>
    </xf>
    <xf numFmtId="0" fontId="37" fillId="6" borderId="49" xfId="1" applyFont="1" applyFill="1" applyBorder="1" applyAlignment="1">
      <alignment horizontal="right" vertical="center" shrinkToFit="1"/>
    </xf>
    <xf numFmtId="0" fontId="37" fillId="6" borderId="54" xfId="1" applyFont="1" applyFill="1" applyBorder="1" applyAlignment="1">
      <alignment horizontal="right" vertical="center" shrinkToFit="1"/>
    </xf>
    <xf numFmtId="0" fontId="37" fillId="6" borderId="154" xfId="1" applyFont="1" applyFill="1" applyBorder="1" applyAlignment="1">
      <alignment horizontal="right" vertical="center" shrinkToFit="1"/>
    </xf>
    <xf numFmtId="0" fontId="81" fillId="6" borderId="65" xfId="1" applyFont="1" applyFill="1" applyBorder="1" applyAlignment="1">
      <alignment horizontal="center" vertical="center"/>
    </xf>
    <xf numFmtId="0" fontId="34" fillId="5" borderId="55" xfId="1" applyFont="1" applyFill="1" applyBorder="1" applyAlignment="1">
      <alignment horizontal="right" vertical="center" shrinkToFit="1"/>
    </xf>
    <xf numFmtId="0" fontId="63" fillId="5" borderId="55" xfId="1" applyFont="1" applyFill="1" applyBorder="1" applyAlignment="1">
      <alignment horizontal="right" vertical="center" shrinkToFit="1"/>
    </xf>
    <xf numFmtId="0" fontId="63" fillId="5" borderId="51" xfId="1" applyFont="1" applyFill="1" applyBorder="1" applyAlignment="1">
      <alignment horizontal="right" vertical="center" shrinkToFit="1"/>
    </xf>
    <xf numFmtId="0" fontId="63" fillId="5" borderId="52" xfId="1" applyFont="1" applyFill="1" applyBorder="1" applyAlignment="1">
      <alignment horizontal="right" vertical="center" shrinkToFit="1"/>
    </xf>
    <xf numFmtId="0" fontId="82" fillId="3" borderId="53" xfId="1" applyFont="1" applyFill="1" applyBorder="1" applyAlignment="1">
      <alignment horizontal="right" vertical="center"/>
    </xf>
    <xf numFmtId="0" fontId="82" fillId="3" borderId="55" xfId="1" applyFont="1" applyFill="1" applyBorder="1" applyAlignment="1">
      <alignment horizontal="right" vertical="center"/>
    </xf>
    <xf numFmtId="0" fontId="76" fillId="3" borderId="55" xfId="1" applyFont="1" applyFill="1" applyBorder="1" applyAlignment="1">
      <alignment horizontal="right" vertical="center"/>
    </xf>
    <xf numFmtId="0" fontId="76" fillId="3" borderId="53" xfId="1" applyFont="1" applyFill="1" applyBorder="1" applyAlignment="1">
      <alignment horizontal="right" vertical="center"/>
    </xf>
    <xf numFmtId="0" fontId="76" fillId="3" borderId="50" xfId="1" applyFont="1" applyFill="1" applyBorder="1" applyAlignment="1">
      <alignment horizontal="right" vertical="center"/>
    </xf>
    <xf numFmtId="0" fontId="76" fillId="3" borderId="51" xfId="1" applyFont="1" applyFill="1" applyBorder="1" applyAlignment="1">
      <alignment horizontal="right" vertical="center"/>
    </xf>
    <xf numFmtId="0" fontId="76" fillId="3" borderId="49" xfId="1" applyFont="1" applyFill="1" applyBorder="1" applyAlignment="1">
      <alignment horizontal="right" vertical="center"/>
    </xf>
    <xf numFmtId="0" fontId="76" fillId="3" borderId="54" xfId="1" applyFont="1" applyFill="1" applyBorder="1" applyAlignment="1">
      <alignment horizontal="right" vertical="center"/>
    </xf>
    <xf numFmtId="0" fontId="76" fillId="0" borderId="53" xfId="1" applyFont="1" applyBorder="1" applyAlignment="1">
      <alignment horizontal="right" vertical="center"/>
    </xf>
    <xf numFmtId="0" fontId="76" fillId="0" borderId="50" xfId="1" applyFont="1" applyBorder="1" applyAlignment="1">
      <alignment horizontal="right" vertical="center"/>
    </xf>
    <xf numFmtId="0" fontId="76" fillId="0" borderId="54" xfId="1" applyFont="1" applyBorder="1" applyAlignment="1">
      <alignment horizontal="right" vertical="center"/>
    </xf>
    <xf numFmtId="0" fontId="76" fillId="0" borderId="51" xfId="1" applyFont="1" applyBorder="1" applyAlignment="1">
      <alignment horizontal="right" vertical="center"/>
    </xf>
    <xf numFmtId="0" fontId="82" fillId="3" borderId="154" xfId="1" applyFont="1" applyFill="1" applyBorder="1" applyAlignment="1">
      <alignment horizontal="right" vertical="center"/>
    </xf>
    <xf numFmtId="0" fontId="63" fillId="5" borderId="154" xfId="1" applyFont="1" applyFill="1" applyBorder="1" applyAlignment="1">
      <alignment horizontal="right" vertical="center" shrinkToFit="1"/>
    </xf>
    <xf numFmtId="0" fontId="76" fillId="3" borderId="154" xfId="1" applyFont="1" applyFill="1" applyBorder="1" applyAlignment="1">
      <alignment horizontal="right" vertical="center"/>
    </xf>
    <xf numFmtId="0" fontId="75" fillId="3" borderId="83" xfId="1" applyFont="1" applyFill="1" applyBorder="1" applyAlignment="1">
      <alignment horizontal="right" vertical="center"/>
    </xf>
    <xf numFmtId="0" fontId="75" fillId="0" borderId="48" xfId="1" applyFont="1" applyBorder="1" applyAlignment="1">
      <alignment horizontal="right" vertical="center"/>
    </xf>
    <xf numFmtId="0" fontId="75" fillId="0" borderId="82" xfId="1" applyFont="1" applyBorder="1" applyAlignment="1">
      <alignment horizontal="right" vertical="center"/>
    </xf>
    <xf numFmtId="0" fontId="75" fillId="0" borderId="46" xfId="1" applyFont="1" applyBorder="1" applyAlignment="1">
      <alignment horizontal="right" vertical="center"/>
    </xf>
    <xf numFmtId="0" fontId="75" fillId="3" borderId="50" xfId="1" applyFont="1" applyFill="1" applyBorder="1" applyAlignment="1">
      <alignment horizontal="right" vertical="center"/>
    </xf>
    <xf numFmtId="0" fontId="75" fillId="3" borderId="154" xfId="1" applyFont="1" applyFill="1" applyBorder="1" applyAlignment="1">
      <alignment horizontal="right" vertical="center"/>
    </xf>
    <xf numFmtId="49" fontId="23" fillId="0" borderId="41" xfId="1" applyNumberFormat="1" applyFont="1" applyBorder="1" applyAlignment="1">
      <alignment horizontal="center" vertical="center"/>
    </xf>
    <xf numFmtId="180" fontId="37" fillId="6" borderId="87" xfId="1" applyNumberFormat="1" applyFont="1" applyFill="1" applyBorder="1" applyAlignment="1">
      <alignment horizontal="right" vertical="center" shrinkToFit="1"/>
    </xf>
    <xf numFmtId="180" fontId="12" fillId="5" borderId="87" xfId="1" applyNumberFormat="1" applyFont="1" applyFill="1" applyBorder="1" applyAlignment="1">
      <alignment horizontal="right" vertical="center" shrinkToFit="1"/>
    </xf>
    <xf numFmtId="0" fontId="63" fillId="5" borderId="49" xfId="1" applyFont="1" applyFill="1" applyBorder="1" applyAlignment="1">
      <alignment horizontal="right" vertical="center" shrinkToFit="1"/>
    </xf>
    <xf numFmtId="0" fontId="63" fillId="5" borderId="54" xfId="1" applyFont="1" applyFill="1" applyBorder="1" applyAlignment="1">
      <alignment horizontal="right" vertical="center" shrinkToFit="1"/>
    </xf>
    <xf numFmtId="180" fontId="76" fillId="3" borderId="98" xfId="1" applyNumberFormat="1" applyFont="1" applyFill="1" applyBorder="1" applyAlignment="1">
      <alignment horizontal="right" vertical="center" shrinkToFit="1"/>
    </xf>
    <xf numFmtId="0" fontId="75" fillId="3" borderId="90" xfId="1" applyFont="1" applyFill="1" applyBorder="1" applyAlignment="1">
      <alignment horizontal="right" vertical="center"/>
    </xf>
    <xf numFmtId="0" fontId="75" fillId="3" borderId="29" xfId="1" applyFont="1" applyFill="1" applyBorder="1" applyAlignment="1">
      <alignment horizontal="right" vertical="center"/>
    </xf>
    <xf numFmtId="0" fontId="75" fillId="3" borderId="2" xfId="1" applyFont="1" applyFill="1" applyBorder="1" applyAlignment="1">
      <alignment horizontal="right" vertical="center"/>
    </xf>
    <xf numFmtId="0" fontId="75" fillId="3" borderId="91" xfId="1" applyFont="1" applyFill="1" applyBorder="1" applyAlignment="1">
      <alignment horizontal="right" vertical="center"/>
    </xf>
    <xf numFmtId="0" fontId="75" fillId="3" borderId="92" xfId="1" applyFont="1" applyFill="1" applyBorder="1" applyAlignment="1">
      <alignment horizontal="right" vertical="center"/>
    </xf>
    <xf numFmtId="0" fontId="75" fillId="3" borderId="188" xfId="1" applyFont="1" applyFill="1" applyBorder="1" applyAlignment="1">
      <alignment horizontal="right" vertical="center"/>
    </xf>
    <xf numFmtId="0" fontId="9" fillId="3" borderId="2" xfId="1" applyFont="1" applyFill="1" applyBorder="1" applyAlignment="1">
      <alignment horizontal="center" vertical="center"/>
    </xf>
    <xf numFmtId="0" fontId="37" fillId="6" borderId="65" xfId="1" applyFont="1" applyFill="1" applyBorder="1" applyAlignment="1">
      <alignment horizontal="right" vertical="center" shrinkToFit="1"/>
    </xf>
    <xf numFmtId="0" fontId="37" fillId="6" borderId="68" xfId="1" applyFont="1" applyFill="1" applyBorder="1" applyAlignment="1">
      <alignment horizontal="right" vertical="center" shrinkToFit="1"/>
    </xf>
    <xf numFmtId="0" fontId="37" fillId="6" borderId="155" xfId="1" applyFont="1" applyFill="1" applyBorder="1" applyAlignment="1">
      <alignment horizontal="right" vertical="center" shrinkToFit="1"/>
    </xf>
    <xf numFmtId="0" fontId="63" fillId="5" borderId="65" xfId="1" applyFont="1" applyFill="1" applyBorder="1" applyAlignment="1">
      <alignment horizontal="right" vertical="center" shrinkToFit="1"/>
    </xf>
    <xf numFmtId="180" fontId="28" fillId="3" borderId="87" xfId="1" applyNumberFormat="1" applyFont="1" applyFill="1" applyBorder="1" applyAlignment="1">
      <alignment horizontal="right" vertical="center"/>
    </xf>
    <xf numFmtId="0" fontId="28" fillId="3" borderId="86" xfId="1" applyFont="1" applyFill="1" applyBorder="1" applyAlignment="1">
      <alignment horizontal="right" vertical="center"/>
    </xf>
    <xf numFmtId="0" fontId="28" fillId="0" borderId="46" xfId="1" applyFont="1" applyBorder="1" applyAlignment="1">
      <alignment horizontal="right" vertical="center"/>
    </xf>
    <xf numFmtId="0" fontId="82" fillId="3" borderId="48" xfId="1" applyFont="1" applyFill="1" applyBorder="1" applyAlignment="1">
      <alignment horizontal="right" vertical="center"/>
    </xf>
    <xf numFmtId="0" fontId="82" fillId="3" borderId="82" xfId="1" applyFont="1" applyFill="1" applyBorder="1" applyAlignment="1">
      <alignment horizontal="right" vertical="center"/>
    </xf>
    <xf numFmtId="0" fontId="82" fillId="3" borderId="85" xfId="1" applyFont="1" applyFill="1" applyBorder="1" applyAlignment="1">
      <alignment horizontal="right" vertical="center"/>
    </xf>
    <xf numFmtId="0" fontId="82" fillId="0" borderId="46" xfId="1" applyFont="1" applyBorder="1" applyAlignment="1">
      <alignment horizontal="right" vertical="center"/>
    </xf>
    <xf numFmtId="0" fontId="82" fillId="0" borderId="85" xfId="1" applyFont="1" applyBorder="1" applyAlignment="1">
      <alignment horizontal="right" vertical="center"/>
    </xf>
    <xf numFmtId="0" fontId="82" fillId="0" borderId="48" xfId="1" applyFont="1" applyBorder="1" applyAlignment="1">
      <alignment horizontal="right" vertical="center"/>
    </xf>
    <xf numFmtId="0" fontId="82" fillId="0" borderId="83" xfId="1" applyFont="1" applyBorder="1" applyAlignment="1">
      <alignment horizontal="right" vertical="center"/>
    </xf>
    <xf numFmtId="0" fontId="51" fillId="3" borderId="48" xfId="1" applyFont="1" applyFill="1" applyBorder="1" applyAlignment="1">
      <alignment horizontal="right" vertical="center"/>
    </xf>
    <xf numFmtId="0" fontId="51" fillId="3" borderId="37" xfId="1" applyFont="1" applyFill="1" applyBorder="1" applyAlignment="1">
      <alignment horizontal="right" vertical="center"/>
    </xf>
    <xf numFmtId="0" fontId="9" fillId="3" borderId="82" xfId="1" applyFont="1" applyFill="1" applyBorder="1" applyAlignment="1">
      <alignment horizontal="center" vertical="center"/>
    </xf>
    <xf numFmtId="0" fontId="23" fillId="0" borderId="5" xfId="1" applyFont="1" applyBorder="1">
      <alignment vertical="center"/>
    </xf>
    <xf numFmtId="0" fontId="44" fillId="0" borderId="5" xfId="1" applyFont="1" applyBorder="1" applyAlignment="1">
      <alignment horizontal="center" vertical="center" wrapText="1"/>
    </xf>
    <xf numFmtId="49" fontId="23" fillId="0" borderId="190" xfId="1" applyNumberFormat="1" applyFont="1" applyBorder="1" applyAlignment="1">
      <alignment horizontal="center" vertical="center"/>
    </xf>
    <xf numFmtId="180" fontId="28" fillId="3" borderId="98" xfId="1" applyNumberFormat="1" applyFont="1" applyFill="1" applyBorder="1" applyAlignment="1">
      <alignment horizontal="right" vertical="center"/>
    </xf>
    <xf numFmtId="0" fontId="28" fillId="3" borderId="29" xfId="1" applyFont="1" applyFill="1" applyBorder="1" applyAlignment="1">
      <alignment horizontal="right" vertical="center"/>
    </xf>
    <xf numFmtId="0" fontId="28" fillId="3" borderId="90" xfId="1" applyFont="1" applyFill="1" applyBorder="1" applyAlignment="1">
      <alignment horizontal="right" vertical="center"/>
    </xf>
    <xf numFmtId="0" fontId="28" fillId="3" borderId="97" xfId="1" applyFont="1" applyFill="1" applyBorder="1" applyAlignment="1">
      <alignment horizontal="right" vertical="center"/>
    </xf>
    <xf numFmtId="0" fontId="28" fillId="0" borderId="90" xfId="1" applyFont="1" applyBorder="1" applyAlignment="1">
      <alignment horizontal="right" vertical="center"/>
    </xf>
    <xf numFmtId="0" fontId="28" fillId="3" borderId="92" xfId="1" applyFont="1" applyFill="1" applyBorder="1" applyAlignment="1">
      <alignment horizontal="right" vertical="center"/>
    </xf>
    <xf numFmtId="0" fontId="82" fillId="3" borderId="29" xfId="1" applyFont="1" applyFill="1" applyBorder="1" applyAlignment="1">
      <alignment horizontal="right" vertical="center"/>
    </xf>
    <xf numFmtId="0" fontId="82" fillId="3" borderId="2" xfId="1" applyFont="1" applyFill="1" applyBorder="1" applyAlignment="1">
      <alignment horizontal="right" vertical="center"/>
    </xf>
    <xf numFmtId="0" fontId="82" fillId="3" borderId="90" xfId="1" applyFont="1" applyFill="1" applyBorder="1" applyAlignment="1">
      <alignment horizontal="right" vertical="center"/>
    </xf>
    <xf numFmtId="0" fontId="82" fillId="3" borderId="91" xfId="1" applyFont="1" applyFill="1" applyBorder="1" applyAlignment="1">
      <alignment horizontal="right" vertical="center"/>
    </xf>
    <xf numFmtId="0" fontId="82" fillId="0" borderId="90" xfId="1" applyFont="1" applyBorder="1" applyAlignment="1">
      <alignment horizontal="right" vertical="center"/>
    </xf>
    <xf numFmtId="0" fontId="82" fillId="0" borderId="91" xfId="1" applyFont="1" applyBorder="1" applyAlignment="1">
      <alignment horizontal="right" vertical="center"/>
    </xf>
    <xf numFmtId="0" fontId="82" fillId="0" borderId="29" xfId="1" applyFont="1" applyBorder="1" applyAlignment="1">
      <alignment horizontal="right" vertical="center"/>
    </xf>
    <xf numFmtId="0" fontId="82" fillId="0" borderId="92" xfId="1" applyFont="1" applyBorder="1" applyAlignment="1">
      <alignment horizontal="right" vertical="center"/>
    </xf>
    <xf numFmtId="0" fontId="51" fillId="3" borderId="188" xfId="1" applyFont="1" applyFill="1" applyBorder="1" applyAlignment="1">
      <alignment horizontal="right" vertical="center"/>
    </xf>
    <xf numFmtId="0" fontId="21" fillId="3" borderId="153" xfId="1" applyFont="1" applyFill="1" applyBorder="1" applyAlignment="1">
      <alignment horizontal="center" vertical="center"/>
    </xf>
    <xf numFmtId="180" fontId="28" fillId="3" borderId="185" xfId="1" applyNumberFormat="1" applyFont="1" applyFill="1" applyBorder="1" applyAlignment="1">
      <alignment horizontal="right" vertical="center" shrinkToFit="1"/>
    </xf>
    <xf numFmtId="0" fontId="12" fillId="3" borderId="151" xfId="1" applyFont="1" applyFill="1" applyBorder="1" applyAlignment="1">
      <alignment horizontal="right" vertical="center" shrinkToFit="1"/>
    </xf>
    <xf numFmtId="0" fontId="28" fillId="3" borderId="160" xfId="1" applyFont="1" applyFill="1" applyBorder="1" applyAlignment="1">
      <alignment horizontal="right" vertical="center" shrinkToFit="1"/>
    </xf>
    <xf numFmtId="0" fontId="28" fillId="3" borderId="174" xfId="1" applyFont="1" applyFill="1" applyBorder="1" applyAlignment="1">
      <alignment horizontal="right" vertical="center" shrinkToFit="1"/>
    </xf>
    <xf numFmtId="0" fontId="28" fillId="0" borderId="174" xfId="1" applyFont="1" applyBorder="1" applyAlignment="1">
      <alignment horizontal="right" vertical="center" shrinkToFit="1"/>
    </xf>
    <xf numFmtId="0" fontId="28" fillId="0" borderId="160" xfId="1" applyFont="1" applyBorder="1" applyAlignment="1">
      <alignment horizontal="right" vertical="center" shrinkToFit="1"/>
    </xf>
    <xf numFmtId="0" fontId="28" fillId="0" borderId="151" xfId="1" applyFont="1" applyBorder="1" applyAlignment="1">
      <alignment horizontal="right" vertical="center" shrinkToFit="1"/>
    </xf>
    <xf numFmtId="0" fontId="28" fillId="0" borderId="99" xfId="1" applyFont="1" applyBorder="1" applyAlignment="1">
      <alignment horizontal="right" vertical="center" shrinkToFit="1"/>
    </xf>
    <xf numFmtId="0" fontId="28" fillId="0" borderId="159" xfId="1" applyFont="1" applyBorder="1" applyAlignment="1">
      <alignment horizontal="right" vertical="center" shrinkToFit="1"/>
    </xf>
    <xf numFmtId="0" fontId="28" fillId="0" borderId="161" xfId="1" applyFont="1" applyBorder="1" applyAlignment="1">
      <alignment horizontal="right" vertical="center" shrinkToFit="1"/>
    </xf>
    <xf numFmtId="0" fontId="75" fillId="3" borderId="160" xfId="1" applyFont="1" applyFill="1" applyBorder="1" applyAlignment="1">
      <alignment horizontal="right" vertical="center" shrinkToFit="1"/>
    </xf>
    <xf numFmtId="0" fontId="28" fillId="3" borderId="161" xfId="1" applyFont="1" applyFill="1" applyBorder="1" applyAlignment="1">
      <alignment horizontal="right" vertical="center" shrinkToFit="1"/>
    </xf>
    <xf numFmtId="0" fontId="63" fillId="3" borderId="151" xfId="1" applyFont="1" applyFill="1" applyBorder="1" applyAlignment="1">
      <alignment horizontal="right" vertical="center" shrinkToFit="1"/>
    </xf>
    <xf numFmtId="0" fontId="63" fillId="3" borderId="191" xfId="1" applyFont="1" applyFill="1" applyBorder="1" applyAlignment="1">
      <alignment horizontal="right" vertical="center" shrinkToFit="1"/>
    </xf>
    <xf numFmtId="0" fontId="9" fillId="3" borderId="159" xfId="1" applyFont="1" applyFill="1" applyBorder="1" applyAlignment="1">
      <alignment horizontal="center" vertical="center"/>
    </xf>
    <xf numFmtId="0" fontId="21" fillId="3" borderId="150" xfId="1" applyFont="1" applyFill="1" applyBorder="1" applyAlignment="1">
      <alignment horizontal="center" vertical="center"/>
    </xf>
    <xf numFmtId="0" fontId="21" fillId="3" borderId="156" xfId="1" applyFont="1" applyFill="1" applyBorder="1" applyAlignment="1">
      <alignment horizontal="center" vertical="center"/>
    </xf>
    <xf numFmtId="180" fontId="12" fillId="5" borderId="118" xfId="1" applyNumberFormat="1" applyFont="1" applyFill="1" applyBorder="1" applyAlignment="1">
      <alignment horizontal="right" vertical="center" shrinkToFit="1"/>
    </xf>
    <xf numFmtId="0" fontId="63" fillId="5" borderId="117" xfId="1" applyFont="1" applyFill="1" applyBorder="1" applyAlignment="1">
      <alignment horizontal="right" vertical="center" shrinkToFit="1"/>
    </xf>
    <xf numFmtId="0" fontId="34" fillId="5" borderId="111" xfId="1" applyFont="1" applyFill="1" applyBorder="1" applyAlignment="1">
      <alignment horizontal="right" vertical="center" shrinkToFit="1"/>
    </xf>
    <xf numFmtId="0" fontId="63" fillId="5" borderId="113" xfId="1" applyFont="1" applyFill="1" applyBorder="1" applyAlignment="1">
      <alignment horizontal="right" vertical="center" shrinkToFit="1"/>
    </xf>
    <xf numFmtId="0" fontId="63" fillId="5" borderId="157" xfId="1" applyFont="1" applyFill="1" applyBorder="1" applyAlignment="1">
      <alignment horizontal="right" vertical="center" shrinkToFit="1"/>
    </xf>
    <xf numFmtId="0" fontId="9" fillId="5" borderId="113" xfId="1" applyFont="1" applyFill="1" applyBorder="1" applyAlignment="1">
      <alignment horizontal="center" vertical="center"/>
    </xf>
    <xf numFmtId="0" fontId="85" fillId="3" borderId="34" xfId="1" applyFont="1" applyFill="1" applyBorder="1" applyAlignment="1">
      <alignment horizontal="right" vertical="center"/>
    </xf>
    <xf numFmtId="0" fontId="82" fillId="3" borderId="35" xfId="1" applyFont="1" applyFill="1" applyBorder="1" applyAlignment="1">
      <alignment horizontal="right" vertical="center"/>
    </xf>
    <xf numFmtId="0" fontId="82" fillId="3" borderId="38" xfId="1" applyFont="1" applyFill="1" applyBorder="1" applyAlignment="1">
      <alignment horizontal="right" vertical="center"/>
    </xf>
    <xf numFmtId="0" fontId="82" fillId="3" borderId="34" xfId="1" applyFont="1" applyFill="1" applyBorder="1" applyAlignment="1">
      <alignment horizontal="right" vertical="center"/>
    </xf>
    <xf numFmtId="0" fontId="82" fillId="3" borderId="8" xfId="1" applyFont="1" applyFill="1" applyBorder="1" applyAlignment="1">
      <alignment horizontal="right" vertical="center"/>
    </xf>
    <xf numFmtId="0" fontId="82" fillId="3" borderId="36" xfId="1" applyFont="1" applyFill="1" applyBorder="1" applyAlignment="1">
      <alignment horizontal="right" vertical="center"/>
    </xf>
    <xf numFmtId="0" fontId="51" fillId="3" borderId="38" xfId="1" applyFont="1" applyFill="1" applyBorder="1" applyAlignment="1">
      <alignment horizontal="right" vertical="center"/>
    </xf>
    <xf numFmtId="0" fontId="51" fillId="3" borderId="8" xfId="1" applyFont="1" applyFill="1" applyBorder="1" applyAlignment="1">
      <alignment horizontal="right" vertical="center"/>
    </xf>
    <xf numFmtId="0" fontId="51" fillId="3" borderId="152" xfId="1" applyFont="1" applyFill="1" applyBorder="1" applyAlignment="1">
      <alignment horizontal="right" vertical="center"/>
    </xf>
    <xf numFmtId="0" fontId="9" fillId="3" borderId="35" xfId="1" applyFont="1" applyFill="1" applyBorder="1" applyAlignment="1">
      <alignment horizontal="center" vertical="center"/>
    </xf>
    <xf numFmtId="0" fontId="34" fillId="5" borderId="68" xfId="1" applyFont="1" applyFill="1" applyBorder="1" applyAlignment="1">
      <alignment horizontal="right" vertical="center" shrinkToFit="1"/>
    </xf>
    <xf numFmtId="0" fontId="86" fillId="3" borderId="46" xfId="1" applyFont="1" applyFill="1" applyBorder="1" applyAlignment="1">
      <alignment horizontal="right" vertical="center"/>
    </xf>
    <xf numFmtId="0" fontId="86" fillId="3" borderId="86" xfId="1" applyFont="1" applyFill="1" applyBorder="1" applyAlignment="1">
      <alignment horizontal="right" vertical="center"/>
    </xf>
    <xf numFmtId="0" fontId="86" fillId="3" borderId="48" xfId="1" applyFont="1" applyFill="1" applyBorder="1" applyAlignment="1">
      <alignment horizontal="right" vertical="center"/>
    </xf>
    <xf numFmtId="0" fontId="86" fillId="3" borderId="83" xfId="1" applyFont="1" applyFill="1" applyBorder="1" applyAlignment="1">
      <alignment horizontal="right" vertical="center"/>
    </xf>
    <xf numFmtId="0" fontId="86" fillId="3" borderId="82" xfId="1" applyFont="1" applyFill="1" applyBorder="1" applyAlignment="1">
      <alignment horizontal="right" vertical="center"/>
    </xf>
    <xf numFmtId="0" fontId="86" fillId="3" borderId="85" xfId="1" applyFont="1" applyFill="1" applyBorder="1" applyAlignment="1">
      <alignment horizontal="right" vertical="center"/>
    </xf>
    <xf numFmtId="0" fontId="63" fillId="3" borderId="46" xfId="1" applyFont="1" applyFill="1" applyBorder="1" applyAlignment="1">
      <alignment horizontal="right" vertical="center"/>
    </xf>
    <xf numFmtId="0" fontId="63" fillId="3" borderId="85" xfId="1" applyFont="1" applyFill="1" applyBorder="1" applyAlignment="1">
      <alignment horizontal="right" vertical="center"/>
    </xf>
    <xf numFmtId="0" fontId="63" fillId="3" borderId="48" xfId="1" applyFont="1" applyFill="1" applyBorder="1" applyAlignment="1">
      <alignment horizontal="right" vertical="center"/>
    </xf>
    <xf numFmtId="0" fontId="63" fillId="3" borderId="192" xfId="1" applyFont="1" applyFill="1" applyBorder="1" applyAlignment="1">
      <alignment horizontal="right" vertical="center"/>
    </xf>
    <xf numFmtId="0" fontId="37" fillId="6" borderId="75" xfId="1" applyFont="1" applyFill="1" applyBorder="1" applyAlignment="1">
      <alignment horizontal="right" vertical="center" shrinkToFit="1"/>
    </xf>
    <xf numFmtId="0" fontId="37" fillId="6" borderId="74" xfId="1" applyFont="1" applyFill="1" applyBorder="1" applyAlignment="1">
      <alignment horizontal="right" vertical="center" shrinkToFit="1"/>
    </xf>
    <xf numFmtId="0" fontId="37" fillId="6" borderId="80" xfId="1" applyFont="1" applyFill="1" applyBorder="1" applyAlignment="1">
      <alignment horizontal="right" vertical="center" shrinkToFit="1"/>
    </xf>
    <xf numFmtId="0" fontId="37" fillId="6" borderId="77" xfId="1" applyFont="1" applyFill="1" applyBorder="1" applyAlignment="1">
      <alignment horizontal="right" vertical="center" shrinkToFit="1"/>
    </xf>
    <xf numFmtId="0" fontId="37" fillId="6" borderId="76" xfId="1" applyFont="1" applyFill="1" applyBorder="1" applyAlignment="1">
      <alignment horizontal="right" vertical="center" shrinkToFit="1"/>
    </xf>
    <xf numFmtId="0" fontId="37" fillId="6" borderId="79" xfId="1" applyFont="1" applyFill="1" applyBorder="1" applyAlignment="1">
      <alignment horizontal="right" vertical="center" shrinkToFit="1"/>
    </xf>
    <xf numFmtId="0" fontId="37" fillId="6" borderId="193" xfId="1" applyFont="1" applyFill="1" applyBorder="1" applyAlignment="1">
      <alignment horizontal="right" vertical="center" shrinkToFit="1"/>
    </xf>
    <xf numFmtId="0" fontId="34" fillId="3" borderId="50" xfId="1" applyFont="1" applyFill="1" applyBorder="1" applyAlignment="1">
      <alignment horizontal="right" vertical="center"/>
    </xf>
    <xf numFmtId="0" fontId="86" fillId="3" borderId="53" xfId="1" applyFont="1" applyFill="1" applyBorder="1" applyAlignment="1">
      <alignment horizontal="right" vertical="center"/>
    </xf>
    <xf numFmtId="0" fontId="28" fillId="3" borderId="55" xfId="1" applyFont="1" applyFill="1" applyBorder="1" applyAlignment="1">
      <alignment horizontal="right" vertical="center"/>
    </xf>
    <xf numFmtId="0" fontId="87" fillId="3" borderId="55" xfId="1" applyFont="1" applyFill="1" applyBorder="1" applyAlignment="1">
      <alignment horizontal="right" vertical="center"/>
    </xf>
    <xf numFmtId="0" fontId="87" fillId="3" borderId="53" xfId="1" applyFont="1" applyFill="1" applyBorder="1" applyAlignment="1">
      <alignment horizontal="right" vertical="center"/>
    </xf>
    <xf numFmtId="0" fontId="28" fillId="0" borderId="50" xfId="1" applyFont="1" applyBorder="1" applyAlignment="1">
      <alignment horizontal="right" vertical="center"/>
    </xf>
    <xf numFmtId="0" fontId="75" fillId="3" borderId="53" xfId="1" applyFont="1" applyFill="1" applyBorder="1" applyAlignment="1">
      <alignment horizontal="right" vertical="center"/>
    </xf>
    <xf numFmtId="0" fontId="86" fillId="3" borderId="54" xfId="1" applyFont="1" applyFill="1" applyBorder="1" applyAlignment="1">
      <alignment horizontal="right" vertical="center"/>
    </xf>
    <xf numFmtId="0" fontId="86" fillId="3" borderId="50" xfId="1" applyFont="1" applyFill="1" applyBorder="1" applyAlignment="1">
      <alignment horizontal="right" vertical="center"/>
    </xf>
    <xf numFmtId="0" fontId="86" fillId="3" borderId="154" xfId="1" applyFont="1" applyFill="1" applyBorder="1" applyAlignment="1">
      <alignment horizontal="right" vertical="center"/>
    </xf>
    <xf numFmtId="0" fontId="63" fillId="5" borderId="67" xfId="1" applyFont="1" applyFill="1" applyBorder="1" applyAlignment="1">
      <alignment horizontal="right" vertical="center" shrinkToFit="1"/>
    </xf>
    <xf numFmtId="180" fontId="75" fillId="3" borderId="98" xfId="1" applyNumberFormat="1" applyFont="1" applyFill="1" applyBorder="1" applyAlignment="1">
      <alignment horizontal="right" vertical="center"/>
    </xf>
    <xf numFmtId="0" fontId="76" fillId="3" borderId="90" xfId="1" applyFont="1" applyFill="1" applyBorder="1" applyAlignment="1">
      <alignment horizontal="right" vertical="center"/>
    </xf>
    <xf numFmtId="0" fontId="76" fillId="3" borderId="97" xfId="1" applyFont="1" applyFill="1" applyBorder="1" applyAlignment="1">
      <alignment horizontal="right" vertical="center"/>
    </xf>
    <xf numFmtId="0" fontId="76" fillId="3" borderId="29" xfId="1" applyFont="1" applyFill="1" applyBorder="1" applyAlignment="1">
      <alignment horizontal="right" vertical="center"/>
    </xf>
    <xf numFmtId="0" fontId="76" fillId="3" borderId="92" xfId="1" applyFont="1" applyFill="1" applyBorder="1" applyAlignment="1">
      <alignment horizontal="right" vertical="center"/>
    </xf>
    <xf numFmtId="0" fontId="76" fillId="0" borderId="29" xfId="1" applyFont="1" applyBorder="1" applyAlignment="1">
      <alignment horizontal="right" vertical="center"/>
    </xf>
    <xf numFmtId="0" fontId="76" fillId="3" borderId="2" xfId="1" applyFont="1" applyFill="1" applyBorder="1" applyAlignment="1">
      <alignment horizontal="right" vertical="center"/>
    </xf>
    <xf numFmtId="0" fontId="76" fillId="0" borderId="90" xfId="1" applyFont="1" applyBorder="1" applyAlignment="1">
      <alignment horizontal="right" vertical="center"/>
    </xf>
    <xf numFmtId="0" fontId="76" fillId="3" borderId="91" xfId="1" applyFont="1" applyFill="1" applyBorder="1" applyAlignment="1">
      <alignment horizontal="right" vertical="center"/>
    </xf>
    <xf numFmtId="0" fontId="76" fillId="3" borderId="188" xfId="1" applyFont="1" applyFill="1" applyBorder="1" applyAlignment="1">
      <alignment horizontal="right" vertical="center"/>
    </xf>
    <xf numFmtId="0" fontId="21" fillId="3" borderId="189" xfId="1" applyFont="1" applyFill="1" applyBorder="1" applyAlignment="1">
      <alignment horizontal="center" vertical="center"/>
    </xf>
    <xf numFmtId="0" fontId="16" fillId="3" borderId="45" xfId="1" applyFont="1" applyFill="1" applyBorder="1">
      <alignment vertical="center"/>
    </xf>
    <xf numFmtId="180" fontId="75" fillId="3" borderId="40" xfId="1" applyNumberFormat="1" applyFont="1" applyFill="1" applyBorder="1" applyAlignment="1">
      <alignment horizontal="right" vertical="center"/>
    </xf>
    <xf numFmtId="0" fontId="76" fillId="3" borderId="39" xfId="1" applyFont="1" applyFill="1" applyBorder="1" applyAlignment="1">
      <alignment horizontal="right" vertical="center"/>
    </xf>
    <xf numFmtId="0" fontId="76" fillId="3" borderId="8" xfId="1" applyFont="1" applyFill="1" applyBorder="1" applyAlignment="1">
      <alignment horizontal="right" vertical="center"/>
    </xf>
    <xf numFmtId="0" fontId="76" fillId="3" borderId="36" xfId="1" applyFont="1" applyFill="1" applyBorder="1" applyAlignment="1">
      <alignment horizontal="right" vertical="center"/>
    </xf>
    <xf numFmtId="0" fontId="76" fillId="0" borderId="8" xfId="1" applyFont="1" applyBorder="1" applyAlignment="1">
      <alignment horizontal="right" vertical="center"/>
    </xf>
    <xf numFmtId="0" fontId="76" fillId="0" borderId="35" xfId="1" applyFont="1" applyBorder="1" applyAlignment="1">
      <alignment horizontal="right" vertical="center"/>
    </xf>
    <xf numFmtId="0" fontId="76" fillId="0" borderId="34" xfId="1" applyFont="1" applyBorder="1" applyAlignment="1">
      <alignment horizontal="right" vertical="center"/>
    </xf>
    <xf numFmtId="0" fontId="76" fillId="0" borderId="38" xfId="1" applyFont="1" applyBorder="1" applyAlignment="1">
      <alignment horizontal="right" vertical="center"/>
    </xf>
    <xf numFmtId="0" fontId="76" fillId="0" borderId="36" xfId="1" applyFont="1" applyBorder="1" applyAlignment="1">
      <alignment horizontal="right" vertical="center"/>
    </xf>
    <xf numFmtId="0" fontId="76" fillId="3" borderId="38" xfId="1" applyFont="1" applyFill="1" applyBorder="1" applyAlignment="1">
      <alignment horizontal="right" vertical="center"/>
    </xf>
    <xf numFmtId="0" fontId="76" fillId="3" borderId="152" xfId="1" applyFont="1" applyFill="1" applyBorder="1" applyAlignment="1">
      <alignment horizontal="right" vertical="center"/>
    </xf>
    <xf numFmtId="0" fontId="16" fillId="3" borderId="33" xfId="1" applyFont="1" applyFill="1" applyBorder="1">
      <alignment vertical="center"/>
    </xf>
    <xf numFmtId="0" fontId="88" fillId="5" borderId="16" xfId="1" applyFont="1" applyFill="1" applyBorder="1" applyAlignment="1">
      <alignment horizontal="right" vertical="center" shrinkToFit="1"/>
    </xf>
    <xf numFmtId="0" fontId="88" fillId="5" borderId="157" xfId="1" applyFont="1" applyFill="1" applyBorder="1" applyAlignment="1">
      <alignment horizontal="right" vertical="center" shrinkToFit="1"/>
    </xf>
    <xf numFmtId="0" fontId="23" fillId="3" borderId="112" xfId="1" applyFont="1" applyFill="1" applyBorder="1">
      <alignment vertical="center"/>
    </xf>
    <xf numFmtId="0" fontId="21" fillId="3" borderId="15" xfId="1" applyFont="1" applyFill="1" applyBorder="1" applyAlignment="1">
      <alignment horizontal="center" vertical="center"/>
    </xf>
    <xf numFmtId="0" fontId="88" fillId="5" borderId="64" xfId="1" applyFont="1" applyFill="1" applyBorder="1" applyAlignment="1">
      <alignment horizontal="right" vertical="center" shrinkToFit="1"/>
    </xf>
    <xf numFmtId="0" fontId="88" fillId="5" borderId="68" xfId="1" applyFont="1" applyFill="1" applyBorder="1" applyAlignment="1">
      <alignment horizontal="right" vertical="center" shrinkToFit="1"/>
    </xf>
    <xf numFmtId="0" fontId="88" fillId="5" borderId="59" xfId="1" applyFont="1" applyFill="1" applyBorder="1" applyAlignment="1">
      <alignment horizontal="right" vertical="center" shrinkToFit="1"/>
    </xf>
    <xf numFmtId="0" fontId="88" fillId="5" borderId="155" xfId="1" applyFont="1" applyFill="1" applyBorder="1" applyAlignment="1">
      <alignment horizontal="right" vertical="center" shrinkToFit="1"/>
    </xf>
    <xf numFmtId="0" fontId="12" fillId="5" borderId="155" xfId="1" applyFont="1" applyFill="1" applyBorder="1" applyAlignment="1">
      <alignment horizontal="right" vertical="center" shrinkToFit="1"/>
    </xf>
    <xf numFmtId="0" fontId="75" fillId="3" borderId="97" xfId="1" applyFont="1" applyFill="1" applyBorder="1" applyAlignment="1">
      <alignment horizontal="right" vertical="center"/>
    </xf>
    <xf numFmtId="0" fontId="75" fillId="0" borderId="90" xfId="1" applyFont="1" applyBorder="1" applyAlignment="1">
      <alignment horizontal="right" vertical="center"/>
    </xf>
    <xf numFmtId="0" fontId="75" fillId="0" borderId="29" xfId="1" applyFont="1" applyBorder="1" applyAlignment="1">
      <alignment horizontal="right" vertical="center"/>
    </xf>
    <xf numFmtId="0" fontId="75" fillId="0" borderId="91" xfId="1" applyFont="1" applyBorder="1" applyAlignment="1">
      <alignment horizontal="right" vertical="center"/>
    </xf>
    <xf numFmtId="0" fontId="81" fillId="6" borderId="76" xfId="1" applyFont="1" applyFill="1" applyBorder="1" applyAlignment="1">
      <alignment horizontal="center" vertical="center"/>
    </xf>
    <xf numFmtId="0" fontId="89" fillId="0" borderId="90" xfId="1" applyFont="1" applyBorder="1" applyAlignment="1">
      <alignment horizontal="right" vertical="center"/>
    </xf>
    <xf numFmtId="0" fontId="89" fillId="0" borderId="97" xfId="1" applyFont="1" applyBorder="1" applyAlignment="1">
      <alignment horizontal="right" vertical="center"/>
    </xf>
    <xf numFmtId="0" fontId="89" fillId="0" borderId="29" xfId="1" applyFont="1" applyBorder="1" applyAlignment="1">
      <alignment horizontal="right" vertical="center"/>
    </xf>
    <xf numFmtId="0" fontId="89" fillId="0" borderId="92" xfId="1" applyFont="1" applyBorder="1" applyAlignment="1">
      <alignment horizontal="right" vertical="center"/>
    </xf>
    <xf numFmtId="0" fontId="89" fillId="3" borderId="2" xfId="1" applyFont="1" applyFill="1" applyBorder="1" applyAlignment="1">
      <alignment horizontal="right" vertical="center"/>
    </xf>
    <xf numFmtId="0" fontId="89" fillId="0" borderId="91" xfId="1" applyFont="1" applyBorder="1" applyAlignment="1">
      <alignment horizontal="right" vertical="center"/>
    </xf>
    <xf numFmtId="0" fontId="89" fillId="3" borderId="90" xfId="1" applyFont="1" applyFill="1" applyBorder="1" applyAlignment="1">
      <alignment horizontal="right" vertical="center"/>
    </xf>
    <xf numFmtId="0" fontId="89" fillId="3" borderId="29" xfId="1" applyFont="1" applyFill="1" applyBorder="1" applyAlignment="1">
      <alignment horizontal="right" vertical="center"/>
    </xf>
    <xf numFmtId="0" fontId="89" fillId="3" borderId="91" xfId="1" applyFont="1" applyFill="1" applyBorder="1" applyAlignment="1">
      <alignment horizontal="right" vertical="center"/>
    </xf>
    <xf numFmtId="0" fontId="89" fillId="3" borderId="92" xfId="1" applyFont="1" applyFill="1" applyBorder="1" applyAlignment="1">
      <alignment horizontal="right" vertical="center"/>
    </xf>
    <xf numFmtId="0" fontId="90" fillId="3" borderId="90" xfId="1" applyFont="1" applyFill="1" applyBorder="1" applyAlignment="1">
      <alignment horizontal="right" vertical="center"/>
    </xf>
    <xf numFmtId="0" fontId="87" fillId="3" borderId="97" xfId="1" applyFont="1" applyFill="1" applyBorder="1" applyAlignment="1">
      <alignment horizontal="right" vertical="center"/>
    </xf>
    <xf numFmtId="0" fontId="89" fillId="3" borderId="97" xfId="1" applyFont="1" applyFill="1" applyBorder="1" applyAlignment="1">
      <alignment horizontal="right" vertical="center"/>
    </xf>
    <xf numFmtId="0" fontId="63" fillId="3" borderId="91" xfId="1" applyFont="1" applyFill="1" applyBorder="1" applyAlignment="1">
      <alignment horizontal="right" vertical="center"/>
    </xf>
    <xf numFmtId="0" fontId="63" fillId="3" borderId="29" xfId="1" applyFont="1" applyFill="1" applyBorder="1" applyAlignment="1">
      <alignment horizontal="right" vertical="center"/>
    </xf>
    <xf numFmtId="0" fontId="63" fillId="3" borderId="188" xfId="1" applyFont="1" applyFill="1" applyBorder="1" applyAlignment="1">
      <alignment horizontal="right" vertical="center"/>
    </xf>
    <xf numFmtId="49" fontId="23" fillId="0" borderId="120" xfId="1" applyNumberFormat="1" applyFont="1" applyBorder="1" applyAlignment="1">
      <alignment horizontal="center" vertical="center"/>
    </xf>
    <xf numFmtId="0" fontId="63" fillId="3" borderId="68" xfId="1" applyFont="1" applyFill="1" applyBorder="1" applyAlignment="1">
      <alignment horizontal="right" vertical="center" shrinkToFit="1"/>
    </xf>
    <xf numFmtId="0" fontId="63" fillId="3" borderId="64" xfId="1" applyFont="1" applyFill="1" applyBorder="1" applyAlignment="1">
      <alignment horizontal="right" vertical="center" shrinkToFit="1"/>
    </xf>
    <xf numFmtId="0" fontId="23" fillId="3" borderId="59" xfId="1" applyFont="1" applyFill="1" applyBorder="1" applyAlignment="1">
      <alignment horizontal="center" vertical="center"/>
    </xf>
    <xf numFmtId="0" fontId="74" fillId="3" borderId="59" xfId="1" applyFont="1" applyFill="1" applyBorder="1" applyAlignment="1">
      <alignment horizontal="center" vertical="center"/>
    </xf>
    <xf numFmtId="0" fontId="21" fillId="3" borderId="59" xfId="1" applyFont="1" applyFill="1" applyBorder="1" applyAlignment="1">
      <alignment horizontal="left" vertical="center" wrapText="1"/>
    </xf>
    <xf numFmtId="0" fontId="16" fillId="3" borderId="63" xfId="1" applyFont="1" applyFill="1" applyBorder="1" applyAlignment="1">
      <alignment horizontal="center" vertical="center"/>
    </xf>
    <xf numFmtId="0" fontId="9" fillId="5" borderId="49" xfId="1" applyFont="1" applyFill="1" applyBorder="1" applyAlignment="1">
      <alignment horizontal="center" vertical="center"/>
    </xf>
    <xf numFmtId="180" fontId="28" fillId="3" borderId="56" xfId="1" applyNumberFormat="1" applyFont="1" applyFill="1" applyBorder="1" applyAlignment="1">
      <alignment horizontal="right" vertical="center"/>
    </xf>
    <xf numFmtId="0" fontId="86" fillId="3" borderId="55" xfId="1" applyFont="1" applyFill="1" applyBorder="1" applyAlignment="1">
      <alignment horizontal="right" vertical="center"/>
    </xf>
    <xf numFmtId="0" fontId="86" fillId="3" borderId="51" xfId="1" applyFont="1" applyFill="1" applyBorder="1" applyAlignment="1">
      <alignment horizontal="right" vertical="center"/>
    </xf>
    <xf numFmtId="0" fontId="86" fillId="3" borderId="49" xfId="1" applyFont="1" applyFill="1" applyBorder="1" applyAlignment="1">
      <alignment horizontal="right" vertical="center"/>
    </xf>
    <xf numFmtId="0" fontId="63" fillId="3" borderId="53" xfId="1" applyFont="1" applyFill="1" applyBorder="1" applyAlignment="1">
      <alignment horizontal="right" vertical="center"/>
    </xf>
    <xf numFmtId="0" fontId="63" fillId="3" borderId="54" xfId="1" applyFont="1" applyFill="1" applyBorder="1" applyAlignment="1">
      <alignment horizontal="right" vertical="center"/>
    </xf>
    <xf numFmtId="0" fontId="63" fillId="3" borderId="50" xfId="1" applyFont="1" applyFill="1" applyBorder="1" applyAlignment="1">
      <alignment horizontal="right" vertical="center"/>
    </xf>
    <xf numFmtId="0" fontId="63" fillId="3" borderId="154" xfId="1" applyFont="1" applyFill="1" applyBorder="1" applyAlignment="1">
      <alignment horizontal="right" vertical="center"/>
    </xf>
    <xf numFmtId="0" fontId="34" fillId="5" borderId="66" xfId="1" applyFont="1" applyFill="1" applyBorder="1" applyAlignment="1">
      <alignment horizontal="right" vertical="center" shrinkToFit="1"/>
    </xf>
    <xf numFmtId="0" fontId="34" fillId="5" borderId="65" xfId="1" applyFont="1" applyFill="1" applyBorder="1" applyAlignment="1">
      <alignment horizontal="right" vertical="center" shrinkToFit="1"/>
    </xf>
    <xf numFmtId="0" fontId="34" fillId="5" borderId="59" xfId="1" applyFont="1" applyFill="1" applyBorder="1" applyAlignment="1">
      <alignment horizontal="right" vertical="center" shrinkToFit="1"/>
    </xf>
    <xf numFmtId="0" fontId="84" fillId="3" borderId="34" xfId="1" applyFont="1" applyFill="1" applyBorder="1" applyAlignment="1">
      <alignment horizontal="right" vertical="center"/>
    </xf>
    <xf numFmtId="0" fontId="84" fillId="3" borderId="39" xfId="1" applyFont="1" applyFill="1" applyBorder="1" applyAlignment="1">
      <alignment horizontal="right" vertical="center"/>
    </xf>
    <xf numFmtId="0" fontId="84" fillId="3" borderId="8" xfId="1" applyFont="1" applyFill="1" applyBorder="1" applyAlignment="1">
      <alignment horizontal="right" vertical="center"/>
    </xf>
    <xf numFmtId="0" fontId="84" fillId="3" borderId="36" xfId="1" applyFont="1" applyFill="1" applyBorder="1" applyAlignment="1">
      <alignment horizontal="right" vertical="center"/>
    </xf>
    <xf numFmtId="0" fontId="84" fillId="3" borderId="35" xfId="1" applyFont="1" applyFill="1" applyBorder="1" applyAlignment="1">
      <alignment horizontal="right" vertical="center"/>
    </xf>
    <xf numFmtId="0" fontId="84" fillId="3" borderId="38" xfId="1" applyFont="1" applyFill="1" applyBorder="1" applyAlignment="1">
      <alignment horizontal="right" vertical="center"/>
    </xf>
    <xf numFmtId="0" fontId="91" fillId="3" borderId="8" xfId="1" applyFont="1" applyFill="1" applyBorder="1" applyAlignment="1">
      <alignment horizontal="right" vertical="center"/>
    </xf>
    <xf numFmtId="0" fontId="91" fillId="3" borderId="34" xfId="1" applyFont="1" applyFill="1" applyBorder="1" applyAlignment="1">
      <alignment horizontal="right" vertical="center"/>
    </xf>
    <xf numFmtId="0" fontId="91" fillId="3" borderId="38" xfId="1" applyFont="1" applyFill="1" applyBorder="1" applyAlignment="1">
      <alignment horizontal="right" vertical="center"/>
    </xf>
    <xf numFmtId="0" fontId="91" fillId="3" borderId="36" xfId="1" applyFont="1" applyFill="1" applyBorder="1" applyAlignment="1">
      <alignment horizontal="right" vertical="center"/>
    </xf>
    <xf numFmtId="0" fontId="91" fillId="3" borderId="152" xfId="1" applyFont="1" applyFill="1" applyBorder="1" applyAlignment="1">
      <alignment horizontal="right" vertical="center"/>
    </xf>
    <xf numFmtId="0" fontId="23" fillId="3" borderId="16" xfId="1" applyFont="1" applyFill="1" applyBorder="1" applyAlignment="1">
      <alignment vertical="center" wrapText="1"/>
    </xf>
    <xf numFmtId="0" fontId="74" fillId="3" borderId="16" xfId="1" applyFont="1" applyFill="1" applyBorder="1">
      <alignment vertical="center"/>
    </xf>
    <xf numFmtId="0" fontId="16" fillId="3" borderId="110" xfId="1" applyFont="1" applyFill="1" applyBorder="1">
      <alignment vertical="center"/>
    </xf>
    <xf numFmtId="0" fontId="63" fillId="3" borderId="55" xfId="1" applyFont="1" applyFill="1" applyBorder="1" applyAlignment="1">
      <alignment horizontal="right" vertical="center"/>
    </xf>
    <xf numFmtId="0" fontId="63" fillId="3" borderId="51" xfId="1" applyFont="1" applyFill="1" applyBorder="1" applyAlignment="1">
      <alignment horizontal="right" vertical="center"/>
    </xf>
    <xf numFmtId="0" fontId="63" fillId="3" borderId="49" xfId="1" applyFont="1" applyFill="1" applyBorder="1" applyAlignment="1">
      <alignment horizontal="right" vertical="center"/>
    </xf>
    <xf numFmtId="0" fontId="23" fillId="3" borderId="50" xfId="1" applyFont="1" applyFill="1" applyBorder="1" applyAlignment="1">
      <alignment vertical="center" wrapText="1"/>
    </xf>
    <xf numFmtId="0" fontId="74" fillId="3" borderId="50" xfId="1" applyFont="1" applyFill="1" applyBorder="1">
      <alignment vertical="center"/>
    </xf>
    <xf numFmtId="0" fontId="16" fillId="3" borderId="61" xfId="1" applyFont="1" applyFill="1" applyBorder="1">
      <alignment vertical="center"/>
    </xf>
    <xf numFmtId="0" fontId="92" fillId="5" borderId="53" xfId="1" applyFont="1" applyFill="1" applyBorder="1" applyAlignment="1">
      <alignment horizontal="right" vertical="center" shrinkToFit="1"/>
    </xf>
    <xf numFmtId="0" fontId="92" fillId="5" borderId="55" xfId="1" applyFont="1" applyFill="1" applyBorder="1" applyAlignment="1">
      <alignment horizontal="right" vertical="center" shrinkToFit="1"/>
    </xf>
    <xf numFmtId="0" fontId="92" fillId="5" borderId="50" xfId="1" applyFont="1" applyFill="1" applyBorder="1" applyAlignment="1">
      <alignment horizontal="right" vertical="center" shrinkToFit="1"/>
    </xf>
    <xf numFmtId="0" fontId="92" fillId="5" borderId="51" xfId="1" applyFont="1" applyFill="1" applyBorder="1" applyAlignment="1">
      <alignment horizontal="right" vertical="center" shrinkToFit="1"/>
    </xf>
    <xf numFmtId="0" fontId="92" fillId="5" borderId="49" xfId="1" applyFont="1" applyFill="1" applyBorder="1" applyAlignment="1">
      <alignment horizontal="right" vertical="center" shrinkToFit="1"/>
    </xf>
    <xf numFmtId="0" fontId="92" fillId="5" borderId="54" xfId="1" applyFont="1" applyFill="1" applyBorder="1" applyAlignment="1">
      <alignment horizontal="right" vertical="center" shrinkToFit="1"/>
    </xf>
    <xf numFmtId="0" fontId="63" fillId="5" borderId="74" xfId="1" applyFont="1" applyFill="1" applyBorder="1" applyAlignment="1">
      <alignment horizontal="right" vertical="center" shrinkToFit="1"/>
    </xf>
    <xf numFmtId="0" fontId="63" fillId="5" borderId="79" xfId="1" applyFont="1" applyFill="1" applyBorder="1" applyAlignment="1">
      <alignment horizontal="right" vertical="center" shrinkToFit="1"/>
    </xf>
    <xf numFmtId="0" fontId="93" fillId="3" borderId="53" xfId="1" applyFont="1" applyFill="1" applyBorder="1" applyAlignment="1">
      <alignment horizontal="right" vertical="center"/>
    </xf>
    <xf numFmtId="0" fontId="93" fillId="3" borderId="55" xfId="1" applyFont="1" applyFill="1" applyBorder="1" applyAlignment="1">
      <alignment horizontal="right" vertical="center"/>
    </xf>
    <xf numFmtId="0" fontId="93" fillId="3" borderId="50" xfId="1" applyFont="1" applyFill="1" applyBorder="1" applyAlignment="1">
      <alignment horizontal="right" vertical="center"/>
    </xf>
    <xf numFmtId="0" fontId="93" fillId="3" borderId="51" xfId="1" applyFont="1" applyFill="1" applyBorder="1" applyAlignment="1">
      <alignment horizontal="right" vertical="center"/>
    </xf>
    <xf numFmtId="0" fontId="92" fillId="3" borderId="53" xfId="1" applyFont="1" applyFill="1" applyBorder="1" applyAlignment="1">
      <alignment horizontal="right" vertical="center"/>
    </xf>
    <xf numFmtId="0" fontId="94" fillId="3" borderId="50" xfId="1" applyFont="1" applyFill="1" applyBorder="1" applyAlignment="1">
      <alignment horizontal="right" vertical="center"/>
    </xf>
    <xf numFmtId="0" fontId="92" fillId="3" borderId="49" xfId="1" applyFont="1" applyFill="1" applyBorder="1" applyAlignment="1">
      <alignment horizontal="right" vertical="center"/>
    </xf>
    <xf numFmtId="0" fontId="94" fillId="3" borderId="53" xfId="1" applyFont="1" applyFill="1" applyBorder="1" applyAlignment="1">
      <alignment horizontal="right" vertical="center"/>
    </xf>
    <xf numFmtId="0" fontId="92" fillId="3" borderId="54" xfId="1" applyFont="1" applyFill="1" applyBorder="1" applyAlignment="1">
      <alignment horizontal="right" vertical="center"/>
    </xf>
    <xf numFmtId="0" fontId="93" fillId="3" borderId="34" xfId="1" applyFont="1" applyFill="1" applyBorder="1" applyAlignment="1">
      <alignment horizontal="right" vertical="center"/>
    </xf>
    <xf numFmtId="0" fontId="93" fillId="3" borderId="39" xfId="1" applyFont="1" applyFill="1" applyBorder="1" applyAlignment="1">
      <alignment horizontal="right" vertical="center"/>
    </xf>
    <xf numFmtId="0" fontId="75" fillId="3" borderId="36" xfId="1" applyFont="1" applyFill="1" applyBorder="1" applyAlignment="1">
      <alignment horizontal="right" vertical="center"/>
    </xf>
    <xf numFmtId="0" fontId="95" fillId="3" borderId="8" xfId="1" applyFont="1" applyFill="1" applyBorder="1" applyAlignment="1">
      <alignment horizontal="right" vertical="center"/>
    </xf>
    <xf numFmtId="0" fontId="95" fillId="3" borderId="152" xfId="1" applyFont="1" applyFill="1" applyBorder="1" applyAlignment="1">
      <alignment horizontal="right" vertical="center"/>
    </xf>
    <xf numFmtId="0" fontId="23" fillId="3" borderId="59" xfId="1" applyFont="1" applyFill="1" applyBorder="1" applyAlignment="1">
      <alignment vertical="center" wrapText="1"/>
    </xf>
    <xf numFmtId="0" fontId="74" fillId="3" borderId="59" xfId="1" applyFont="1" applyFill="1" applyBorder="1">
      <alignment vertical="center"/>
    </xf>
    <xf numFmtId="0" fontId="16" fillId="3" borderId="63" xfId="1" applyFont="1" applyFill="1" applyBorder="1">
      <alignment vertical="center"/>
    </xf>
    <xf numFmtId="0" fontId="63" fillId="3" borderId="90" xfId="1" applyFont="1" applyFill="1" applyBorder="1" applyAlignment="1">
      <alignment horizontal="right" vertical="center"/>
    </xf>
    <xf numFmtId="0" fontId="63" fillId="3" borderId="97" xfId="1" applyFont="1" applyFill="1" applyBorder="1" applyAlignment="1">
      <alignment horizontal="right" vertical="center"/>
    </xf>
    <xf numFmtId="0" fontId="63" fillId="3" borderId="92" xfId="1" applyFont="1" applyFill="1" applyBorder="1" applyAlignment="1">
      <alignment horizontal="right" vertical="center"/>
    </xf>
    <xf numFmtId="0" fontId="63" fillId="3" borderId="2" xfId="1" applyFont="1" applyFill="1" applyBorder="1" applyAlignment="1">
      <alignment horizontal="right" vertical="center"/>
    </xf>
    <xf numFmtId="0" fontId="23" fillId="3" borderId="8" xfId="1" applyFont="1" applyFill="1" applyBorder="1" applyAlignment="1">
      <alignment vertical="center" wrapText="1"/>
    </xf>
    <xf numFmtId="0" fontId="74" fillId="3" borderId="8" xfId="1" applyFont="1" applyFill="1" applyBorder="1">
      <alignment vertical="center"/>
    </xf>
    <xf numFmtId="0" fontId="16" fillId="3" borderId="196" xfId="1" applyFont="1" applyFill="1" applyBorder="1">
      <alignment vertical="center"/>
    </xf>
    <xf numFmtId="180" fontId="12" fillId="3" borderId="87" xfId="1" applyNumberFormat="1" applyFont="1" applyFill="1" applyBorder="1" applyAlignment="1">
      <alignment horizontal="right" vertical="center"/>
    </xf>
    <xf numFmtId="0" fontId="34" fillId="3" borderId="48" xfId="1" applyFont="1" applyFill="1" applyBorder="1" applyAlignment="1">
      <alignment horizontal="right" vertical="center"/>
    </xf>
    <xf numFmtId="0" fontId="63" fillId="3" borderId="86" xfId="1" applyFont="1" applyFill="1" applyBorder="1" applyAlignment="1">
      <alignment horizontal="right" vertical="center"/>
    </xf>
    <xf numFmtId="0" fontId="63" fillId="3" borderId="83" xfId="1" applyFont="1" applyFill="1" applyBorder="1" applyAlignment="1">
      <alignment horizontal="right" vertical="center"/>
    </xf>
    <xf numFmtId="0" fontId="63" fillId="3" borderId="82" xfId="1" applyFont="1" applyFill="1" applyBorder="1" applyAlignment="1">
      <alignment horizontal="right" vertical="center"/>
    </xf>
    <xf numFmtId="0" fontId="63" fillId="3" borderId="38" xfId="1" applyFont="1" applyFill="1" applyBorder="1" applyAlignment="1">
      <alignment horizontal="right" vertical="center"/>
    </xf>
    <xf numFmtId="0" fontId="63" fillId="3" borderId="8" xfId="1" applyFont="1" applyFill="1" applyBorder="1" applyAlignment="1">
      <alignment horizontal="right" vertical="center"/>
    </xf>
    <xf numFmtId="0" fontId="63" fillId="3" borderId="152" xfId="1" applyFont="1" applyFill="1" applyBorder="1" applyAlignment="1">
      <alignment horizontal="right" vertical="center"/>
    </xf>
    <xf numFmtId="0" fontId="12" fillId="3" borderId="8" xfId="1" applyFont="1" applyFill="1" applyBorder="1" applyAlignment="1">
      <alignment horizontal="right" vertical="center"/>
    </xf>
    <xf numFmtId="0" fontId="91" fillId="3" borderId="39" xfId="1" applyFont="1" applyFill="1" applyBorder="1" applyAlignment="1">
      <alignment horizontal="right" vertical="center"/>
    </xf>
    <xf numFmtId="0" fontId="91" fillId="3" borderId="35" xfId="1" applyFont="1" applyFill="1" applyBorder="1" applyAlignment="1">
      <alignment horizontal="right" vertical="center"/>
    </xf>
    <xf numFmtId="0" fontId="83" fillId="3" borderId="34" xfId="1" applyFont="1" applyFill="1" applyBorder="1" applyAlignment="1">
      <alignment horizontal="right" vertical="center"/>
    </xf>
    <xf numFmtId="0" fontId="83" fillId="3" borderId="8" xfId="1" applyFont="1" applyFill="1" applyBorder="1" applyAlignment="1">
      <alignment horizontal="right" vertical="center"/>
    </xf>
    <xf numFmtId="0" fontId="83" fillId="3" borderId="38" xfId="1" applyFont="1" applyFill="1" applyBorder="1" applyAlignment="1">
      <alignment horizontal="right" vertical="center"/>
    </xf>
    <xf numFmtId="0" fontId="83" fillId="3" borderId="36" xfId="1" applyFont="1" applyFill="1" applyBorder="1" applyAlignment="1">
      <alignment horizontal="right" vertical="center"/>
    </xf>
    <xf numFmtId="0" fontId="37" fillId="7" borderId="157" xfId="1" applyFont="1" applyFill="1" applyBorder="1" applyAlignment="1">
      <alignment horizontal="right" vertical="center" shrinkToFit="1"/>
    </xf>
    <xf numFmtId="0" fontId="81" fillId="7" borderId="113" xfId="1" applyFont="1" applyFill="1" applyBorder="1" applyAlignment="1">
      <alignment horizontal="center" vertical="center"/>
    </xf>
    <xf numFmtId="0" fontId="29" fillId="3" borderId="8" xfId="1" applyFont="1" applyFill="1" applyBorder="1" applyAlignment="1">
      <alignment horizontal="right" vertical="center"/>
    </xf>
    <xf numFmtId="0" fontId="90" fillId="3" borderId="34" xfId="1" applyFont="1" applyFill="1" applyBorder="1" applyAlignment="1">
      <alignment horizontal="right" vertical="center"/>
    </xf>
    <xf numFmtId="0" fontId="90" fillId="3" borderId="39" xfId="1" applyFont="1" applyFill="1" applyBorder="1" applyAlignment="1">
      <alignment horizontal="right" vertical="center"/>
    </xf>
    <xf numFmtId="0" fontId="90" fillId="3" borderId="8" xfId="1" applyFont="1" applyFill="1" applyBorder="1" applyAlignment="1">
      <alignment horizontal="right" vertical="center"/>
    </xf>
    <xf numFmtId="0" fontId="90" fillId="3" borderId="36" xfId="1" applyFont="1" applyFill="1" applyBorder="1" applyAlignment="1">
      <alignment horizontal="right" vertical="center"/>
    </xf>
    <xf numFmtId="0" fontId="90" fillId="3" borderId="35" xfId="1" applyFont="1" applyFill="1" applyBorder="1" applyAlignment="1">
      <alignment horizontal="right" vertical="center"/>
    </xf>
    <xf numFmtId="0" fontId="90" fillId="3" borderId="38" xfId="1" applyFont="1" applyFill="1" applyBorder="1" applyAlignment="1">
      <alignment horizontal="right" vertical="center"/>
    </xf>
    <xf numFmtId="0" fontId="89" fillId="3" borderId="34" xfId="1" applyFont="1" applyFill="1" applyBorder="1" applyAlignment="1">
      <alignment horizontal="right" vertical="center"/>
    </xf>
    <xf numFmtId="180" fontId="51" fillId="3" borderId="87" xfId="1" applyNumberFormat="1" applyFont="1" applyFill="1" applyBorder="1" applyAlignment="1">
      <alignment horizontal="right" vertical="center"/>
    </xf>
    <xf numFmtId="0" fontId="12" fillId="3" borderId="48" xfId="1" applyFont="1" applyFill="1" applyBorder="1" applyAlignment="1">
      <alignment horizontal="right" vertical="center"/>
    </xf>
    <xf numFmtId="0" fontId="28" fillId="3" borderId="82" xfId="1" applyFont="1" applyFill="1" applyBorder="1" applyAlignment="1">
      <alignment horizontal="right" vertical="center"/>
    </xf>
    <xf numFmtId="0" fontId="29" fillId="3" borderId="192" xfId="1" applyFont="1" applyFill="1" applyBorder="1" applyAlignment="1">
      <alignment horizontal="right" vertical="center"/>
    </xf>
    <xf numFmtId="0" fontId="96" fillId="0" borderId="0" xfId="1" applyFont="1" applyAlignment="1">
      <alignment horizontal="center" vertical="center" wrapText="1"/>
    </xf>
    <xf numFmtId="49" fontId="23" fillId="0" borderId="198" xfId="1" applyNumberFormat="1" applyFont="1" applyBorder="1" applyAlignment="1">
      <alignment horizontal="center" vertical="center"/>
    </xf>
    <xf numFmtId="0" fontId="81" fillId="6" borderId="49" xfId="1" applyFont="1" applyFill="1" applyBorder="1" applyAlignment="1">
      <alignment horizontal="center" vertical="center"/>
    </xf>
    <xf numFmtId="0" fontId="97" fillId="3" borderId="86" xfId="1" applyFont="1" applyFill="1" applyBorder="1" applyAlignment="1">
      <alignment horizontal="right" vertical="center"/>
    </xf>
    <xf numFmtId="0" fontId="28" fillId="0" borderId="48" xfId="1" applyFont="1" applyBorder="1" applyAlignment="1">
      <alignment horizontal="right" vertical="center"/>
    </xf>
    <xf numFmtId="0" fontId="28" fillId="9" borderId="48" xfId="1" applyFont="1" applyFill="1" applyBorder="1" applyAlignment="1">
      <alignment horizontal="right" vertical="center"/>
    </xf>
    <xf numFmtId="0" fontId="28" fillId="9" borderId="46" xfId="1" applyFont="1" applyFill="1" applyBorder="1" applyAlignment="1">
      <alignment horizontal="right" vertical="center"/>
    </xf>
    <xf numFmtId="0" fontId="82" fillId="9" borderId="46" xfId="1" applyFont="1" applyFill="1" applyBorder="1" applyAlignment="1">
      <alignment horizontal="right" vertical="center"/>
    </xf>
    <xf numFmtId="0" fontId="87" fillId="3" borderId="85" xfId="1" applyFont="1" applyFill="1" applyBorder="1" applyAlignment="1">
      <alignment horizontal="right" vertical="center"/>
    </xf>
    <xf numFmtId="0" fontId="98" fillId="3" borderId="48" xfId="1" applyFont="1" applyFill="1" applyBorder="1" applyAlignment="1">
      <alignment horizontal="right" vertical="center"/>
    </xf>
    <xf numFmtId="0" fontId="98" fillId="3" borderId="46" xfId="1" applyFont="1" applyFill="1" applyBorder="1" applyAlignment="1">
      <alignment horizontal="right" vertical="center"/>
    </xf>
    <xf numFmtId="0" fontId="9" fillId="3" borderId="38" xfId="1" applyFont="1" applyFill="1" applyBorder="1" applyAlignment="1">
      <alignment horizontal="center" vertical="center"/>
    </xf>
    <xf numFmtId="180" fontId="37" fillId="6" borderId="201" xfId="1" applyNumberFormat="1" applyFont="1" applyFill="1" applyBorder="1" applyAlignment="1">
      <alignment horizontal="right" vertical="center" shrinkToFit="1"/>
    </xf>
    <xf numFmtId="180" fontId="12" fillId="5" borderId="202" xfId="1" applyNumberFormat="1" applyFont="1" applyFill="1" applyBorder="1" applyAlignment="1">
      <alignment horizontal="right" vertical="center" shrinkToFit="1"/>
    </xf>
    <xf numFmtId="180" fontId="75" fillId="3" borderId="204" xfId="1" applyNumberFormat="1" applyFont="1" applyFill="1" applyBorder="1" applyAlignment="1">
      <alignment horizontal="right" vertical="center"/>
    </xf>
    <xf numFmtId="0" fontId="75" fillId="3" borderId="49" xfId="1" applyFont="1" applyFill="1" applyBorder="1" applyAlignment="1">
      <alignment horizontal="right" vertical="center"/>
    </xf>
    <xf numFmtId="0" fontId="75" fillId="3" borderId="54" xfId="1" applyFont="1" applyFill="1" applyBorder="1" applyAlignment="1">
      <alignment horizontal="right" vertical="center"/>
    </xf>
    <xf numFmtId="0" fontId="34" fillId="5" borderId="154" xfId="1" applyFont="1" applyFill="1" applyBorder="1" applyAlignment="1">
      <alignment horizontal="right" vertical="center" shrinkToFit="1"/>
    </xf>
    <xf numFmtId="0" fontId="75" fillId="0" borderId="34" xfId="1" applyFont="1" applyBorder="1" applyAlignment="1">
      <alignment horizontal="right" vertical="center"/>
    </xf>
    <xf numFmtId="0" fontId="75" fillId="3" borderId="152" xfId="1" applyFont="1" applyFill="1" applyBorder="1" applyAlignment="1">
      <alignment horizontal="right" vertical="center"/>
    </xf>
    <xf numFmtId="0" fontId="75" fillId="0" borderId="8" xfId="1" applyFont="1" applyBorder="1" applyAlignment="1">
      <alignment horizontal="right" vertical="center"/>
    </xf>
    <xf numFmtId="0" fontId="75" fillId="0" borderId="35" xfId="1" applyFont="1" applyBorder="1" applyAlignment="1">
      <alignment horizontal="right" vertical="center"/>
    </xf>
    <xf numFmtId="0" fontId="75" fillId="0" borderId="38" xfId="1" applyFont="1" applyBorder="1" applyAlignment="1">
      <alignment horizontal="right" vertical="center"/>
    </xf>
    <xf numFmtId="180" fontId="12" fillId="3" borderId="70" xfId="1" applyNumberFormat="1" applyFont="1" applyFill="1" applyBorder="1" applyAlignment="1">
      <alignment horizontal="right" vertical="center" shrinkToFit="1"/>
    </xf>
    <xf numFmtId="0" fontId="12" fillId="3" borderId="59" xfId="1" applyFont="1" applyFill="1" applyBorder="1" applyAlignment="1">
      <alignment horizontal="right" vertical="center" shrinkToFit="1"/>
    </xf>
    <xf numFmtId="0" fontId="63" fillId="3" borderId="69" xfId="1" applyFont="1" applyFill="1" applyBorder="1" applyAlignment="1">
      <alignment horizontal="right" vertical="center" shrinkToFit="1"/>
    </xf>
    <xf numFmtId="0" fontId="63" fillId="3" borderId="59" xfId="1" applyFont="1" applyFill="1" applyBorder="1" applyAlignment="1">
      <alignment horizontal="right" vertical="center" shrinkToFit="1"/>
    </xf>
    <xf numFmtId="0" fontId="63" fillId="3" borderId="66" xfId="1" applyFont="1" applyFill="1" applyBorder="1" applyAlignment="1">
      <alignment horizontal="right" vertical="center" shrinkToFit="1"/>
    </xf>
    <xf numFmtId="0" fontId="63" fillId="3" borderId="65" xfId="1" applyFont="1" applyFill="1" applyBorder="1" applyAlignment="1">
      <alignment horizontal="right" vertical="center" shrinkToFit="1"/>
    </xf>
    <xf numFmtId="0" fontId="63" fillId="3" borderId="50" xfId="1" applyFont="1" applyFill="1" applyBorder="1" applyAlignment="1">
      <alignment horizontal="right" vertical="center" shrinkToFit="1"/>
    </xf>
    <xf numFmtId="0" fontId="9" fillId="5" borderId="154" xfId="1" applyFont="1" applyFill="1" applyBorder="1" applyAlignment="1">
      <alignment horizontal="center" vertical="center"/>
    </xf>
    <xf numFmtId="0" fontId="9" fillId="3" borderId="154" xfId="1" applyFont="1" applyFill="1" applyBorder="1" applyAlignment="1">
      <alignment horizontal="center" vertical="center"/>
    </xf>
    <xf numFmtId="0" fontId="95" fillId="3" borderId="53" xfId="1" applyFont="1" applyFill="1" applyBorder="1" applyAlignment="1">
      <alignment horizontal="right" vertical="center"/>
    </xf>
    <xf numFmtId="0" fontId="95" fillId="3" borderId="55" xfId="1" applyFont="1" applyFill="1" applyBorder="1" applyAlignment="1">
      <alignment horizontal="right" vertical="center"/>
    </xf>
    <xf numFmtId="0" fontId="95" fillId="3" borderId="50" xfId="1" applyFont="1" applyFill="1" applyBorder="1" applyAlignment="1">
      <alignment horizontal="right" vertical="center"/>
    </xf>
    <xf numFmtId="0" fontId="95" fillId="3" borderId="51" xfId="1" applyFont="1" applyFill="1" applyBorder="1" applyAlignment="1">
      <alignment horizontal="right" vertical="center"/>
    </xf>
    <xf numFmtId="0" fontId="95" fillId="3" borderId="49" xfId="1" applyFont="1" applyFill="1" applyBorder="1" applyAlignment="1">
      <alignment horizontal="right" vertical="center"/>
    </xf>
    <xf numFmtId="0" fontId="95" fillId="3" borderId="54" xfId="1" applyFont="1" applyFill="1" applyBorder="1" applyAlignment="1">
      <alignment horizontal="right" vertical="center"/>
    </xf>
    <xf numFmtId="0" fontId="9" fillId="3" borderId="192" xfId="1" applyFont="1" applyFill="1" applyBorder="1" applyAlignment="1">
      <alignment horizontal="center" vertical="center"/>
    </xf>
    <xf numFmtId="0" fontId="9" fillId="5" borderId="157" xfId="1" applyFont="1" applyFill="1" applyBorder="1" applyAlignment="1">
      <alignment horizontal="center" vertical="center"/>
    </xf>
    <xf numFmtId="0" fontId="63" fillId="3" borderId="34" xfId="1" applyFont="1" applyFill="1" applyBorder="1" applyAlignment="1">
      <alignment horizontal="right" vertical="center"/>
    </xf>
    <xf numFmtId="0" fontId="63" fillId="3" borderId="39" xfId="1" applyFont="1" applyFill="1" applyBorder="1" applyAlignment="1">
      <alignment horizontal="right" vertical="center"/>
    </xf>
    <xf numFmtId="0" fontId="29" fillId="3" borderId="35" xfId="1" applyFont="1" applyFill="1" applyBorder="1" applyAlignment="1">
      <alignment horizontal="right" vertical="center"/>
    </xf>
    <xf numFmtId="0" fontId="9" fillId="3" borderId="152" xfId="1" applyFont="1" applyFill="1" applyBorder="1" applyAlignment="1">
      <alignment horizontal="center" vertical="center"/>
    </xf>
    <xf numFmtId="0" fontId="81" fillId="6" borderId="157" xfId="1" applyFont="1" applyFill="1" applyBorder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9" fillId="5" borderId="155" xfId="1" applyFont="1" applyFill="1" applyBorder="1" applyAlignment="1">
      <alignment horizontal="center" vertical="center"/>
    </xf>
    <xf numFmtId="0" fontId="49" fillId="0" borderId="17" xfId="1" applyFont="1" applyBorder="1" applyAlignment="1">
      <alignment horizontal="center" vertical="center"/>
    </xf>
    <xf numFmtId="0" fontId="49" fillId="0" borderId="16" xfId="1" applyFont="1" applyBorder="1" applyAlignment="1">
      <alignment horizontal="center" vertical="center"/>
    </xf>
    <xf numFmtId="0" fontId="49" fillId="0" borderId="15" xfId="1" applyFont="1" applyBorder="1" applyAlignment="1">
      <alignment horizontal="center" vertical="center"/>
    </xf>
    <xf numFmtId="0" fontId="75" fillId="0" borderId="39" xfId="1" applyFont="1" applyBorder="1" applyAlignment="1">
      <alignment horizontal="right" vertical="center"/>
    </xf>
    <xf numFmtId="0" fontId="49" fillId="0" borderId="207" xfId="1" applyFont="1" applyBorder="1" applyAlignment="1">
      <alignment horizontal="center" vertical="center"/>
    </xf>
    <xf numFmtId="0" fontId="49" fillId="0" borderId="50" xfId="1" applyFont="1" applyBorder="1" applyAlignment="1">
      <alignment horizontal="center" vertical="center"/>
    </xf>
    <xf numFmtId="0" fontId="49" fillId="0" borderId="208" xfId="1" applyFont="1" applyBorder="1" applyAlignment="1">
      <alignment horizontal="center" vertical="center"/>
    </xf>
    <xf numFmtId="0" fontId="12" fillId="3" borderId="50" xfId="1" applyFont="1" applyFill="1" applyBorder="1" applyAlignment="1">
      <alignment horizontal="right" vertical="center" shrinkToFit="1"/>
    </xf>
    <xf numFmtId="0" fontId="63" fillId="3" borderId="53" xfId="1" applyFont="1" applyFill="1" applyBorder="1" applyAlignment="1">
      <alignment horizontal="right" vertical="center" shrinkToFit="1"/>
    </xf>
    <xf numFmtId="0" fontId="63" fillId="3" borderId="55" xfId="1" applyFont="1" applyFill="1" applyBorder="1" applyAlignment="1">
      <alignment horizontal="right" vertical="center" shrinkToFit="1"/>
    </xf>
    <xf numFmtId="0" fontId="63" fillId="3" borderId="51" xfId="1" applyFont="1" applyFill="1" applyBorder="1" applyAlignment="1">
      <alignment horizontal="right" vertical="center" shrinkToFit="1"/>
    </xf>
    <xf numFmtId="0" fontId="63" fillId="3" borderId="49" xfId="1" applyFont="1" applyFill="1" applyBorder="1" applyAlignment="1">
      <alignment horizontal="right" vertical="center" shrinkToFit="1"/>
    </xf>
    <xf numFmtId="0" fontId="63" fillId="3" borderId="54" xfId="1" applyFont="1" applyFill="1" applyBorder="1" applyAlignment="1">
      <alignment horizontal="right" vertical="center" shrinkToFit="1"/>
    </xf>
    <xf numFmtId="0" fontId="21" fillId="0" borderId="0" xfId="1" applyFont="1" applyAlignment="1">
      <alignment vertical="center" wrapText="1"/>
    </xf>
    <xf numFmtId="0" fontId="2" fillId="5" borderId="154" xfId="1" applyFont="1" applyFill="1" applyBorder="1" applyAlignment="1">
      <alignment horizontal="center" vertical="center"/>
    </xf>
    <xf numFmtId="0" fontId="2" fillId="5" borderId="113" xfId="1" applyFont="1" applyFill="1" applyBorder="1" applyAlignment="1">
      <alignment horizontal="center" vertical="center"/>
    </xf>
    <xf numFmtId="0" fontId="23" fillId="4" borderId="0" xfId="1" applyFont="1" applyFill="1">
      <alignment vertical="center"/>
    </xf>
    <xf numFmtId="0" fontId="84" fillId="3" borderId="46" xfId="1" applyFont="1" applyFill="1" applyBorder="1" applyAlignment="1">
      <alignment horizontal="right" vertical="center"/>
    </xf>
    <xf numFmtId="0" fontId="84" fillId="3" borderId="86" xfId="1" applyFont="1" applyFill="1" applyBorder="1" applyAlignment="1">
      <alignment horizontal="right" vertical="center"/>
    </xf>
    <xf numFmtId="0" fontId="84" fillId="3" borderId="48" xfId="1" applyFont="1" applyFill="1" applyBorder="1" applyAlignment="1">
      <alignment horizontal="right" vertical="center"/>
    </xf>
    <xf numFmtId="0" fontId="84" fillId="3" borderId="83" xfId="1" applyFont="1" applyFill="1" applyBorder="1" applyAlignment="1">
      <alignment horizontal="right" vertical="center"/>
    </xf>
    <xf numFmtId="0" fontId="84" fillId="3" borderId="82" xfId="1" applyFont="1" applyFill="1" applyBorder="1" applyAlignment="1">
      <alignment horizontal="right" vertical="center"/>
    </xf>
    <xf numFmtId="0" fontId="83" fillId="3" borderId="54" xfId="1" applyFont="1" applyFill="1" applyBorder="1" applyAlignment="1">
      <alignment horizontal="right" vertical="center"/>
    </xf>
    <xf numFmtId="0" fontId="84" fillId="3" borderId="85" xfId="1" applyFont="1" applyFill="1" applyBorder="1" applyAlignment="1">
      <alignment horizontal="right" vertical="center"/>
    </xf>
    <xf numFmtId="0" fontId="91" fillId="3" borderId="46" xfId="1" applyFont="1" applyFill="1" applyBorder="1" applyAlignment="1">
      <alignment horizontal="right" vertical="center"/>
    </xf>
    <xf numFmtId="0" fontId="91" fillId="3" borderId="85" xfId="1" applyFont="1" applyFill="1" applyBorder="1" applyAlignment="1">
      <alignment horizontal="right" vertical="center"/>
    </xf>
    <xf numFmtId="0" fontId="91" fillId="3" borderId="48" xfId="1" applyFont="1" applyFill="1" applyBorder="1" applyAlignment="1">
      <alignment horizontal="right" vertical="center"/>
    </xf>
    <xf numFmtId="0" fontId="20" fillId="0" borderId="9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81" fillId="6" borderId="52" xfId="1" applyFont="1" applyFill="1" applyBorder="1" applyAlignment="1">
      <alignment horizontal="center" vertical="center"/>
    </xf>
    <xf numFmtId="0" fontId="71" fillId="5" borderId="155" xfId="1" applyFont="1" applyFill="1" applyBorder="1" applyAlignment="1">
      <alignment horizontal="center" vertical="center"/>
    </xf>
    <xf numFmtId="0" fontId="71" fillId="5" borderId="49" xfId="1" applyFont="1" applyFill="1" applyBorder="1" applyAlignment="1">
      <alignment horizontal="center" vertical="center"/>
    </xf>
    <xf numFmtId="0" fontId="75" fillId="3" borderId="55" xfId="1" applyFont="1" applyFill="1" applyBorder="1" applyAlignment="1">
      <alignment horizontal="right" vertical="center"/>
    </xf>
    <xf numFmtId="0" fontId="75" fillId="3" borderId="51" xfId="1" applyFont="1" applyFill="1" applyBorder="1" applyAlignment="1">
      <alignment horizontal="right" vertical="center"/>
    </xf>
    <xf numFmtId="0" fontId="71" fillId="3" borderId="154" xfId="1" applyFont="1" applyFill="1" applyBorder="1" applyAlignment="1">
      <alignment horizontal="center" vertical="center"/>
    </xf>
    <xf numFmtId="0" fontId="71" fillId="3" borderId="49" xfId="1" applyFont="1" applyFill="1" applyBorder="1" applyAlignment="1">
      <alignment horizontal="center" vertical="center"/>
    </xf>
    <xf numFmtId="0" fontId="21" fillId="5" borderId="64" xfId="1" applyFont="1" applyFill="1" applyBorder="1" applyAlignment="1">
      <alignment horizontal="center" vertical="center"/>
    </xf>
    <xf numFmtId="0" fontId="2" fillId="5" borderId="65" xfId="1" applyFont="1" applyFill="1" applyBorder="1" applyAlignment="1">
      <alignment horizontal="center" vertical="center"/>
    </xf>
    <xf numFmtId="0" fontId="27" fillId="3" borderId="54" xfId="1" applyFont="1" applyFill="1" applyBorder="1" applyAlignment="1">
      <alignment horizontal="right" vertical="center"/>
    </xf>
    <xf numFmtId="0" fontId="2" fillId="5" borderId="49" xfId="1" applyFont="1" applyFill="1" applyBorder="1" applyAlignment="1">
      <alignment horizontal="center" vertical="center"/>
    </xf>
    <xf numFmtId="0" fontId="27" fillId="3" borderId="38" xfId="1" applyFont="1" applyFill="1" applyBorder="1" applyAlignment="1">
      <alignment horizontal="right" vertical="center"/>
    </xf>
    <xf numFmtId="0" fontId="23" fillId="0" borderId="149" xfId="1" applyFont="1" applyBorder="1" applyAlignment="1">
      <alignment horizontal="center" vertical="center"/>
    </xf>
    <xf numFmtId="0" fontId="23" fillId="0" borderId="209" xfId="1" applyFont="1" applyBorder="1" applyAlignment="1">
      <alignment horizontal="center" vertical="center"/>
    </xf>
    <xf numFmtId="0" fontId="21" fillId="3" borderId="23" xfId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shrinkToFit="1"/>
    </xf>
    <xf numFmtId="0" fontId="100" fillId="3" borderId="198" xfId="1" applyFont="1" applyFill="1" applyBorder="1">
      <alignment vertical="center"/>
    </xf>
    <xf numFmtId="0" fontId="100" fillId="3" borderId="0" xfId="1" applyFont="1" applyFill="1">
      <alignment vertical="center"/>
    </xf>
    <xf numFmtId="0" fontId="18" fillId="0" borderId="16" xfId="1" applyFont="1" applyBorder="1" applyAlignment="1">
      <alignment horizontal="left" vertical="center" wrapText="1"/>
    </xf>
    <xf numFmtId="0" fontId="49" fillId="2" borderId="8" xfId="1" applyFont="1" applyFill="1" applyBorder="1" applyAlignment="1">
      <alignment horizontal="center" vertical="center"/>
    </xf>
    <xf numFmtId="0" fontId="49" fillId="2" borderId="7" xfId="1" applyFont="1" applyFill="1" applyBorder="1" applyAlignment="1">
      <alignment horizontal="center" vertical="center"/>
    </xf>
    <xf numFmtId="0" fontId="17" fillId="0" borderId="0" xfId="1" applyFont="1">
      <alignment vertical="center"/>
    </xf>
    <xf numFmtId="0" fontId="6" fillId="3" borderId="0" xfId="1" applyFont="1" applyFill="1" applyAlignment="1">
      <alignment horizontal="center" vertical="center"/>
    </xf>
    <xf numFmtId="0" fontId="101" fillId="0" borderId="0" xfId="4"/>
    <xf numFmtId="0" fontId="101" fillId="0" borderId="50" xfId="4" applyBorder="1"/>
    <xf numFmtId="0" fontId="101" fillId="0" borderId="50" xfId="4" applyBorder="1" applyAlignment="1">
      <alignment horizontal="left" vertical="center"/>
    </xf>
    <xf numFmtId="0" fontId="101" fillId="0" borderId="0" xfId="4" applyAlignment="1">
      <alignment horizontal="left" vertical="center"/>
    </xf>
    <xf numFmtId="0" fontId="101" fillId="11" borderId="50" xfId="4" applyFill="1" applyBorder="1"/>
    <xf numFmtId="0" fontId="101" fillId="11" borderId="50" xfId="4" applyFill="1" applyBorder="1" applyAlignment="1">
      <alignment horizontal="left" vertical="center"/>
    </xf>
    <xf numFmtId="20" fontId="101" fillId="0" borderId="0" xfId="4" applyNumberFormat="1"/>
    <xf numFmtId="0" fontId="103" fillId="0" borderId="0" xfId="4" applyFont="1" applyAlignment="1">
      <alignment horizontal="center" vertical="center"/>
    </xf>
    <xf numFmtId="0" fontId="101" fillId="11" borderId="0" xfId="4" applyFill="1"/>
    <xf numFmtId="0" fontId="21" fillId="3" borderId="31" xfId="1" applyFont="1" applyFill="1" applyBorder="1" applyAlignment="1">
      <alignment horizontal="center" vertical="center" wrapText="1" shrinkToFit="1"/>
    </xf>
    <xf numFmtId="0" fontId="21" fillId="3" borderId="43" xfId="1" applyFont="1" applyFill="1" applyBorder="1" applyAlignment="1">
      <alignment horizontal="center" vertical="center" wrapText="1" shrinkToFit="1"/>
    </xf>
    <xf numFmtId="0" fontId="21" fillId="3" borderId="109" xfId="1" applyFont="1" applyFill="1" applyBorder="1" applyAlignment="1">
      <alignment horizontal="center" vertical="center" wrapText="1" shrinkToFit="1"/>
    </xf>
    <xf numFmtId="0" fontId="9" fillId="4" borderId="88" xfId="1" applyFont="1" applyFill="1" applyBorder="1" applyAlignment="1">
      <alignment vertical="center"/>
    </xf>
    <xf numFmtId="0" fontId="9" fillId="4" borderId="43" xfId="1" applyFont="1" applyFill="1" applyBorder="1" applyAlignment="1">
      <alignment vertical="center"/>
    </xf>
    <xf numFmtId="0" fontId="9" fillId="4" borderId="71" xfId="1" applyFont="1" applyFill="1" applyBorder="1" applyAlignment="1">
      <alignment vertical="center"/>
    </xf>
    <xf numFmtId="0" fontId="9" fillId="0" borderId="31" xfId="1" applyFont="1" applyBorder="1" applyAlignment="1">
      <alignment vertical="center"/>
    </xf>
    <xf numFmtId="0" fontId="9" fillId="0" borderId="43" xfId="1" applyFont="1" applyBorder="1" applyAlignment="1">
      <alignment vertical="center"/>
    </xf>
    <xf numFmtId="0" fontId="9" fillId="0" borderId="71" xfId="1" applyFont="1" applyBorder="1" applyAlignment="1">
      <alignment vertical="center"/>
    </xf>
    <xf numFmtId="49" fontId="66" fillId="3" borderId="0" xfId="1" applyNumberFormat="1" applyFont="1" applyFill="1" applyAlignment="1">
      <alignment horizontal="center" vertical="center"/>
    </xf>
    <xf numFmtId="49" fontId="67" fillId="3" borderId="0" xfId="1" applyNumberFormat="1" applyFont="1" applyFill="1" applyAlignment="1">
      <alignment horizontal="left" vertical="center"/>
    </xf>
    <xf numFmtId="49" fontId="61" fillId="3" borderId="0" xfId="1" applyNumberFormat="1" applyFont="1" applyFill="1" applyAlignment="1">
      <alignment horizontal="center" vertical="center"/>
    </xf>
    <xf numFmtId="49" fontId="60" fillId="0" borderId="0" xfId="1" applyNumberFormat="1" applyFont="1" applyAlignment="1">
      <alignment vertical="top"/>
    </xf>
    <xf numFmtId="49" fontId="53" fillId="3" borderId="0" xfId="1" applyNumberFormat="1" applyFont="1" applyFill="1" applyAlignment="1">
      <alignment vertical="center" shrinkToFit="1"/>
    </xf>
    <xf numFmtId="49" fontId="5" fillId="3" borderId="0" xfId="1" applyNumberFormat="1" applyFont="1" applyFill="1">
      <alignment vertical="center"/>
    </xf>
    <xf numFmtId="49" fontId="33" fillId="3" borderId="0" xfId="1" applyNumberFormat="1" applyFont="1" applyFill="1" applyAlignment="1">
      <alignment vertical="center" shrinkToFit="1"/>
    </xf>
    <xf numFmtId="49" fontId="23" fillId="3" borderId="0" xfId="1" applyNumberFormat="1" applyFont="1" applyFill="1" applyAlignment="1">
      <alignment horizontal="center" vertical="center"/>
    </xf>
    <xf numFmtId="49" fontId="5" fillId="0" borderId="0" xfId="1" applyNumberFormat="1" applyFont="1">
      <alignment vertical="center"/>
    </xf>
    <xf numFmtId="0" fontId="0" fillId="0" borderId="0" xfId="0" applyAlignment="1">
      <alignment vertical="center" wrapText="1"/>
    </xf>
    <xf numFmtId="0" fontId="25" fillId="3" borderId="36" xfId="1" applyFont="1" applyFill="1" applyBorder="1" applyAlignment="1">
      <alignment horizontal="center" vertical="center"/>
    </xf>
    <xf numFmtId="0" fontId="32" fillId="5" borderId="51" xfId="1" applyFont="1" applyFill="1" applyBorder="1" applyAlignment="1">
      <alignment horizontal="center" vertical="center"/>
    </xf>
    <xf numFmtId="179" fontId="2" fillId="0" borderId="33" xfId="2" applyNumberFormat="1" applyFont="1" applyBorder="1" applyAlignment="1">
      <alignment vertical="center"/>
    </xf>
    <xf numFmtId="0" fontId="5" fillId="0" borderId="45" xfId="1" applyFont="1" applyBorder="1">
      <alignment vertical="center"/>
    </xf>
    <xf numFmtId="179" fontId="2" fillId="0" borderId="102" xfId="2" applyNumberFormat="1" applyFont="1" applyBorder="1" applyAlignment="1">
      <alignment vertical="center"/>
    </xf>
    <xf numFmtId="179" fontId="2" fillId="0" borderId="45" xfId="2" applyNumberFormat="1" applyFont="1" applyBorder="1" applyAlignment="1">
      <alignment vertical="center"/>
    </xf>
    <xf numFmtId="179" fontId="2" fillId="0" borderId="58" xfId="2" applyNumberFormat="1" applyFont="1" applyBorder="1" applyAlignment="1">
      <alignment vertical="center"/>
    </xf>
    <xf numFmtId="0" fontId="25" fillId="3" borderId="51" xfId="1" applyFont="1" applyFill="1" applyBorder="1" applyAlignment="1">
      <alignment horizontal="center" vertical="center"/>
    </xf>
    <xf numFmtId="0" fontId="32" fillId="5" borderId="66" xfId="1" applyFont="1" applyFill="1" applyBorder="1" applyAlignment="1">
      <alignment horizontal="center" vertical="center"/>
    </xf>
    <xf numFmtId="0" fontId="25" fillId="3" borderId="83" xfId="1" applyFont="1" applyFill="1" applyBorder="1" applyAlignment="1">
      <alignment horizontal="center" vertical="center"/>
    </xf>
    <xf numFmtId="0" fontId="35" fillId="6" borderId="51" xfId="1" applyFont="1" applyFill="1" applyBorder="1" applyAlignment="1">
      <alignment horizontal="center" vertical="center"/>
    </xf>
    <xf numFmtId="179" fontId="2" fillId="0" borderId="42" xfId="2" applyNumberFormat="1" applyFont="1" applyBorder="1" applyAlignment="1">
      <alignment vertical="center"/>
    </xf>
    <xf numFmtId="179" fontId="2" fillId="0" borderId="214" xfId="2" applyNumberFormat="1" applyFont="1" applyBorder="1" applyAlignment="1">
      <alignment vertical="center"/>
    </xf>
    <xf numFmtId="179" fontId="2" fillId="0" borderId="41" xfId="2" applyNumberFormat="1" applyFont="1" applyBorder="1" applyAlignment="1">
      <alignment vertical="center"/>
    </xf>
    <xf numFmtId="179" fontId="2" fillId="0" borderId="197" xfId="2" applyNumberFormat="1" applyFont="1" applyBorder="1" applyAlignment="1">
      <alignment vertical="center"/>
    </xf>
    <xf numFmtId="0" fontId="35" fillId="6" borderId="66" xfId="1" applyFont="1" applyFill="1" applyBorder="1" applyAlignment="1">
      <alignment horizontal="center" vertical="center"/>
    </xf>
    <xf numFmtId="0" fontId="9" fillId="3" borderId="0" xfId="1" applyFont="1" applyFill="1" applyBorder="1">
      <alignment vertical="center"/>
    </xf>
    <xf numFmtId="0" fontId="58" fillId="3" borderId="0" xfId="1" applyFont="1" applyFill="1" applyBorder="1">
      <alignment vertical="center"/>
    </xf>
    <xf numFmtId="0" fontId="47" fillId="3" borderId="0" xfId="1" applyFont="1" applyFill="1" applyBorder="1">
      <alignment vertical="center"/>
    </xf>
    <xf numFmtId="46" fontId="25" fillId="3" borderId="83" xfId="1" applyNumberFormat="1" applyFont="1" applyFill="1" applyBorder="1" applyAlignment="1">
      <alignment horizontal="center" vertical="center"/>
    </xf>
    <xf numFmtId="38" fontId="27" fillId="3" borderId="48" xfId="5" applyFont="1" applyFill="1" applyBorder="1" applyAlignment="1">
      <alignment horizontal="right" vertical="center"/>
    </xf>
    <xf numFmtId="38" fontId="28" fillId="3" borderId="48" xfId="5" applyFont="1" applyFill="1" applyBorder="1" applyAlignment="1">
      <alignment horizontal="right" vertical="center"/>
    </xf>
    <xf numFmtId="38" fontId="21" fillId="3" borderId="48" xfId="5" applyFont="1" applyFill="1" applyBorder="1" applyAlignment="1">
      <alignment horizontal="center" vertical="center"/>
    </xf>
    <xf numFmtId="38" fontId="30" fillId="3" borderId="82" xfId="5" applyFont="1" applyFill="1" applyBorder="1" applyAlignment="1">
      <alignment horizontal="right" vertical="center"/>
    </xf>
    <xf numFmtId="38" fontId="29" fillId="3" borderId="50" xfId="5" applyFont="1" applyFill="1" applyBorder="1" applyAlignment="1">
      <alignment horizontal="right" vertical="center"/>
    </xf>
    <xf numFmtId="38" fontId="33" fillId="5" borderId="50" xfId="5" applyFont="1" applyFill="1" applyBorder="1" applyAlignment="1">
      <alignment horizontal="right" vertical="center"/>
    </xf>
    <xf numFmtId="38" fontId="12" fillId="5" borderId="50" xfId="5" applyFont="1" applyFill="1" applyBorder="1" applyAlignment="1">
      <alignment horizontal="right" vertical="center" shrinkToFit="1"/>
    </xf>
    <xf numFmtId="38" fontId="21" fillId="5" borderId="50" xfId="5" applyFont="1" applyFill="1" applyBorder="1" applyAlignment="1">
      <alignment horizontal="center" vertical="center"/>
    </xf>
    <xf numFmtId="38" fontId="34" fillId="5" borderId="50" xfId="5" applyFont="1" applyFill="1" applyBorder="1" applyAlignment="1">
      <alignment horizontal="right" vertical="center" shrinkToFit="1"/>
    </xf>
    <xf numFmtId="38" fontId="33" fillId="5" borderId="50" xfId="5" applyFont="1" applyFill="1" applyBorder="1" applyAlignment="1">
      <alignment horizontal="right" vertical="center" shrinkToFit="1"/>
    </xf>
    <xf numFmtId="38" fontId="33" fillId="5" borderId="49" xfId="5" applyFont="1" applyFill="1" applyBorder="1" applyAlignment="1">
      <alignment horizontal="right" vertical="center" shrinkToFit="1"/>
    </xf>
    <xf numFmtId="38" fontId="12" fillId="5" borderId="50" xfId="5" applyFont="1" applyFill="1" applyBorder="1" applyAlignment="1">
      <alignment horizontal="right" vertical="center"/>
    </xf>
    <xf numFmtId="38" fontId="33" fillId="7" borderId="50" xfId="5" applyFont="1" applyFill="1" applyBorder="1" applyAlignment="1">
      <alignment horizontal="right" vertical="center"/>
    </xf>
    <xf numFmtId="38" fontId="36" fillId="7" borderId="49" xfId="5" applyFont="1" applyFill="1" applyBorder="1" applyAlignment="1">
      <alignment horizontal="right" vertical="center" shrinkToFit="1"/>
    </xf>
    <xf numFmtId="38" fontId="37" fillId="7" borderId="50" xfId="5" applyFont="1" applyFill="1" applyBorder="1" applyAlignment="1">
      <alignment horizontal="right" vertical="center"/>
    </xf>
    <xf numFmtId="38" fontId="38" fillId="3" borderId="50" xfId="5" applyFont="1" applyFill="1" applyBorder="1" applyAlignment="1">
      <alignment horizontal="right" vertical="center"/>
    </xf>
    <xf numFmtId="38" fontId="38" fillId="3" borderId="49" xfId="5" applyFont="1" applyFill="1" applyBorder="1" applyAlignment="1">
      <alignment horizontal="right" vertical="center"/>
    </xf>
    <xf numFmtId="38" fontId="39" fillId="5" borderId="50" xfId="5" applyFont="1" applyFill="1" applyBorder="1" applyAlignment="1">
      <alignment horizontal="right" vertical="center" shrinkToFit="1"/>
    </xf>
    <xf numFmtId="38" fontId="33" fillId="5" borderId="65" xfId="5" applyFont="1" applyFill="1" applyBorder="1" applyAlignment="1">
      <alignment horizontal="right" vertical="center" shrinkToFit="1"/>
    </xf>
    <xf numFmtId="38" fontId="36" fillId="6" borderId="50" xfId="5" applyFont="1" applyFill="1" applyBorder="1" applyAlignment="1">
      <alignment horizontal="right" vertical="center"/>
    </xf>
    <xf numFmtId="38" fontId="36" fillId="6" borderId="50" xfId="5" applyFont="1" applyFill="1" applyBorder="1" applyAlignment="1">
      <alignment horizontal="right" vertical="center" shrinkToFit="1"/>
    </xf>
    <xf numFmtId="38" fontId="37" fillId="6" borderId="50" xfId="5" applyFont="1" applyFill="1" applyBorder="1" applyAlignment="1">
      <alignment horizontal="right" vertical="center" shrinkToFit="1"/>
    </xf>
    <xf numFmtId="38" fontId="38" fillId="3" borderId="82" xfId="5" applyFont="1" applyFill="1" applyBorder="1" applyAlignment="1">
      <alignment horizontal="right" vertical="center"/>
    </xf>
    <xf numFmtId="38" fontId="41" fillId="5" borderId="50" xfId="5" applyFont="1" applyFill="1" applyBorder="1" applyAlignment="1">
      <alignment horizontal="right" vertical="center" shrinkToFit="1"/>
    </xf>
    <xf numFmtId="38" fontId="29" fillId="0" borderId="50" xfId="5" applyFont="1" applyBorder="1" applyAlignment="1">
      <alignment horizontal="right" vertical="center"/>
    </xf>
    <xf numFmtId="38" fontId="39" fillId="5" borderId="50" xfId="5" applyFont="1" applyFill="1" applyBorder="1" applyAlignment="1">
      <alignment horizontal="right" vertical="center"/>
    </xf>
    <xf numFmtId="38" fontId="36" fillId="6" borderId="49" xfId="5" applyFont="1" applyFill="1" applyBorder="1" applyAlignment="1">
      <alignment horizontal="right" vertical="center" shrinkToFit="1"/>
    </xf>
    <xf numFmtId="38" fontId="36" fillId="6" borderId="65" xfId="5" applyFont="1" applyFill="1" applyBorder="1" applyAlignment="1">
      <alignment horizontal="right" vertical="center" shrinkToFit="1"/>
    </xf>
    <xf numFmtId="38" fontId="34" fillId="3" borderId="50" xfId="5" applyFont="1" applyFill="1" applyBorder="1" applyAlignment="1">
      <alignment horizontal="right" vertical="center"/>
    </xf>
    <xf numFmtId="38" fontId="37" fillId="6" borderId="59" xfId="5" applyFont="1" applyFill="1" applyBorder="1" applyAlignment="1">
      <alignment horizontal="right" vertical="center" shrinkToFit="1"/>
    </xf>
    <xf numFmtId="0" fontId="35" fillId="6" borderId="128" xfId="1" applyFont="1" applyFill="1" applyBorder="1" applyAlignment="1">
      <alignment horizontal="center" vertical="center"/>
    </xf>
    <xf numFmtId="38" fontId="29" fillId="3" borderId="46" xfId="5" applyFont="1" applyFill="1" applyBorder="1" applyAlignment="1">
      <alignment horizontal="right" vertical="center"/>
    </xf>
    <xf numFmtId="38" fontId="33" fillId="5" borderId="53" xfId="5" applyFont="1" applyFill="1" applyBorder="1" applyAlignment="1">
      <alignment horizontal="right" vertical="center" shrinkToFit="1"/>
    </xf>
    <xf numFmtId="38" fontId="36" fillId="7" borderId="53" xfId="5" applyFont="1" applyFill="1" applyBorder="1" applyAlignment="1">
      <alignment horizontal="right" vertical="center" shrinkToFit="1"/>
    </xf>
    <xf numFmtId="38" fontId="38" fillId="3" borderId="53" xfId="5" applyFont="1" applyFill="1" applyBorder="1" applyAlignment="1">
      <alignment horizontal="right" vertical="center"/>
    </xf>
    <xf numFmtId="38" fontId="36" fillId="6" borderId="53" xfId="5" applyFont="1" applyFill="1" applyBorder="1" applyAlignment="1">
      <alignment horizontal="right" vertical="center" shrinkToFit="1"/>
    </xf>
    <xf numFmtId="38" fontId="29" fillId="3" borderId="53" xfId="5" applyFont="1" applyFill="1" applyBorder="1" applyAlignment="1">
      <alignment horizontal="right" vertical="center"/>
    </xf>
    <xf numFmtId="38" fontId="36" fillId="6" borderId="64" xfId="5" applyFont="1" applyFill="1" applyBorder="1" applyAlignment="1">
      <alignment horizontal="right" vertical="center" shrinkToFit="1"/>
    </xf>
    <xf numFmtId="177" fontId="21" fillId="0" borderId="59" xfId="1" applyNumberFormat="1" applyFont="1" applyBorder="1" applyAlignment="1">
      <alignment horizontal="center" vertical="center"/>
    </xf>
    <xf numFmtId="38" fontId="26" fillId="3" borderId="7" xfId="5" applyFont="1" applyFill="1" applyBorder="1" applyAlignment="1">
      <alignment horizontal="right" vertical="center"/>
    </xf>
    <xf numFmtId="38" fontId="27" fillId="3" borderId="8" xfId="5" applyFont="1" applyFill="1" applyBorder="1" applyAlignment="1">
      <alignment horizontal="right" vertical="center"/>
    </xf>
    <xf numFmtId="38" fontId="28" fillId="3" borderId="8" xfId="5" applyFont="1" applyFill="1" applyBorder="1" applyAlignment="1">
      <alignment horizontal="right" vertical="center"/>
    </xf>
    <xf numFmtId="38" fontId="21" fillId="3" borderId="8" xfId="5" applyFont="1" applyFill="1" applyBorder="1" applyAlignment="1">
      <alignment horizontal="center" vertical="center"/>
    </xf>
    <xf numFmtId="38" fontId="28" fillId="3" borderId="9" xfId="5" applyFont="1" applyFill="1" applyBorder="1" applyAlignment="1">
      <alignment horizontal="right" vertical="center"/>
    </xf>
    <xf numFmtId="38" fontId="33" fillId="5" borderId="208" xfId="5" applyFont="1" applyFill="1" applyBorder="1" applyAlignment="1">
      <alignment horizontal="right" vertical="center"/>
    </xf>
    <xf numFmtId="38" fontId="12" fillId="5" borderId="207" xfId="5" applyFont="1" applyFill="1" applyBorder="1" applyAlignment="1">
      <alignment horizontal="right" vertical="center" shrinkToFit="1"/>
    </xf>
    <xf numFmtId="38" fontId="33" fillId="7" borderId="208" xfId="5" applyFont="1" applyFill="1" applyBorder="1" applyAlignment="1">
      <alignment horizontal="right" vertical="center"/>
    </xf>
    <xf numFmtId="38" fontId="33" fillId="7" borderId="207" xfId="5" applyFont="1" applyFill="1" applyBorder="1" applyAlignment="1">
      <alignment horizontal="right" vertical="center"/>
    </xf>
    <xf numFmtId="38" fontId="38" fillId="3" borderId="208" xfId="5" applyFont="1" applyFill="1" applyBorder="1" applyAlignment="1">
      <alignment horizontal="right" vertical="center"/>
    </xf>
    <xf numFmtId="38" fontId="38" fillId="3" borderId="207" xfId="5" applyFont="1" applyFill="1" applyBorder="1" applyAlignment="1">
      <alignment horizontal="right" vertical="center"/>
    </xf>
    <xf numFmtId="38" fontId="33" fillId="5" borderId="207" xfId="5" applyFont="1" applyFill="1" applyBorder="1" applyAlignment="1">
      <alignment horizontal="right" vertical="center" shrinkToFit="1"/>
    </xf>
    <xf numFmtId="38" fontId="36" fillId="6" borderId="208" xfId="5" applyFont="1" applyFill="1" applyBorder="1" applyAlignment="1">
      <alignment horizontal="right" vertical="center"/>
    </xf>
    <xf numFmtId="38" fontId="36" fillId="6" borderId="207" xfId="5" applyFont="1" applyFill="1" applyBorder="1" applyAlignment="1">
      <alignment horizontal="right" vertical="center" shrinkToFit="1"/>
    </xf>
    <xf numFmtId="38" fontId="29" fillId="3" borderId="207" xfId="5" applyFont="1" applyFill="1" applyBorder="1" applyAlignment="1">
      <alignment horizontal="right" vertical="center"/>
    </xf>
    <xf numFmtId="38" fontId="26" fillId="3" borderId="187" xfId="5" applyFont="1" applyFill="1" applyBorder="1" applyAlignment="1">
      <alignment horizontal="right" vertical="center"/>
    </xf>
    <xf numFmtId="38" fontId="28" fillId="3" borderId="218" xfId="5" applyFont="1" applyFill="1" applyBorder="1" applyAlignment="1">
      <alignment horizontal="right" vertical="center"/>
    </xf>
    <xf numFmtId="38" fontId="36" fillId="6" borderId="15" xfId="5" applyFont="1" applyFill="1" applyBorder="1" applyAlignment="1">
      <alignment horizontal="right" vertical="center"/>
    </xf>
    <xf numFmtId="38" fontId="36" fillId="6" borderId="16" xfId="5" applyFont="1" applyFill="1" applyBorder="1" applyAlignment="1">
      <alignment horizontal="right" vertical="center"/>
    </xf>
    <xf numFmtId="38" fontId="36" fillId="6" borderId="16" xfId="5" applyFont="1" applyFill="1" applyBorder="1" applyAlignment="1">
      <alignment horizontal="right" vertical="center" shrinkToFit="1"/>
    </xf>
    <xf numFmtId="38" fontId="36" fillId="6" borderId="17" xfId="5" applyFont="1" applyFill="1" applyBorder="1" applyAlignment="1">
      <alignment horizontal="right" vertical="center" shrinkToFit="1"/>
    </xf>
    <xf numFmtId="38" fontId="11" fillId="3" borderId="219" xfId="5" applyFont="1" applyFill="1" applyBorder="1">
      <alignment vertical="center"/>
    </xf>
    <xf numFmtId="38" fontId="11" fillId="3" borderId="8" xfId="5" applyFont="1" applyFill="1" applyBorder="1">
      <alignment vertical="center"/>
    </xf>
    <xf numFmtId="38" fontId="11" fillId="3" borderId="220" xfId="5" applyFont="1" applyFill="1" applyBorder="1">
      <alignment vertical="center"/>
    </xf>
    <xf numFmtId="9" fontId="32" fillId="3" borderId="221" xfId="1" applyNumberFormat="1" applyFont="1" applyFill="1" applyBorder="1">
      <alignment vertical="center"/>
    </xf>
    <xf numFmtId="9" fontId="32" fillId="3" borderId="16" xfId="1" applyNumberFormat="1" applyFont="1" applyFill="1" applyBorder="1">
      <alignment vertical="center"/>
    </xf>
    <xf numFmtId="9" fontId="32" fillId="0" borderId="16" xfId="1" applyNumberFormat="1" applyFont="1" applyBorder="1">
      <alignment vertical="center"/>
    </xf>
    <xf numFmtId="9" fontId="32" fillId="3" borderId="222" xfId="1" applyNumberFormat="1" applyFont="1" applyFill="1" applyBorder="1">
      <alignment vertical="center"/>
    </xf>
    <xf numFmtId="0" fontId="23" fillId="0" borderId="64" xfId="1" applyFont="1" applyBorder="1">
      <alignment vertical="center"/>
    </xf>
    <xf numFmtId="0" fontId="23" fillId="0" borderId="46" xfId="1" applyFont="1" applyBorder="1">
      <alignment vertical="center"/>
    </xf>
    <xf numFmtId="9" fontId="57" fillId="4" borderId="222" xfId="1" applyNumberFormat="1" applyFont="1" applyFill="1" applyBorder="1">
      <alignment vertical="center"/>
    </xf>
    <xf numFmtId="0" fontId="103" fillId="0" borderId="0" xfId="4" applyFon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9" fillId="0" borderId="50" xfId="2" applyFont="1" applyBorder="1" applyAlignment="1">
      <alignment horizontal="center" vertical="center" wrapText="1"/>
    </xf>
    <xf numFmtId="0" fontId="40" fillId="3" borderId="8" xfId="1" applyFont="1" applyFill="1" applyBorder="1" applyAlignment="1">
      <alignment horizontal="center" vertical="center" wrapText="1"/>
    </xf>
    <xf numFmtId="0" fontId="40" fillId="3" borderId="50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/>
    </xf>
    <xf numFmtId="0" fontId="9" fillId="3" borderId="50" xfId="1" applyFont="1" applyFill="1" applyBorder="1" applyAlignment="1">
      <alignment horizontal="center" vertical="center"/>
    </xf>
    <xf numFmtId="0" fontId="9" fillId="3" borderId="59" xfId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0" fontId="11" fillId="3" borderId="151" xfId="1" applyFont="1" applyFill="1" applyBorder="1" applyAlignment="1">
      <alignment horizontal="center" vertical="center"/>
    </xf>
    <xf numFmtId="0" fontId="11" fillId="3" borderId="47" xfId="1" applyFont="1" applyFill="1" applyBorder="1" applyAlignment="1">
      <alignment horizontal="center" vertical="center"/>
    </xf>
    <xf numFmtId="0" fontId="11" fillId="3" borderId="112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1" fillId="0" borderId="0" xfId="1" applyFont="1" applyBorder="1" applyAlignment="1">
      <alignment horizontal="center" vertical="center" wrapText="1"/>
    </xf>
    <xf numFmtId="0" fontId="59" fillId="2" borderId="2" xfId="1" applyFont="1" applyFill="1" applyBorder="1" applyAlignment="1">
      <alignment horizontal="center" vertical="center"/>
    </xf>
    <xf numFmtId="0" fontId="59" fillId="2" borderId="92" xfId="1" applyFont="1" applyFill="1" applyBorder="1" applyAlignment="1">
      <alignment horizontal="center" vertical="center"/>
    </xf>
    <xf numFmtId="0" fontId="59" fillId="2" borderId="3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0" fontId="23" fillId="2" borderId="29" xfId="1" applyFont="1" applyFill="1" applyBorder="1" applyAlignment="1">
      <alignment horizontal="center" vertical="center"/>
    </xf>
    <xf numFmtId="0" fontId="23" fillId="2" borderId="2" xfId="1" applyFont="1" applyFill="1" applyBorder="1" applyAlignment="1">
      <alignment horizontal="center" vertical="center"/>
    </xf>
    <xf numFmtId="0" fontId="12" fillId="3" borderId="63" xfId="2" applyFont="1" applyFill="1" applyBorder="1" applyAlignment="1">
      <alignment horizontal="center" vertical="center"/>
    </xf>
    <xf numFmtId="0" fontId="12" fillId="3" borderId="45" xfId="2" applyFont="1" applyFill="1" applyBorder="1" applyAlignment="1">
      <alignment horizontal="center" vertical="center"/>
    </xf>
    <xf numFmtId="0" fontId="12" fillId="3" borderId="58" xfId="2" applyFont="1" applyFill="1" applyBorder="1" applyAlignment="1">
      <alignment horizontal="center" vertical="center"/>
    </xf>
    <xf numFmtId="0" fontId="12" fillId="3" borderId="162" xfId="2" applyFont="1" applyFill="1" applyBorder="1" applyAlignment="1">
      <alignment horizontal="center" vertical="center"/>
    </xf>
    <xf numFmtId="0" fontId="12" fillId="3" borderId="33" xfId="2" applyFont="1" applyFill="1" applyBorder="1" applyAlignment="1">
      <alignment horizontal="center" vertical="center"/>
    </xf>
    <xf numFmtId="0" fontId="23" fillId="2" borderId="30" xfId="1" applyFont="1" applyFill="1" applyBorder="1" applyAlignment="1">
      <alignment horizontal="center" vertical="center"/>
    </xf>
    <xf numFmtId="0" fontId="12" fillId="3" borderId="210" xfId="2" applyFont="1" applyFill="1" applyBorder="1" applyAlignment="1">
      <alignment horizontal="center" vertical="center"/>
    </xf>
    <xf numFmtId="0" fontId="12" fillId="3" borderId="211" xfId="2" applyFont="1" applyFill="1" applyBorder="1" applyAlignment="1">
      <alignment horizontal="center" vertical="center"/>
    </xf>
    <xf numFmtId="0" fontId="12" fillId="3" borderId="212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 vertical="center"/>
    </xf>
    <xf numFmtId="0" fontId="47" fillId="4" borderId="215" xfId="1" applyFont="1" applyFill="1" applyBorder="1" applyAlignment="1">
      <alignment horizontal="center" vertical="center"/>
    </xf>
    <xf numFmtId="0" fontId="47" fillId="4" borderId="213" xfId="1" applyFont="1" applyFill="1" applyBorder="1" applyAlignment="1">
      <alignment horizontal="center" vertical="center"/>
    </xf>
    <xf numFmtId="0" fontId="47" fillId="4" borderId="216" xfId="1" applyFont="1" applyFill="1" applyBorder="1" applyAlignment="1">
      <alignment horizontal="center" vertical="center"/>
    </xf>
    <xf numFmtId="0" fontId="47" fillId="4" borderId="217" xfId="1" applyFont="1" applyFill="1" applyBorder="1" applyAlignment="1">
      <alignment horizontal="center" vertical="center"/>
    </xf>
    <xf numFmtId="0" fontId="6" fillId="2" borderId="92" xfId="1" applyFont="1" applyFill="1" applyBorder="1" applyAlignment="1">
      <alignment horizontal="center" vertical="center"/>
    </xf>
    <xf numFmtId="0" fontId="15" fillId="2" borderId="50" xfId="1" applyFont="1" applyFill="1" applyBorder="1" applyAlignment="1">
      <alignment horizontal="center" vertical="center"/>
    </xf>
    <xf numFmtId="0" fontId="2" fillId="0" borderId="76" xfId="1" applyFont="1" applyBorder="1" applyAlignment="1">
      <alignment horizontal="center" vertical="center"/>
    </xf>
    <xf numFmtId="0" fontId="2" fillId="0" borderId="77" xfId="1" applyFont="1" applyBorder="1" applyAlignment="1">
      <alignment horizontal="center" vertical="center"/>
    </xf>
    <xf numFmtId="0" fontId="2" fillId="0" borderId="176" xfId="1" applyFont="1" applyBorder="1" applyAlignment="1">
      <alignment horizontal="center" vertical="center"/>
    </xf>
    <xf numFmtId="0" fontId="100" fillId="10" borderId="4" xfId="1" applyFont="1" applyFill="1" applyBorder="1" applyAlignment="1">
      <alignment horizontal="center" vertical="center"/>
    </xf>
    <xf numFmtId="0" fontId="100" fillId="10" borderId="5" xfId="1" applyFont="1" applyFill="1" applyBorder="1" applyAlignment="1">
      <alignment horizontal="center" vertical="center"/>
    </xf>
    <xf numFmtId="0" fontId="100" fillId="10" borderId="6" xfId="1" applyFont="1" applyFill="1" applyBorder="1" applyAlignment="1">
      <alignment horizontal="center" vertical="center"/>
    </xf>
    <xf numFmtId="0" fontId="100" fillId="10" borderId="13" xfId="1" applyFont="1" applyFill="1" applyBorder="1" applyAlignment="1">
      <alignment horizontal="center" vertical="center"/>
    </xf>
    <xf numFmtId="0" fontId="100" fillId="10" borderId="14" xfId="1" applyFont="1" applyFill="1" applyBorder="1" applyAlignment="1">
      <alignment horizontal="center" vertical="center"/>
    </xf>
    <xf numFmtId="0" fontId="100" fillId="10" borderId="12" xfId="1" applyFont="1" applyFill="1" applyBorder="1" applyAlignment="1">
      <alignment horizontal="center" vertical="center"/>
    </xf>
    <xf numFmtId="0" fontId="16" fillId="0" borderId="50" xfId="1" applyFont="1" applyBorder="1" applyAlignment="1">
      <alignment horizontal="center" vertical="center"/>
    </xf>
    <xf numFmtId="0" fontId="16" fillId="0" borderId="49" xfId="1" applyFont="1" applyBorder="1" applyAlignment="1">
      <alignment horizontal="center" vertical="center" shrinkToFit="1"/>
    </xf>
    <xf numFmtId="0" fontId="16" fillId="0" borderId="53" xfId="1" applyFont="1" applyBorder="1" applyAlignment="1">
      <alignment horizontal="center" vertical="center" shrinkToFit="1"/>
    </xf>
    <xf numFmtId="0" fontId="18" fillId="0" borderId="18" xfId="1" applyFont="1" applyBorder="1" applyAlignment="1">
      <alignment horizontal="center" vertical="center"/>
    </xf>
    <xf numFmtId="0" fontId="16" fillId="3" borderId="196" xfId="1" applyFont="1" applyFill="1" applyBorder="1" applyAlignment="1">
      <alignment horizontal="center" vertical="center"/>
    </xf>
    <xf numFmtId="0" fontId="16" fillId="3" borderId="61" xfId="1" applyFont="1" applyFill="1" applyBorder="1" applyAlignment="1">
      <alignment horizontal="center" vertical="center"/>
    </xf>
    <xf numFmtId="0" fontId="16" fillId="3" borderId="110" xfId="1" applyFont="1" applyFill="1" applyBorder="1" applyAlignment="1">
      <alignment horizontal="center" vertical="center"/>
    </xf>
    <xf numFmtId="0" fontId="21" fillId="3" borderId="150" xfId="1" applyFont="1" applyFill="1" applyBorder="1" applyAlignment="1">
      <alignment horizontal="center" vertical="center"/>
    </xf>
    <xf numFmtId="0" fontId="21" fillId="3" borderId="187" xfId="1" applyFont="1" applyFill="1" applyBorder="1" applyAlignment="1">
      <alignment horizontal="center" vertical="center"/>
    </xf>
    <xf numFmtId="0" fontId="21" fillId="3" borderId="8" xfId="1" applyFont="1" applyFill="1" applyBorder="1" applyAlignment="1">
      <alignment horizontal="left" vertical="center" wrapText="1"/>
    </xf>
    <xf numFmtId="0" fontId="21" fillId="3" borderId="50" xfId="1" applyFont="1" applyFill="1" applyBorder="1" applyAlignment="1">
      <alignment horizontal="left" vertical="center" wrapText="1"/>
    </xf>
    <xf numFmtId="0" fontId="74" fillId="3" borderId="36" xfId="1" applyFont="1" applyFill="1" applyBorder="1" applyAlignment="1">
      <alignment horizontal="center" vertical="center"/>
    </xf>
    <xf numFmtId="0" fontId="74" fillId="3" borderId="51" xfId="1" applyFont="1" applyFill="1" applyBorder="1" applyAlignment="1">
      <alignment horizontal="center" vertical="center"/>
    </xf>
    <xf numFmtId="0" fontId="23" fillId="3" borderId="8" xfId="1" applyFont="1" applyFill="1" applyBorder="1" applyAlignment="1">
      <alignment horizontal="center" vertical="center"/>
    </xf>
    <xf numFmtId="0" fontId="23" fillId="3" borderId="50" xfId="1" applyFont="1" applyFill="1" applyBorder="1" applyAlignment="1">
      <alignment horizontal="center" vertical="center"/>
    </xf>
    <xf numFmtId="0" fontId="23" fillId="3" borderId="16" xfId="1" applyFont="1" applyFill="1" applyBorder="1" applyAlignment="1">
      <alignment horizontal="center" vertical="center"/>
    </xf>
    <xf numFmtId="0" fontId="21" fillId="3" borderId="186" xfId="1" applyFont="1" applyFill="1" applyBorder="1" applyAlignment="1">
      <alignment horizontal="center" vertical="center"/>
    </xf>
    <xf numFmtId="0" fontId="21" fillId="3" borderId="156" xfId="1" applyFont="1" applyFill="1" applyBorder="1" applyAlignment="1">
      <alignment horizontal="center" vertical="center"/>
    </xf>
    <xf numFmtId="0" fontId="21" fillId="3" borderId="16" xfId="1" applyFont="1" applyFill="1" applyBorder="1" applyAlignment="1">
      <alignment horizontal="left" vertical="center" wrapText="1"/>
    </xf>
    <xf numFmtId="49" fontId="23" fillId="0" borderId="199" xfId="1" applyNumberFormat="1" applyFont="1" applyBorder="1" applyAlignment="1">
      <alignment horizontal="center" vertical="center"/>
    </xf>
    <xf numFmtId="49" fontId="23" fillId="0" borderId="198" xfId="1" applyNumberFormat="1" applyFont="1" applyBorder="1" applyAlignment="1">
      <alignment horizontal="center" vertical="center"/>
    </xf>
    <xf numFmtId="49" fontId="23" fillId="0" borderId="200" xfId="1" applyNumberFormat="1" applyFont="1" applyBorder="1" applyAlignment="1">
      <alignment horizontal="center" vertical="center"/>
    </xf>
    <xf numFmtId="0" fontId="23" fillId="0" borderId="42" xfId="1" applyFont="1" applyBorder="1" applyAlignment="1">
      <alignment horizontal="center" vertical="center" wrapText="1"/>
    </xf>
    <xf numFmtId="0" fontId="23" fillId="0" borderId="41" xfId="1" applyFont="1" applyBorder="1" applyAlignment="1">
      <alignment horizontal="center" vertical="center" wrapText="1"/>
    </xf>
    <xf numFmtId="0" fontId="23" fillId="0" borderId="120" xfId="1" applyFont="1" applyBorder="1" applyAlignment="1">
      <alignment horizontal="center" vertical="center" wrapText="1"/>
    </xf>
    <xf numFmtId="0" fontId="99" fillId="0" borderId="0" xfId="1" applyFont="1" applyAlignment="1">
      <alignment horizontal="center" vertical="center" wrapText="1"/>
    </xf>
    <xf numFmtId="0" fontId="45" fillId="0" borderId="0" xfId="1" applyFont="1" applyAlignment="1">
      <alignment horizontal="center" vertical="center" wrapText="1"/>
    </xf>
    <xf numFmtId="0" fontId="21" fillId="3" borderId="153" xfId="1" applyFont="1" applyFill="1" applyBorder="1" applyAlignment="1">
      <alignment horizontal="center" vertical="center"/>
    </xf>
    <xf numFmtId="0" fontId="74" fillId="3" borderId="114" xfId="1" applyFont="1" applyFill="1" applyBorder="1" applyAlignment="1">
      <alignment horizontal="center" vertical="center"/>
    </xf>
    <xf numFmtId="0" fontId="16" fillId="0" borderId="58" xfId="1" applyFont="1" applyBorder="1" applyAlignment="1">
      <alignment horizontal="center" vertical="center"/>
    </xf>
    <xf numFmtId="0" fontId="16" fillId="0" borderId="61" xfId="1" applyFont="1" applyBorder="1" applyAlignment="1">
      <alignment horizontal="center" vertical="center"/>
    </xf>
    <xf numFmtId="0" fontId="21" fillId="3" borderId="48" xfId="1" applyFont="1" applyFill="1" applyBorder="1" applyAlignment="1">
      <alignment horizontal="left" vertical="center" wrapText="1"/>
    </xf>
    <xf numFmtId="0" fontId="74" fillId="3" borderId="48" xfId="1" applyFont="1" applyFill="1" applyBorder="1" applyAlignment="1">
      <alignment horizontal="center" vertical="center" shrinkToFit="1"/>
    </xf>
    <xf numFmtId="0" fontId="74" fillId="3" borderId="50" xfId="1" applyFont="1" applyFill="1" applyBorder="1" applyAlignment="1">
      <alignment horizontal="center" vertical="center" shrinkToFit="1"/>
    </xf>
    <xf numFmtId="0" fontId="23" fillId="3" borderId="48" xfId="1" applyFont="1" applyFill="1" applyBorder="1" applyAlignment="1">
      <alignment horizontal="center" vertical="center"/>
    </xf>
    <xf numFmtId="49" fontId="23" fillId="4" borderId="199" xfId="1" applyNumberFormat="1" applyFont="1" applyFill="1" applyBorder="1" applyAlignment="1">
      <alignment horizontal="center" vertical="center"/>
    </xf>
    <xf numFmtId="49" fontId="23" fillId="4" borderId="198" xfId="1" applyNumberFormat="1" applyFont="1" applyFill="1" applyBorder="1" applyAlignment="1">
      <alignment horizontal="center" vertical="center"/>
    </xf>
    <xf numFmtId="49" fontId="23" fillId="4" borderId="200" xfId="1" applyNumberFormat="1" applyFont="1" applyFill="1" applyBorder="1" applyAlignment="1">
      <alignment horizontal="center" vertical="center"/>
    </xf>
    <xf numFmtId="0" fontId="31" fillId="0" borderId="43" xfId="1" applyFont="1" applyBorder="1" applyAlignment="1">
      <alignment horizontal="center" vertical="center" wrapText="1"/>
    </xf>
    <xf numFmtId="0" fontId="21" fillId="3" borderId="16" xfId="2" applyFont="1" applyFill="1" applyBorder="1" applyAlignment="1">
      <alignment horizontal="left" vertical="center" wrapText="1"/>
    </xf>
    <xf numFmtId="49" fontId="23" fillId="0" borderId="99" xfId="1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horizontal="center" vertical="center"/>
    </xf>
    <xf numFmtId="0" fontId="16" fillId="0" borderId="63" xfId="1" applyFont="1" applyBorder="1" applyAlignment="1">
      <alignment horizontal="center" vertical="center"/>
    </xf>
    <xf numFmtId="0" fontId="21" fillId="3" borderId="59" xfId="1" applyFont="1" applyFill="1" applyBorder="1" applyAlignment="1">
      <alignment horizontal="left" vertical="center" wrapText="1"/>
    </xf>
    <xf numFmtId="0" fontId="74" fillId="3" borderId="66" xfId="1" applyFont="1" applyFill="1" applyBorder="1" applyAlignment="1">
      <alignment horizontal="center" vertical="center"/>
    </xf>
    <xf numFmtId="0" fontId="23" fillId="3" borderId="59" xfId="1" applyFont="1" applyFill="1" applyBorder="1" applyAlignment="1">
      <alignment horizontal="center" vertical="center"/>
    </xf>
    <xf numFmtId="0" fontId="16" fillId="3" borderId="45" xfId="1" applyFont="1" applyFill="1" applyBorder="1" applyAlignment="1">
      <alignment horizontal="center" vertical="center"/>
    </xf>
    <xf numFmtId="0" fontId="21" fillId="3" borderId="8" xfId="1" applyFont="1" applyFill="1" applyBorder="1" applyAlignment="1">
      <alignment horizontal="left" vertical="center" wrapText="1" shrinkToFit="1"/>
    </xf>
    <xf numFmtId="0" fontId="21" fillId="3" borderId="47" xfId="1" applyFont="1" applyFill="1" applyBorder="1" applyAlignment="1">
      <alignment horizontal="left" vertical="center" wrapText="1" shrinkToFit="1"/>
    </xf>
    <xf numFmtId="0" fontId="21" fillId="3" borderId="16" xfId="1" applyFont="1" applyFill="1" applyBorder="1" applyAlignment="1">
      <alignment horizontal="left" vertical="center" wrapText="1" shrinkToFit="1"/>
    </xf>
    <xf numFmtId="0" fontId="74" fillId="3" borderId="36" xfId="1" applyFont="1" applyFill="1" applyBorder="1" applyAlignment="1">
      <alignment horizontal="center" vertical="center" shrinkToFit="1"/>
    </xf>
    <xf numFmtId="0" fontId="74" fillId="3" borderId="0" xfId="1" applyFont="1" applyFill="1" applyAlignment="1">
      <alignment horizontal="center" vertical="center" shrinkToFit="1"/>
    </xf>
    <xf numFmtId="0" fontId="74" fillId="3" borderId="114" xfId="1" applyFont="1" applyFill="1" applyBorder="1" applyAlignment="1">
      <alignment horizontal="center" vertical="center" shrinkToFit="1"/>
    </xf>
    <xf numFmtId="0" fontId="23" fillId="3" borderId="47" xfId="1" applyFont="1" applyFill="1" applyBorder="1" applyAlignment="1">
      <alignment horizontal="center" vertical="center"/>
    </xf>
    <xf numFmtId="0" fontId="16" fillId="3" borderId="162" xfId="1" applyFont="1" applyFill="1" applyBorder="1" applyAlignment="1">
      <alignment horizontal="center" vertical="center"/>
    </xf>
    <xf numFmtId="0" fontId="21" fillId="3" borderId="47" xfId="1" applyFont="1" applyFill="1" applyBorder="1" applyAlignment="1">
      <alignment horizontal="left" vertical="center" wrapText="1"/>
    </xf>
    <xf numFmtId="0" fontId="74" fillId="3" borderId="47" xfId="1" applyFont="1" applyFill="1" applyBorder="1" applyAlignment="1">
      <alignment horizontal="center" vertical="center"/>
    </xf>
    <xf numFmtId="0" fontId="74" fillId="3" borderId="48" xfId="1" applyFont="1" applyFill="1" applyBorder="1" applyAlignment="1">
      <alignment horizontal="center" vertical="center"/>
    </xf>
    <xf numFmtId="0" fontId="23" fillId="3" borderId="112" xfId="1" applyFont="1" applyFill="1" applyBorder="1" applyAlignment="1">
      <alignment horizontal="center" vertical="center"/>
    </xf>
    <xf numFmtId="49" fontId="23" fillId="4" borderId="206" xfId="1" applyNumberFormat="1" applyFont="1" applyFill="1" applyBorder="1" applyAlignment="1">
      <alignment horizontal="center" vertical="center"/>
    </xf>
    <xf numFmtId="49" fontId="23" fillId="4" borderId="205" xfId="1" applyNumberFormat="1" applyFont="1" applyFill="1" applyBorder="1" applyAlignment="1">
      <alignment horizontal="center" vertical="center"/>
    </xf>
    <xf numFmtId="0" fontId="21" fillId="3" borderId="112" xfId="1" applyFont="1" applyFill="1" applyBorder="1" applyAlignment="1">
      <alignment horizontal="left" vertical="center" wrapText="1"/>
    </xf>
    <xf numFmtId="0" fontId="74" fillId="3" borderId="59" xfId="1" applyFont="1" applyFill="1" applyBorder="1" applyAlignment="1">
      <alignment horizontal="center" vertical="center"/>
    </xf>
    <xf numFmtId="0" fontId="74" fillId="3" borderId="112" xfId="1" applyFont="1" applyFill="1" applyBorder="1" applyAlignment="1">
      <alignment horizontal="center" vertical="center"/>
    </xf>
    <xf numFmtId="0" fontId="16" fillId="3" borderId="58" xfId="1" applyFont="1" applyFill="1" applyBorder="1" applyAlignment="1">
      <alignment horizontal="center" vertical="center"/>
    </xf>
    <xf numFmtId="0" fontId="16" fillId="3" borderId="63" xfId="1" applyFont="1" applyFill="1" applyBorder="1" applyAlignment="1">
      <alignment horizontal="center" vertical="center"/>
    </xf>
    <xf numFmtId="49" fontId="23" fillId="4" borderId="203" xfId="1" applyNumberFormat="1" applyFont="1" applyFill="1" applyBorder="1" applyAlignment="1">
      <alignment horizontal="center" vertical="center"/>
    </xf>
    <xf numFmtId="0" fontId="16" fillId="3" borderId="33" xfId="1" applyFont="1" applyFill="1" applyBorder="1" applyAlignment="1">
      <alignment horizontal="center" vertical="center"/>
    </xf>
    <xf numFmtId="0" fontId="21" fillId="0" borderId="8" xfId="1" applyFont="1" applyBorder="1" applyAlignment="1">
      <alignment horizontal="left" vertical="center" wrapText="1"/>
    </xf>
    <xf numFmtId="0" fontId="21" fillId="0" borderId="47" xfId="1" applyFont="1" applyBorder="1" applyAlignment="1">
      <alignment horizontal="left" vertical="center" wrapText="1"/>
    </xf>
    <xf numFmtId="0" fontId="21" fillId="0" borderId="59" xfId="1" applyFont="1" applyBorder="1" applyAlignment="1">
      <alignment horizontal="left" vertical="center"/>
    </xf>
    <xf numFmtId="0" fontId="74" fillId="3" borderId="83" xfId="1" applyFont="1" applyFill="1" applyBorder="1" applyAlignment="1">
      <alignment horizontal="center" vertical="center"/>
    </xf>
    <xf numFmtId="0" fontId="96" fillId="0" borderId="0" xfId="1" applyFont="1" applyAlignment="1">
      <alignment horizontal="center" vertical="center" wrapText="1"/>
    </xf>
    <xf numFmtId="0" fontId="21" fillId="0" borderId="50" xfId="1" applyFont="1" applyBorder="1" applyAlignment="1">
      <alignment horizontal="left" vertical="center" wrapText="1"/>
    </xf>
    <xf numFmtId="0" fontId="21" fillId="0" borderId="59" xfId="1" applyFont="1" applyBorder="1" applyAlignment="1">
      <alignment horizontal="left" vertical="center" wrapText="1"/>
    </xf>
    <xf numFmtId="0" fontId="74" fillId="3" borderId="53" xfId="1" applyFont="1" applyFill="1" applyBorder="1" applyAlignment="1">
      <alignment horizontal="center" vertical="center"/>
    </xf>
    <xf numFmtId="0" fontId="74" fillId="3" borderId="64" xfId="1" applyFont="1" applyFill="1" applyBorder="1" applyAlignment="1">
      <alignment horizontal="center" vertical="center"/>
    </xf>
    <xf numFmtId="49" fontId="23" fillId="0" borderId="203" xfId="1" applyNumberFormat="1" applyFont="1" applyBorder="1" applyAlignment="1">
      <alignment horizontal="center" vertical="center"/>
    </xf>
    <xf numFmtId="0" fontId="74" fillId="3" borderId="0" xfId="1" applyFont="1" applyFill="1" applyAlignment="1">
      <alignment horizontal="center" vertical="center"/>
    </xf>
    <xf numFmtId="0" fontId="23" fillId="3" borderId="151" xfId="1" applyFont="1" applyFill="1" applyBorder="1" applyAlignment="1">
      <alignment horizontal="center" vertical="center"/>
    </xf>
    <xf numFmtId="0" fontId="74" fillId="3" borderId="111" xfId="1" applyFont="1" applyFill="1" applyBorder="1" applyAlignment="1">
      <alignment horizontal="center" vertical="center"/>
    </xf>
    <xf numFmtId="0" fontId="16" fillId="3" borderId="73" xfId="1" applyFont="1" applyFill="1" applyBorder="1" applyAlignment="1">
      <alignment horizontal="center" vertical="center"/>
    </xf>
    <xf numFmtId="0" fontId="21" fillId="3" borderId="194" xfId="1" applyFont="1" applyFill="1" applyBorder="1" applyAlignment="1">
      <alignment horizontal="center" vertical="center"/>
    </xf>
    <xf numFmtId="0" fontId="21" fillId="3" borderId="75" xfId="1" applyFont="1" applyFill="1" applyBorder="1" applyAlignment="1">
      <alignment horizontal="left" vertical="center" wrapText="1"/>
    </xf>
    <xf numFmtId="0" fontId="74" fillId="3" borderId="34" xfId="1" applyFont="1" applyFill="1" applyBorder="1" applyAlignment="1">
      <alignment horizontal="center" vertical="center"/>
    </xf>
    <xf numFmtId="0" fontId="74" fillId="3" borderId="100" xfId="1" applyFont="1" applyFill="1" applyBorder="1" applyAlignment="1">
      <alignment horizontal="center" vertical="center"/>
    </xf>
    <xf numFmtId="0" fontId="74" fillId="3" borderId="74" xfId="1" applyFont="1" applyFill="1" applyBorder="1" applyAlignment="1">
      <alignment horizontal="center" vertical="center"/>
    </xf>
    <xf numFmtId="0" fontId="23" fillId="3" borderId="75" xfId="1" applyFont="1" applyFill="1" applyBorder="1" applyAlignment="1">
      <alignment horizontal="center" vertical="center"/>
    </xf>
    <xf numFmtId="49" fontId="23" fillId="0" borderId="42" xfId="1" applyNumberFormat="1" applyFont="1" applyBorder="1" applyAlignment="1">
      <alignment horizontal="center" vertical="center"/>
    </xf>
    <xf numFmtId="49" fontId="23" fillId="0" borderId="41" xfId="1" applyNumberFormat="1" applyFont="1" applyBorder="1" applyAlignment="1">
      <alignment horizontal="center" vertical="center"/>
    </xf>
    <xf numFmtId="49" fontId="23" fillId="0" borderId="120" xfId="1" applyNumberFormat="1" applyFont="1" applyBorder="1" applyAlignment="1">
      <alignment horizontal="center" vertical="center"/>
    </xf>
    <xf numFmtId="0" fontId="74" fillId="3" borderId="8" xfId="1" applyFont="1" applyFill="1" applyBorder="1" applyAlignment="1">
      <alignment horizontal="center" vertical="center"/>
    </xf>
    <xf numFmtId="0" fontId="74" fillId="3" borderId="16" xfId="1" applyFont="1" applyFill="1" applyBorder="1" applyAlignment="1">
      <alignment horizontal="center" vertical="center"/>
    </xf>
    <xf numFmtId="0" fontId="74" fillId="3" borderId="46" xfId="1" applyFont="1" applyFill="1" applyBorder="1" applyAlignment="1">
      <alignment horizontal="center" vertical="center"/>
    </xf>
    <xf numFmtId="49" fontId="23" fillId="0" borderId="197" xfId="1" applyNumberFormat="1" applyFont="1" applyBorder="1" applyAlignment="1">
      <alignment horizontal="center" vertical="center"/>
    </xf>
    <xf numFmtId="0" fontId="74" fillId="3" borderId="151" xfId="1" applyFont="1" applyFill="1" applyBorder="1" applyAlignment="1">
      <alignment horizontal="center" vertical="center"/>
    </xf>
    <xf numFmtId="0" fontId="23" fillId="3" borderId="151" xfId="1" applyFont="1" applyFill="1" applyBorder="1" applyAlignment="1">
      <alignment horizontal="center" vertical="center" wrapText="1"/>
    </xf>
    <xf numFmtId="0" fontId="23" fillId="3" borderId="47" xfId="1" applyFont="1" applyFill="1" applyBorder="1" applyAlignment="1">
      <alignment horizontal="center" vertical="center" wrapText="1"/>
    </xf>
    <xf numFmtId="0" fontId="23" fillId="3" borderId="48" xfId="1" applyFont="1" applyFill="1" applyBorder="1" applyAlignment="1">
      <alignment horizontal="center" vertical="center" wrapText="1"/>
    </xf>
    <xf numFmtId="0" fontId="21" fillId="3" borderId="50" xfId="2" applyFont="1" applyFill="1" applyBorder="1" applyAlignment="1">
      <alignment horizontal="left" vertical="center" wrapText="1"/>
    </xf>
    <xf numFmtId="0" fontId="16" fillId="3" borderId="95" xfId="1" applyFont="1" applyFill="1" applyBorder="1" applyAlignment="1">
      <alignment horizontal="center" vertical="center"/>
    </xf>
    <xf numFmtId="0" fontId="21" fillId="3" borderId="189" xfId="1" applyFont="1" applyFill="1" applyBorder="1" applyAlignment="1">
      <alignment horizontal="center" vertical="center"/>
    </xf>
    <xf numFmtId="0" fontId="21" fillId="3" borderId="29" xfId="1" applyFont="1" applyFill="1" applyBorder="1" applyAlignment="1">
      <alignment horizontal="left" vertical="center" wrapText="1"/>
    </xf>
    <xf numFmtId="0" fontId="74" fillId="3" borderId="90" xfId="1" applyFont="1" applyFill="1" applyBorder="1" applyAlignment="1">
      <alignment horizontal="center" vertical="center"/>
    </xf>
    <xf numFmtId="0" fontId="23" fillId="3" borderId="29" xfId="1" applyFont="1" applyFill="1" applyBorder="1" applyAlignment="1">
      <alignment horizontal="center" vertical="center"/>
    </xf>
    <xf numFmtId="0" fontId="74" fillId="3" borderId="50" xfId="1" applyFont="1" applyFill="1" applyBorder="1" applyAlignment="1">
      <alignment horizontal="center" vertical="center"/>
    </xf>
    <xf numFmtId="49" fontId="23" fillId="0" borderId="195" xfId="1" applyNumberFormat="1" applyFont="1" applyBorder="1" applyAlignment="1">
      <alignment horizontal="center" vertical="center"/>
    </xf>
    <xf numFmtId="0" fontId="74" fillId="3" borderId="29" xfId="1" applyFont="1" applyFill="1" applyBorder="1" applyAlignment="1">
      <alignment horizontal="center" vertical="center"/>
    </xf>
    <xf numFmtId="0" fontId="16" fillId="3" borderId="101" xfId="1" applyFont="1" applyFill="1" applyBorder="1" applyAlignment="1">
      <alignment horizontal="center" vertical="center"/>
    </xf>
    <xf numFmtId="0" fontId="21" fillId="3" borderId="96" xfId="1" applyFont="1" applyFill="1" applyBorder="1" applyAlignment="1">
      <alignment horizontal="left" vertical="center" wrapText="1"/>
    </xf>
    <xf numFmtId="0" fontId="74" fillId="3" borderId="96" xfId="1" applyFont="1" applyFill="1" applyBorder="1" applyAlignment="1">
      <alignment horizontal="center" vertical="center"/>
    </xf>
    <xf numFmtId="0" fontId="23" fillId="3" borderId="96" xfId="1" applyFont="1" applyFill="1" applyBorder="1" applyAlignment="1">
      <alignment horizontal="center" vertical="center"/>
    </xf>
    <xf numFmtId="0" fontId="16" fillId="3" borderId="102" xfId="1" applyFont="1" applyFill="1" applyBorder="1" applyAlignment="1">
      <alignment horizontal="center" vertical="center"/>
    </xf>
    <xf numFmtId="0" fontId="21" fillId="3" borderId="75" xfId="2" applyFont="1" applyFill="1" applyBorder="1" applyAlignment="1">
      <alignment horizontal="left" vertical="center" wrapText="1"/>
    </xf>
    <xf numFmtId="0" fontId="23" fillId="3" borderId="93" xfId="1" applyFont="1" applyFill="1" applyBorder="1" applyAlignment="1">
      <alignment horizontal="center" vertical="center"/>
    </xf>
    <xf numFmtId="0" fontId="16" fillId="3" borderId="45" xfId="1" applyFont="1" applyFill="1" applyBorder="1" applyAlignment="1">
      <alignment horizontal="center" vertical="center" wrapText="1"/>
    </xf>
    <xf numFmtId="0" fontId="16" fillId="3" borderId="162" xfId="1" applyFont="1" applyFill="1" applyBorder="1" applyAlignment="1">
      <alignment horizontal="center" vertical="center" wrapText="1"/>
    </xf>
    <xf numFmtId="0" fontId="21" fillId="3" borderId="59" xfId="2" applyFont="1" applyFill="1" applyBorder="1" applyAlignment="1">
      <alignment horizontal="left" vertical="center" wrapText="1"/>
    </xf>
    <xf numFmtId="0" fontId="21" fillId="3" borderId="151" xfId="2" applyFont="1" applyFill="1" applyBorder="1" applyAlignment="1">
      <alignment horizontal="left" vertical="center" wrapText="1"/>
    </xf>
    <xf numFmtId="0" fontId="21" fillId="3" borderId="47" xfId="2" applyFont="1" applyFill="1" applyBorder="1" applyAlignment="1">
      <alignment horizontal="left" vertical="center" wrapText="1"/>
    </xf>
    <xf numFmtId="0" fontId="21" fillId="3" borderId="112" xfId="2" applyFont="1" applyFill="1" applyBorder="1" applyAlignment="1">
      <alignment horizontal="left" vertical="center" wrapText="1"/>
    </xf>
    <xf numFmtId="0" fontId="74" fillId="3" borderId="75" xfId="1" applyFont="1" applyFill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4" borderId="19" xfId="1" applyFont="1" applyFill="1" applyBorder="1" applyAlignment="1">
      <alignment horizontal="center" vertical="center"/>
    </xf>
    <xf numFmtId="0" fontId="21" fillId="4" borderId="21" xfId="1" applyFont="1" applyFill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21" fillId="3" borderId="88" xfId="1" applyFont="1" applyFill="1" applyBorder="1" applyAlignment="1">
      <alignment horizontal="center" vertical="center"/>
    </xf>
    <xf numFmtId="0" fontId="21" fillId="3" borderId="43" xfId="1" applyFont="1" applyFill="1" applyBorder="1" applyAlignment="1">
      <alignment horizontal="center" vertical="center"/>
    </xf>
    <xf numFmtId="0" fontId="23" fillId="0" borderId="47" xfId="1" applyFont="1" applyBorder="1" applyAlignment="1">
      <alignment horizontal="center" vertical="center"/>
    </xf>
    <xf numFmtId="0" fontId="70" fillId="0" borderId="33" xfId="1" applyFont="1" applyBorder="1" applyAlignment="1">
      <alignment horizontal="center" vertical="center" wrapText="1"/>
    </xf>
    <xf numFmtId="0" fontId="70" fillId="0" borderId="45" xfId="1" applyFont="1" applyBorder="1" applyAlignment="1">
      <alignment horizontal="center" vertical="center" wrapText="1"/>
    </xf>
    <xf numFmtId="0" fontId="70" fillId="0" borderId="162" xfId="1" applyFont="1" applyBorder="1" applyAlignment="1">
      <alignment horizontal="center" vertical="center" wrapText="1"/>
    </xf>
    <xf numFmtId="0" fontId="70" fillId="3" borderId="33" xfId="1" applyFont="1" applyFill="1" applyBorder="1" applyAlignment="1">
      <alignment horizontal="center" vertical="center" wrapText="1"/>
    </xf>
    <xf numFmtId="0" fontId="70" fillId="3" borderId="45" xfId="1" applyFont="1" applyFill="1" applyBorder="1" applyAlignment="1">
      <alignment horizontal="center" vertical="center" wrapText="1"/>
    </xf>
    <xf numFmtId="0" fontId="70" fillId="3" borderId="162" xfId="1" applyFont="1" applyFill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/>
    </xf>
    <xf numFmtId="0" fontId="21" fillId="3" borderId="151" xfId="1" applyFont="1" applyFill="1" applyBorder="1" applyAlignment="1">
      <alignment horizontal="left" vertical="center" wrapText="1"/>
    </xf>
    <xf numFmtId="0" fontId="74" fillId="3" borderId="160" xfId="1" applyFont="1" applyFill="1" applyBorder="1" applyAlignment="1">
      <alignment horizontal="center" vertical="center"/>
    </xf>
    <xf numFmtId="0" fontId="74" fillId="3" borderId="164" xfId="1" applyFont="1" applyFill="1" applyBorder="1" applyAlignment="1">
      <alignment horizontal="center" vertical="center"/>
    </xf>
    <xf numFmtId="0" fontId="23" fillId="0" borderId="151" xfId="1" applyFont="1" applyBorder="1" applyAlignment="1">
      <alignment horizontal="center" vertical="center"/>
    </xf>
    <xf numFmtId="0" fontId="23" fillId="0" borderId="112" xfId="1" applyFont="1" applyBorder="1" applyAlignment="1">
      <alignment horizontal="center" vertical="center"/>
    </xf>
    <xf numFmtId="0" fontId="6" fillId="0" borderId="162" xfId="1" applyFont="1" applyBorder="1" applyAlignment="1">
      <alignment horizontal="center" vertical="center"/>
    </xf>
    <xf numFmtId="0" fontId="21" fillId="3" borderId="109" xfId="1" applyFont="1" applyFill="1" applyBorder="1" applyAlignment="1">
      <alignment horizontal="center" vertical="center"/>
    </xf>
    <xf numFmtId="0" fontId="21" fillId="0" borderId="27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162" xfId="1" applyFont="1" applyFill="1" applyBorder="1" applyAlignment="1">
      <alignment horizontal="center" vertical="center"/>
    </xf>
    <xf numFmtId="0" fontId="11" fillId="3" borderId="31" xfId="1" applyFont="1" applyFill="1" applyBorder="1" applyAlignment="1">
      <alignment horizontal="center" vertical="center"/>
    </xf>
    <xf numFmtId="0" fontId="11" fillId="3" borderId="109" xfId="1" applyFont="1" applyFill="1" applyBorder="1" applyAlignment="1">
      <alignment horizontal="center" vertical="center"/>
    </xf>
    <xf numFmtId="0" fontId="21" fillId="3" borderId="151" xfId="1" applyFont="1" applyFill="1" applyBorder="1" applyAlignment="1">
      <alignment horizontal="center" vertical="center" wrapText="1"/>
    </xf>
    <xf numFmtId="0" fontId="21" fillId="3" borderId="112" xfId="1" applyFont="1" applyFill="1" applyBorder="1" applyAlignment="1">
      <alignment horizontal="center" vertical="center" wrapText="1"/>
    </xf>
    <xf numFmtId="0" fontId="9" fillId="3" borderId="160" xfId="1" applyFont="1" applyFill="1" applyBorder="1" applyAlignment="1">
      <alignment horizontal="center" vertical="center"/>
    </xf>
    <xf numFmtId="0" fontId="9" fillId="3" borderId="164" xfId="1" applyFont="1" applyFill="1" applyBorder="1" applyAlignment="1">
      <alignment horizontal="center" vertical="center"/>
    </xf>
    <xf numFmtId="0" fontId="9" fillId="3" borderId="151" xfId="1" applyFont="1" applyFill="1" applyBorder="1" applyAlignment="1">
      <alignment horizontal="center" vertical="center"/>
    </xf>
    <xf numFmtId="0" fontId="9" fillId="3" borderId="112" xfId="2" applyFont="1" applyFill="1" applyBorder="1"/>
    <xf numFmtId="0" fontId="9" fillId="3" borderId="45" xfId="1" applyFont="1" applyFill="1" applyBorder="1" applyAlignment="1">
      <alignment horizontal="center" vertical="center"/>
    </xf>
    <xf numFmtId="0" fontId="11" fillId="3" borderId="43" xfId="1" applyFont="1" applyFill="1" applyBorder="1" applyAlignment="1">
      <alignment horizontal="center" vertical="center"/>
    </xf>
    <xf numFmtId="0" fontId="23" fillId="3" borderId="0" xfId="1" applyFont="1" applyFill="1" applyAlignment="1">
      <alignment horizontal="center" vertical="center"/>
    </xf>
    <xf numFmtId="0" fontId="21" fillId="3" borderId="31" xfId="1" applyFont="1" applyFill="1" applyBorder="1" applyAlignment="1">
      <alignment horizontal="center" vertical="center"/>
    </xf>
    <xf numFmtId="0" fontId="9" fillId="3" borderId="100" xfId="1" applyFont="1" applyFill="1" applyBorder="1" applyAlignment="1">
      <alignment horizontal="center" vertical="center"/>
    </xf>
    <xf numFmtId="0" fontId="70" fillId="3" borderId="43" xfId="1" applyFont="1" applyFill="1" applyBorder="1" applyAlignment="1">
      <alignment horizontal="center" vertical="center" wrapText="1"/>
    </xf>
    <xf numFmtId="0" fontId="2" fillId="3" borderId="29" xfId="1" applyFont="1" applyFill="1" applyBorder="1" applyAlignment="1">
      <alignment horizontal="center" vertical="center"/>
    </xf>
    <xf numFmtId="0" fontId="2" fillId="3" borderId="47" xfId="1" applyFont="1" applyFill="1" applyBorder="1" applyAlignment="1">
      <alignment horizontal="center" vertical="center"/>
    </xf>
    <xf numFmtId="0" fontId="2" fillId="3" borderId="75" xfId="1" applyFont="1" applyFill="1" applyBorder="1" applyAlignment="1">
      <alignment horizontal="center" vertical="center"/>
    </xf>
    <xf numFmtId="0" fontId="2" fillId="0" borderId="90" xfId="1" applyFont="1" applyBorder="1" applyAlignment="1">
      <alignment horizontal="center" vertical="center"/>
    </xf>
    <xf numFmtId="0" fontId="2" fillId="0" borderId="100" xfId="1" applyFont="1" applyBorder="1" applyAlignment="1">
      <alignment horizontal="center" vertical="center"/>
    </xf>
    <xf numFmtId="0" fontId="2" fillId="0" borderId="74" xfId="1" applyFont="1" applyBorder="1" applyAlignment="1">
      <alignment horizontal="center" vertical="center"/>
    </xf>
    <xf numFmtId="0" fontId="12" fillId="3" borderId="95" xfId="1" applyFont="1" applyFill="1" applyBorder="1" applyAlignment="1">
      <alignment horizontal="center" vertical="center"/>
    </xf>
    <xf numFmtId="0" fontId="12" fillId="3" borderId="45" xfId="1" applyFont="1" applyFill="1" applyBorder="1" applyAlignment="1">
      <alignment horizontal="center" vertical="center"/>
    </xf>
    <xf numFmtId="0" fontId="12" fillId="3" borderId="73" xfId="1" applyFont="1" applyFill="1" applyBorder="1" applyAlignment="1">
      <alignment horizontal="center" vertical="center"/>
    </xf>
    <xf numFmtId="0" fontId="40" fillId="3" borderId="189" xfId="1" applyFont="1" applyFill="1" applyBorder="1" applyAlignment="1">
      <alignment horizontal="left" vertical="center" wrapText="1"/>
    </xf>
    <xf numFmtId="0" fontId="40" fillId="3" borderId="153" xfId="1" applyFont="1" applyFill="1" applyBorder="1" applyAlignment="1">
      <alignment horizontal="left" vertical="center" wrapText="1"/>
    </xf>
    <xf numFmtId="0" fontId="40" fillId="3" borderId="194" xfId="1" applyFont="1" applyFill="1" applyBorder="1" applyAlignment="1">
      <alignment horizontal="left" vertical="center" wrapText="1"/>
    </xf>
    <xf numFmtId="0" fontId="2" fillId="4" borderId="71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30" xfId="1" applyFont="1" applyFill="1" applyBorder="1" applyAlignment="1">
      <alignment horizontal="center" vertical="center"/>
    </xf>
    <xf numFmtId="0" fontId="47" fillId="3" borderId="150" xfId="1" applyFont="1" applyFill="1" applyBorder="1" applyAlignment="1">
      <alignment horizontal="center" vertical="center"/>
    </xf>
    <xf numFmtId="0" fontId="47" fillId="3" borderId="153" xfId="1" applyFont="1" applyFill="1" applyBorder="1" applyAlignment="1">
      <alignment horizontal="center" vertical="center"/>
    </xf>
    <xf numFmtId="0" fontId="47" fillId="3" borderId="156" xfId="1" applyFont="1" applyFill="1" applyBorder="1" applyAlignment="1">
      <alignment horizontal="center" vertical="center"/>
    </xf>
    <xf numFmtId="0" fontId="21" fillId="3" borderId="31" xfId="1" applyFont="1" applyFill="1" applyBorder="1" applyAlignment="1">
      <alignment horizontal="center" vertical="center" wrapText="1" shrinkToFit="1"/>
    </xf>
    <xf numFmtId="0" fontId="21" fillId="3" borderId="42" xfId="1" applyFont="1" applyFill="1" applyBorder="1" applyAlignment="1">
      <alignment horizontal="center" vertical="center" wrapText="1" shrinkToFit="1"/>
    </xf>
    <xf numFmtId="0" fontId="21" fillId="3" borderId="43" xfId="1" applyFont="1" applyFill="1" applyBorder="1" applyAlignment="1">
      <alignment horizontal="center" vertical="center" wrapText="1" shrinkToFit="1"/>
    </xf>
    <xf numFmtId="0" fontId="21" fillId="3" borderId="41" xfId="1" applyFont="1" applyFill="1" applyBorder="1" applyAlignment="1">
      <alignment horizontal="center" vertical="center" wrapText="1" shrinkToFit="1"/>
    </xf>
    <xf numFmtId="0" fontId="21" fillId="3" borderId="109" xfId="1" applyFont="1" applyFill="1" applyBorder="1" applyAlignment="1">
      <alignment horizontal="center" vertical="center" wrapText="1" shrinkToFit="1"/>
    </xf>
    <xf numFmtId="0" fontId="21" fillId="3" borderId="120" xfId="1" applyFont="1" applyFill="1" applyBorder="1" applyAlignment="1">
      <alignment horizontal="center" vertical="center" wrapText="1" shrinkToFit="1"/>
    </xf>
    <xf numFmtId="0" fontId="47" fillId="4" borderId="138" xfId="1" applyFont="1" applyFill="1" applyBorder="1" applyAlignment="1">
      <alignment horizontal="center" vertical="center"/>
    </xf>
    <xf numFmtId="0" fontId="47" fillId="4" borderId="139" xfId="1" applyFont="1" applyFill="1" applyBorder="1" applyAlignment="1">
      <alignment horizontal="center" vertical="center"/>
    </xf>
    <xf numFmtId="0" fontId="47" fillId="3" borderId="19" xfId="1" applyFont="1" applyFill="1" applyBorder="1" applyAlignment="1">
      <alignment horizontal="center" vertical="center"/>
    </xf>
    <xf numFmtId="0" fontId="47" fillId="3" borderId="21" xfId="1" applyFont="1" applyFill="1" applyBorder="1" applyAlignment="1">
      <alignment horizontal="center" vertical="center"/>
    </xf>
    <xf numFmtId="0" fontId="47" fillId="3" borderId="25" xfId="1" applyFont="1" applyFill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3" fillId="0" borderId="149" xfId="1" applyFont="1" applyBorder="1" applyAlignment="1">
      <alignment horizontal="center" vertical="center"/>
    </xf>
    <xf numFmtId="0" fontId="9" fillId="0" borderId="94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71" xfId="1" applyFont="1" applyBorder="1" applyAlignment="1">
      <alignment horizontal="center" vertical="center"/>
    </xf>
    <xf numFmtId="0" fontId="12" fillId="3" borderId="63" xfId="1" applyFont="1" applyFill="1" applyBorder="1" applyAlignment="1">
      <alignment horizontal="center" vertical="center"/>
    </xf>
    <xf numFmtId="0" fontId="40" fillId="3" borderId="90" xfId="1" applyFont="1" applyFill="1" applyBorder="1" applyAlignment="1">
      <alignment horizontal="left" vertical="center" wrapText="1"/>
    </xf>
    <xf numFmtId="0" fontId="40" fillId="3" borderId="100" xfId="1" applyFont="1" applyFill="1" applyBorder="1" applyAlignment="1">
      <alignment horizontal="left" vertical="center" wrapText="1"/>
    </xf>
    <xf numFmtId="0" fontId="40" fillId="3" borderId="64" xfId="1" applyFont="1" applyFill="1" applyBorder="1" applyAlignment="1">
      <alignment horizontal="left" vertical="center" wrapText="1"/>
    </xf>
    <xf numFmtId="0" fontId="2" fillId="3" borderId="59" xfId="1" applyFont="1" applyFill="1" applyBorder="1" applyAlignment="1">
      <alignment horizontal="center" vertical="center"/>
    </xf>
    <xf numFmtId="0" fontId="2" fillId="0" borderId="64" xfId="1" applyFont="1" applyBorder="1" applyAlignment="1">
      <alignment horizontal="center" vertical="center"/>
    </xf>
    <xf numFmtId="0" fontId="40" fillId="3" borderId="74" xfId="1" applyFont="1" applyFill="1" applyBorder="1" applyAlignment="1">
      <alignment horizontal="left" vertical="center" wrapText="1"/>
    </xf>
    <xf numFmtId="0" fontId="12" fillId="3" borderId="61" xfId="1" applyFont="1" applyFill="1" applyBorder="1" applyAlignment="1">
      <alignment horizontal="center" vertical="center"/>
    </xf>
    <xf numFmtId="0" fontId="40" fillId="3" borderId="46" xfId="1" applyFont="1" applyFill="1" applyBorder="1" applyAlignment="1">
      <alignment horizontal="left" vertical="center" wrapText="1"/>
    </xf>
    <xf numFmtId="0" fontId="2" fillId="3" borderId="48" xfId="1" applyFont="1" applyFill="1" applyBorder="1" applyAlignment="1">
      <alignment horizontal="center" vertical="center"/>
    </xf>
    <xf numFmtId="0" fontId="40" fillId="3" borderId="53" xfId="1" applyFont="1" applyFill="1" applyBorder="1" applyAlignment="1">
      <alignment horizontal="left" vertical="center" wrapText="1"/>
    </xf>
    <xf numFmtId="0" fontId="2" fillId="3" borderId="96" xfId="1" applyFont="1" applyFill="1" applyBorder="1" applyAlignment="1">
      <alignment horizontal="center" vertical="center"/>
    </xf>
    <xf numFmtId="0" fontId="2" fillId="3" borderId="93" xfId="1" applyFont="1" applyFill="1" applyBorder="1" applyAlignment="1">
      <alignment horizontal="center" vertical="center"/>
    </xf>
    <xf numFmtId="0" fontId="2" fillId="0" borderId="96" xfId="1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0" fontId="2" fillId="0" borderId="93" xfId="1" applyFont="1" applyBorder="1" applyAlignment="1">
      <alignment horizontal="center" vertical="center"/>
    </xf>
    <xf numFmtId="0" fontId="40" fillId="3" borderId="103" xfId="1" applyFont="1" applyFill="1" applyBorder="1" applyAlignment="1">
      <alignment horizontal="left" vertical="center" wrapText="1"/>
    </xf>
    <xf numFmtId="0" fontId="2" fillId="3" borderId="51" xfId="1" applyFont="1" applyFill="1" applyBorder="1" applyAlignment="1">
      <alignment horizontal="center" vertical="center"/>
    </xf>
    <xf numFmtId="0" fontId="2" fillId="3" borderId="50" xfId="1" applyFont="1" applyFill="1" applyBorder="1" applyAlignment="1">
      <alignment horizontal="center" vertical="center"/>
    </xf>
    <xf numFmtId="0" fontId="2" fillId="3" borderId="53" xfId="1" applyFont="1" applyFill="1" applyBorder="1" applyAlignment="1">
      <alignment horizontal="center" vertical="center"/>
    </xf>
    <xf numFmtId="0" fontId="2" fillId="3" borderId="74" xfId="1" applyFont="1" applyFill="1" applyBorder="1" applyAlignment="1">
      <alignment horizontal="center" vertical="center"/>
    </xf>
    <xf numFmtId="0" fontId="9" fillId="4" borderId="127" xfId="1" applyFont="1" applyFill="1" applyBorder="1" applyAlignment="1">
      <alignment horizontal="center" vertical="center"/>
    </xf>
    <xf numFmtId="0" fontId="9" fillId="4" borderId="128" xfId="1" applyFont="1" applyFill="1" applyBorder="1" applyAlignment="1">
      <alignment horizontal="center" vertical="center"/>
    </xf>
    <xf numFmtId="0" fontId="9" fillId="4" borderId="129" xfId="1" applyFont="1" applyFill="1" applyBorder="1" applyAlignment="1">
      <alignment horizontal="center" vertical="center"/>
    </xf>
    <xf numFmtId="0" fontId="12" fillId="3" borderId="95" xfId="2" applyFont="1" applyFill="1" applyBorder="1" applyAlignment="1">
      <alignment horizontal="center" vertical="center"/>
    </xf>
    <xf numFmtId="0" fontId="12" fillId="3" borderId="61" xfId="2" applyFont="1" applyFill="1" applyBorder="1" applyAlignment="1">
      <alignment horizontal="center" vertical="center"/>
    </xf>
    <xf numFmtId="0" fontId="40" fillId="3" borderId="90" xfId="2" applyFont="1" applyFill="1" applyBorder="1" applyAlignment="1">
      <alignment horizontal="left" vertical="center" wrapText="1"/>
    </xf>
    <xf numFmtId="0" fontId="40" fillId="3" borderId="53" xfId="2" applyFont="1" applyFill="1" applyBorder="1" applyAlignment="1">
      <alignment horizontal="left" vertical="center"/>
    </xf>
    <xf numFmtId="0" fontId="2" fillId="0" borderId="53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0" borderId="75" xfId="1" applyFont="1" applyBorder="1" applyAlignment="1">
      <alignment horizontal="center" vertical="center"/>
    </xf>
    <xf numFmtId="0" fontId="9" fillId="4" borderId="94" xfId="1" applyFont="1" applyFill="1" applyBorder="1" applyAlignment="1">
      <alignment horizontal="center" vertical="center"/>
    </xf>
    <xf numFmtId="0" fontId="9" fillId="4" borderId="43" xfId="1" applyFont="1" applyFill="1" applyBorder="1" applyAlignment="1">
      <alignment horizontal="center" vertical="center"/>
    </xf>
    <xf numFmtId="0" fontId="9" fillId="4" borderId="71" xfId="1" applyFont="1" applyFill="1" applyBorder="1" applyAlignment="1">
      <alignment horizontal="center" vertical="center"/>
    </xf>
    <xf numFmtId="0" fontId="12" fillId="3" borderId="73" xfId="2" applyFont="1" applyFill="1" applyBorder="1" applyAlignment="1">
      <alignment horizontal="center" vertical="center"/>
    </xf>
    <xf numFmtId="0" fontId="40" fillId="3" borderId="100" xfId="2" applyFont="1" applyFill="1" applyBorder="1" applyAlignment="1">
      <alignment horizontal="left" vertical="center" wrapText="1"/>
    </xf>
    <xf numFmtId="0" fontId="40" fillId="3" borderId="74" xfId="2" applyFont="1" applyFill="1" applyBorder="1" applyAlignment="1">
      <alignment horizontal="left" vertical="center"/>
    </xf>
    <xf numFmtId="0" fontId="9" fillId="4" borderId="44" xfId="1" applyFont="1" applyFill="1" applyBorder="1" applyAlignment="1">
      <alignment horizontal="center" vertical="center"/>
    </xf>
    <xf numFmtId="0" fontId="40" fillId="3" borderId="46" xfId="2" applyFont="1" applyFill="1" applyBorder="1" applyAlignment="1">
      <alignment horizontal="left" vertical="center" wrapText="1"/>
    </xf>
    <xf numFmtId="0" fontId="40" fillId="3" borderId="74" xfId="2" applyFont="1" applyFill="1" applyBorder="1" applyAlignment="1">
      <alignment horizontal="left" vertical="center" wrapText="1"/>
    </xf>
    <xf numFmtId="0" fontId="40" fillId="3" borderId="53" xfId="2" applyFont="1" applyFill="1" applyBorder="1" applyAlignment="1">
      <alignment horizontal="left" vertical="center" wrapText="1"/>
    </xf>
    <xf numFmtId="0" fontId="12" fillId="3" borderId="101" xfId="2" applyFont="1" applyFill="1" applyBorder="1" applyAlignment="1">
      <alignment horizontal="center" vertical="center"/>
    </xf>
    <xf numFmtId="0" fontId="12" fillId="3" borderId="102" xfId="2" applyFont="1" applyFill="1" applyBorder="1" applyAlignment="1">
      <alignment horizontal="center" vertical="center"/>
    </xf>
    <xf numFmtId="0" fontId="40" fillId="3" borderId="103" xfId="2" applyFont="1" applyFill="1" applyBorder="1" applyAlignment="1">
      <alignment horizontal="left" vertical="center" wrapText="1"/>
    </xf>
    <xf numFmtId="0" fontId="40" fillId="3" borderId="108" xfId="2" applyFont="1" applyFill="1" applyBorder="1" applyAlignment="1">
      <alignment horizontal="left" vertical="center" wrapText="1"/>
    </xf>
    <xf numFmtId="0" fontId="2" fillId="4" borderId="50" xfId="1" applyFont="1" applyFill="1" applyBorder="1" applyAlignment="1">
      <alignment horizontal="center" vertical="center"/>
    </xf>
    <xf numFmtId="0" fontId="9" fillId="4" borderId="31" xfId="1" applyFont="1" applyFill="1" applyBorder="1" applyAlignment="1">
      <alignment horizontal="center" vertical="center"/>
    </xf>
    <xf numFmtId="0" fontId="9" fillId="4" borderId="109" xfId="1" applyFont="1" applyFill="1" applyBorder="1" applyAlignment="1">
      <alignment horizontal="center" vertical="center"/>
    </xf>
    <xf numFmtId="0" fontId="40" fillId="3" borderId="53" xfId="1" applyFont="1" applyFill="1" applyBorder="1" applyAlignment="1">
      <alignment horizontal="left" vertical="center"/>
    </xf>
    <xf numFmtId="0" fontId="2" fillId="4" borderId="83" xfId="1" applyFont="1" applyFill="1" applyBorder="1" applyAlignment="1">
      <alignment horizontal="center" vertical="center"/>
    </xf>
    <xf numFmtId="0" fontId="2" fillId="4" borderId="51" xfId="1" applyFont="1" applyFill="1" applyBorder="1" applyAlignment="1">
      <alignment horizontal="center" vertical="center"/>
    </xf>
    <xf numFmtId="0" fontId="40" fillId="3" borderId="64" xfId="2" applyFont="1" applyFill="1" applyBorder="1" applyAlignment="1">
      <alignment horizontal="left" vertical="center"/>
    </xf>
    <xf numFmtId="0" fontId="2" fillId="4" borderId="66" xfId="1" applyFont="1" applyFill="1" applyBorder="1" applyAlignment="1">
      <alignment horizontal="center" vertical="center"/>
    </xf>
    <xf numFmtId="0" fontId="2" fillId="4" borderId="92" xfId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40" fillId="3" borderId="64" xfId="2" applyFont="1" applyFill="1" applyBorder="1" applyAlignment="1">
      <alignment horizontal="left" vertical="center" wrapText="1"/>
    </xf>
    <xf numFmtId="0" fontId="40" fillId="3" borderId="100" xfId="2" applyFont="1" applyFill="1" applyBorder="1" applyAlignment="1">
      <alignment horizontal="left" vertical="center"/>
    </xf>
    <xf numFmtId="0" fontId="40" fillId="3" borderId="46" xfId="2" applyFont="1" applyFill="1" applyBorder="1" applyAlignment="1">
      <alignment horizontal="left" vertical="center"/>
    </xf>
    <xf numFmtId="0" fontId="2" fillId="4" borderId="53" xfId="1" applyFont="1" applyFill="1" applyBorder="1" applyAlignment="1">
      <alignment horizontal="center" vertical="center"/>
    </xf>
    <xf numFmtId="0" fontId="2" fillId="4" borderId="64" xfId="1" applyFont="1" applyFill="1" applyBorder="1" applyAlignment="1">
      <alignment horizontal="center" vertical="center"/>
    </xf>
    <xf numFmtId="0" fontId="2" fillId="4" borderId="74" xfId="1" applyFont="1" applyFill="1" applyBorder="1" applyAlignment="1">
      <alignment horizontal="center" vertical="center"/>
    </xf>
    <xf numFmtId="0" fontId="12" fillId="3" borderId="58" xfId="1" applyFont="1" applyFill="1" applyBorder="1" applyAlignment="1">
      <alignment horizontal="center" vertical="center"/>
    </xf>
    <xf numFmtId="0" fontId="2" fillId="4" borderId="46" xfId="1" applyFont="1" applyFill="1" applyBorder="1" applyAlignment="1">
      <alignment horizontal="center" vertical="center"/>
    </xf>
    <xf numFmtId="49" fontId="49" fillId="0" borderId="0" xfId="1" applyNumberFormat="1" applyFont="1" applyAlignment="1">
      <alignment horizontal="center" vertical="center"/>
    </xf>
    <xf numFmtId="0" fontId="12" fillId="4" borderId="63" xfId="1" applyFont="1" applyFill="1" applyBorder="1" applyAlignment="1">
      <alignment horizontal="center" vertical="center" wrapText="1"/>
    </xf>
    <xf numFmtId="0" fontId="12" fillId="4" borderId="45" xfId="1" applyFont="1" applyFill="1" applyBorder="1" applyAlignment="1">
      <alignment horizontal="center" vertical="center" wrapText="1"/>
    </xf>
    <xf numFmtId="0" fontId="12" fillId="4" borderId="102" xfId="1" applyFont="1" applyFill="1" applyBorder="1" applyAlignment="1">
      <alignment horizontal="center" vertical="center" wrapText="1"/>
    </xf>
    <xf numFmtId="0" fontId="2" fillId="4" borderId="90" xfId="1" applyFont="1" applyFill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12" fillId="4" borderId="101" xfId="1" applyFont="1" applyFill="1" applyBorder="1" applyAlignment="1">
      <alignment horizontal="center" vertical="center" wrapText="1"/>
    </xf>
    <xf numFmtId="0" fontId="12" fillId="3" borderId="110" xfId="2" applyFont="1" applyFill="1" applyBorder="1" applyAlignment="1">
      <alignment horizontal="center" vertical="center"/>
    </xf>
    <xf numFmtId="0" fontId="40" fillId="3" borderId="111" xfId="2" applyFont="1" applyFill="1" applyBorder="1" applyAlignment="1">
      <alignment horizontal="left" vertical="center"/>
    </xf>
    <xf numFmtId="0" fontId="2" fillId="0" borderId="111" xfId="1" applyFont="1" applyBorder="1" applyAlignment="1">
      <alignment horizontal="center" vertical="center"/>
    </xf>
    <xf numFmtId="0" fontId="2" fillId="0" borderId="96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2" fillId="0" borderId="112" xfId="1" applyFont="1" applyBorder="1" applyAlignment="1">
      <alignment horizontal="center" vertical="center" wrapText="1"/>
    </xf>
    <xf numFmtId="0" fontId="9" fillId="4" borderId="94" xfId="1" applyFont="1" applyFill="1" applyBorder="1" applyAlignment="1">
      <alignment horizontal="center" vertical="center" wrapText="1"/>
    </xf>
    <xf numFmtId="0" fontId="9" fillId="4" borderId="71" xfId="1" applyFont="1" applyFill="1" applyBorder="1" applyAlignment="1">
      <alignment horizontal="center" vertical="center" wrapText="1"/>
    </xf>
    <xf numFmtId="0" fontId="9" fillId="4" borderId="88" xfId="1" applyFont="1" applyFill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9" fillId="4" borderId="43" xfId="1" applyFont="1" applyFill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/>
    </xf>
    <xf numFmtId="0" fontId="24" fillId="3" borderId="34" xfId="2" applyFont="1" applyFill="1" applyBorder="1" applyAlignment="1">
      <alignment horizontal="left" vertical="center" wrapText="1"/>
    </xf>
    <xf numFmtId="0" fontId="24" fillId="3" borderId="46" xfId="2" applyFont="1" applyFill="1" applyBorder="1" applyAlignment="1">
      <alignment horizontal="left" vertical="center" wrapText="1"/>
    </xf>
    <xf numFmtId="0" fontId="24" fillId="3" borderId="53" xfId="2" applyFont="1" applyFill="1" applyBorder="1" applyAlignment="1">
      <alignment horizontal="left" vertical="center" wrapText="1"/>
    </xf>
    <xf numFmtId="179" fontId="2" fillId="0" borderId="8" xfId="2" applyNumberFormat="1" applyFont="1" applyBorder="1" applyAlignment="1">
      <alignment horizontal="center" vertical="center"/>
    </xf>
    <xf numFmtId="179" fontId="2" fillId="0" borderId="47" xfId="2" applyNumberFormat="1" applyFont="1" applyBorder="1" applyAlignment="1">
      <alignment horizontal="center" vertical="center"/>
    </xf>
    <xf numFmtId="179" fontId="2" fillId="0" borderId="59" xfId="2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2" fillId="0" borderId="59" xfId="1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 wrapText="1"/>
    </xf>
    <xf numFmtId="0" fontId="9" fillId="0" borderId="41" xfId="2" applyFont="1" applyBorder="1" applyAlignment="1">
      <alignment horizontal="center" vertical="center" wrapText="1"/>
    </xf>
    <xf numFmtId="0" fontId="9" fillId="0" borderId="120" xfId="2" applyFont="1" applyBorder="1" applyAlignment="1">
      <alignment horizontal="center" vertical="center" wrapText="1"/>
    </xf>
    <xf numFmtId="0" fontId="2" fillId="0" borderId="50" xfId="1" applyFont="1" applyBorder="1" applyAlignment="1">
      <alignment horizontal="center" vertical="center" shrinkToFit="1"/>
    </xf>
    <xf numFmtId="0" fontId="12" fillId="3" borderId="32" xfId="2" applyFont="1" applyFill="1" applyBorder="1" applyAlignment="1">
      <alignment horizontal="center" vertical="center"/>
    </xf>
    <xf numFmtId="0" fontId="12" fillId="3" borderId="44" xfId="2" applyFont="1" applyFill="1" applyBorder="1" applyAlignment="1">
      <alignment horizontal="center" vertical="center"/>
    </xf>
    <xf numFmtId="0" fontId="12" fillId="3" borderId="57" xfId="2" applyFont="1" applyFill="1" applyBorder="1" applyAlignment="1">
      <alignment horizontal="center" vertical="center"/>
    </xf>
    <xf numFmtId="0" fontId="12" fillId="3" borderId="60" xfId="2" applyFont="1" applyFill="1" applyBorder="1" applyAlignment="1">
      <alignment horizontal="center" vertical="center"/>
    </xf>
    <xf numFmtId="0" fontId="12" fillId="3" borderId="62" xfId="2" applyFont="1" applyFill="1" applyBorder="1" applyAlignment="1">
      <alignment horizontal="center" vertical="center"/>
    </xf>
    <xf numFmtId="0" fontId="12" fillId="3" borderId="72" xfId="2" applyFont="1" applyFill="1" applyBorder="1" applyAlignment="1">
      <alignment horizontal="center" vertical="center"/>
    </xf>
    <xf numFmtId="179" fontId="2" fillId="0" borderId="50" xfId="2" applyNumberFormat="1" applyFont="1" applyBorder="1" applyAlignment="1">
      <alignment horizontal="center" vertical="center"/>
    </xf>
    <xf numFmtId="179" fontId="2" fillId="0" borderId="75" xfId="2" applyNumberFormat="1" applyFont="1" applyBorder="1" applyAlignment="1">
      <alignment horizontal="center" vertical="center"/>
    </xf>
    <xf numFmtId="0" fontId="24" fillId="3" borderId="64" xfId="2" applyFont="1" applyFill="1" applyBorder="1" applyAlignment="1">
      <alignment horizontal="left" vertical="center" wrapText="1"/>
    </xf>
    <xf numFmtId="0" fontId="24" fillId="3" borderId="74" xfId="2" applyFont="1" applyFill="1" applyBorder="1" applyAlignment="1">
      <alignment horizontal="left" vertical="center" wrapText="1"/>
    </xf>
    <xf numFmtId="0" fontId="2" fillId="0" borderId="48" xfId="1" applyFont="1" applyBorder="1" applyAlignment="1">
      <alignment horizontal="center" vertical="center" shrinkToFit="1"/>
    </xf>
    <xf numFmtId="0" fontId="2" fillId="0" borderId="66" xfId="1" applyFont="1" applyBorder="1" applyAlignment="1">
      <alignment horizontal="center" vertical="center"/>
    </xf>
    <xf numFmtId="0" fontId="24" fillId="3" borderId="33" xfId="2" applyFont="1" applyFill="1" applyBorder="1" applyAlignment="1">
      <alignment horizontal="center" vertical="center"/>
    </xf>
    <xf numFmtId="0" fontId="24" fillId="3" borderId="45" xfId="2" applyFont="1" applyFill="1" applyBorder="1" applyAlignment="1">
      <alignment horizontal="center" vertical="center"/>
    </xf>
    <xf numFmtId="0" fontId="24" fillId="3" borderId="58" xfId="2" applyFont="1" applyFill="1" applyBorder="1" applyAlignment="1">
      <alignment horizontal="center" vertical="center"/>
    </xf>
    <xf numFmtId="0" fontId="24" fillId="3" borderId="63" xfId="2" applyFont="1" applyFill="1" applyBorder="1" applyAlignment="1">
      <alignment horizontal="center" vertical="center"/>
    </xf>
    <xf numFmtId="0" fontId="24" fillId="3" borderId="102" xfId="2" applyFont="1" applyFill="1" applyBorder="1" applyAlignment="1">
      <alignment horizontal="center" vertical="center"/>
    </xf>
    <xf numFmtId="0" fontId="40" fillId="3" borderId="101" xfId="2" applyFont="1" applyFill="1" applyBorder="1" applyAlignment="1">
      <alignment horizontal="center" vertical="center"/>
    </xf>
    <xf numFmtId="0" fontId="40" fillId="3" borderId="45" xfId="2" applyFont="1" applyFill="1" applyBorder="1" applyAlignment="1">
      <alignment horizontal="center" vertical="center"/>
    </xf>
    <xf numFmtId="0" fontId="40" fillId="3" borderId="102" xfId="2" applyFont="1" applyFill="1" applyBorder="1" applyAlignment="1">
      <alignment horizontal="center" vertical="center"/>
    </xf>
    <xf numFmtId="0" fontId="40" fillId="3" borderId="58" xfId="2" applyFont="1" applyFill="1" applyBorder="1" applyAlignment="1">
      <alignment horizontal="center" vertical="center"/>
    </xf>
    <xf numFmtId="0" fontId="40" fillId="3" borderId="63" xfId="2" applyFont="1" applyFill="1" applyBorder="1" applyAlignment="1">
      <alignment horizontal="center" vertical="center"/>
    </xf>
    <xf numFmtId="0" fontId="24" fillId="3" borderId="101" xfId="2" applyFont="1" applyFill="1" applyBorder="1" applyAlignment="1">
      <alignment horizontal="center" vertical="center"/>
    </xf>
    <xf numFmtId="0" fontId="40" fillId="4" borderId="101" xfId="1" applyFont="1" applyFill="1" applyBorder="1" applyAlignment="1">
      <alignment horizontal="center" vertical="center"/>
    </xf>
    <xf numFmtId="0" fontId="40" fillId="4" borderId="45" xfId="1" applyFont="1" applyFill="1" applyBorder="1" applyAlignment="1">
      <alignment horizontal="center" vertical="center"/>
    </xf>
    <xf numFmtId="0" fontId="40" fillId="4" borderId="162" xfId="1" applyFont="1" applyFill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2" xr:uid="{E3EC5085-7848-4B0C-8CCD-44E2FFFD3A7A}"/>
    <cellStyle name="標準 3" xfId="4" xr:uid="{9E8C7899-0CE0-4CDA-B214-138626F73048}"/>
    <cellStyle name="標準_◎マルチ生産計画 89期4月～" xfId="1" xr:uid="{21BD2C0F-C34F-4327-A6C7-85C1B227AA83}"/>
    <cellStyle name="標準_Sheet1" xfId="3" xr:uid="{8F8EF78A-AEAF-4310-A6A1-C7E0E81D88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6</xdr:row>
      <xdr:rowOff>49530</xdr:rowOff>
    </xdr:from>
    <xdr:to>
      <xdr:col>2</xdr:col>
      <xdr:colOff>438150</xdr:colOff>
      <xdr:row>14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08BB7B-1A37-49E2-ADCF-6B430CC4E11C}"/>
            </a:ext>
          </a:extLst>
        </xdr:cNvPr>
        <xdr:cNvSpPr txBox="1"/>
      </xdr:nvSpPr>
      <xdr:spPr>
        <a:xfrm>
          <a:off x="11430" y="1421130"/>
          <a:ext cx="1767840" cy="1950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機種コードは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2025/9/2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以降の設変部番から抽出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27</xdr:col>
          <xdr:colOff>2378801</xdr:colOff>
          <xdr:row>1</xdr:row>
          <xdr:rowOff>132953</xdr:rowOff>
        </xdr:from>
        <xdr:ext cx="6515100" cy="1828800"/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1E107DF1-4320-40E9-A42A-3FDA5D193AE0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G$2:$BK$3" spid="_x0000_s41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2711401" y="780653"/>
              <a:ext cx="6515100" cy="18288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C6A7848-AF06-489A-9EB0-DC4B808C44F4}"/>
            </a:ext>
          </a:extLst>
        </xdr:cNvPr>
        <xdr:cNvSpPr/>
      </xdr:nvSpPr>
      <xdr:spPr>
        <a:xfrm>
          <a:off x="46577733" y="800100"/>
          <a:ext cx="20964042" cy="270652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55FE063-6A84-48EB-AFE6-4A705CDB9C75}"/>
            </a:ext>
          </a:extLst>
        </xdr:cNvPr>
        <xdr:cNvSpPr txBox="1"/>
      </xdr:nvSpPr>
      <xdr:spPr>
        <a:xfrm>
          <a:off x="46660921" y="427729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18C4AC7-071E-4277-B86B-D96BCAF4E5F1}"/>
            </a:ext>
          </a:extLst>
        </xdr:cNvPr>
        <xdr:cNvSpPr/>
      </xdr:nvSpPr>
      <xdr:spPr>
        <a:xfrm>
          <a:off x="47259464" y="1772099"/>
          <a:ext cx="248238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2A22F19-5922-4F66-9F29-D6B32D685AC5}"/>
            </a:ext>
          </a:extLst>
        </xdr:cNvPr>
        <xdr:cNvSpPr txBox="1"/>
      </xdr:nvSpPr>
      <xdr:spPr>
        <a:xfrm>
          <a:off x="49852656" y="1409701"/>
          <a:ext cx="3440935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238C373-DA9B-4C0E-88D8-972CBE230AA8}"/>
            </a:ext>
          </a:extLst>
        </xdr:cNvPr>
        <xdr:cNvSpPr txBox="1"/>
      </xdr:nvSpPr>
      <xdr:spPr>
        <a:xfrm>
          <a:off x="56318785" y="1409701"/>
          <a:ext cx="4235291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36DA6DC-28F0-4015-9FB9-63538C91ABC4}"/>
            </a:ext>
          </a:extLst>
        </xdr:cNvPr>
        <xdr:cNvSpPr/>
      </xdr:nvSpPr>
      <xdr:spPr>
        <a:xfrm>
          <a:off x="60319350" y="1902759"/>
          <a:ext cx="243967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801069F-1108-468F-9CC9-6AD39007AF35}"/>
            </a:ext>
          </a:extLst>
        </xdr:cNvPr>
        <xdr:cNvSpPr txBox="1"/>
      </xdr:nvSpPr>
      <xdr:spPr>
        <a:xfrm>
          <a:off x="62591922" y="1409701"/>
          <a:ext cx="9194986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CD0B9BC-E88E-4907-BC08-DCC6AF69D150}"/>
            </a:ext>
          </a:extLst>
        </xdr:cNvPr>
        <xdr:cNvSpPr/>
      </xdr:nvSpPr>
      <xdr:spPr>
        <a:xfrm>
          <a:off x="53959191" y="1768289"/>
          <a:ext cx="2473491" cy="88272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5379</xdr:colOff>
      <xdr:row>85</xdr:row>
      <xdr:rowOff>539675</xdr:rowOff>
    </xdr:from>
    <xdr:to>
      <xdr:col>59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07B60622-6EFD-45F4-A626-656B068329A0}"/>
            </a:ext>
          </a:extLst>
        </xdr:cNvPr>
        <xdr:cNvSpPr/>
      </xdr:nvSpPr>
      <xdr:spPr>
        <a:xfrm>
          <a:off x="31483599" y="19658255"/>
          <a:ext cx="5338647" cy="233530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79</xdr:col>
          <xdr:colOff>511271</xdr:colOff>
          <xdr:row>3</xdr:row>
          <xdr:rowOff>1240428</xdr:rowOff>
        </xdr:from>
        <xdr:ext cx="4191000" cy="1409700"/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8DD600A4-D872-4A48-9C43-26ED47AFABE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Z$1:$BC$2" spid="_x0000_s138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8372371" y="3259728"/>
              <a:ext cx="4191000" cy="1409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28</xdr:col>
          <xdr:colOff>635565</xdr:colOff>
          <xdr:row>0</xdr:row>
          <xdr:rowOff>515134</xdr:rowOff>
        </xdr:from>
        <xdr:ext cx="6515100" cy="1409700"/>
        <xdr:pic>
          <xdr:nvPicPr>
            <xdr:cNvPr id="4" name="Picture 1">
              <a:extLst>
                <a:ext uri="{FF2B5EF4-FFF2-40B4-BE49-F238E27FC236}">
                  <a16:creationId xmlns:a16="http://schemas.microsoft.com/office/drawing/2014/main" id="{0672AD6D-CE7D-4DD8-845B-4CC60B5BA8A2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1:$BL$2" spid="_x0000_s1381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0434765" y="515134"/>
              <a:ext cx="6515100" cy="1409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twoCellAnchor>
    <xdr:from>
      <xdr:col>59</xdr:col>
      <xdr:colOff>646698</xdr:colOff>
      <xdr:row>60</xdr:row>
      <xdr:rowOff>0</xdr:rowOff>
    </xdr:from>
    <xdr:to>
      <xdr:col>61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61BDA72F-7E73-466E-998C-86D4E2B9C5E5}"/>
            </a:ext>
          </a:extLst>
        </xdr:cNvPr>
        <xdr:cNvSpPr/>
      </xdr:nvSpPr>
      <xdr:spPr>
        <a:xfrm>
          <a:off x="37032198" y="13716000"/>
          <a:ext cx="1233036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109</xdr:col>
      <xdr:colOff>190500</xdr:colOff>
      <xdr:row>45</xdr:row>
      <xdr:rowOff>285750</xdr:rowOff>
    </xdr:from>
    <xdr:to>
      <xdr:col>115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53EE4AA5-9B5B-4518-A63D-E75050D47287}"/>
            </a:ext>
          </a:extLst>
        </xdr:cNvPr>
        <xdr:cNvSpPr/>
      </xdr:nvSpPr>
      <xdr:spPr>
        <a:xfrm>
          <a:off x="67467480" y="10511790"/>
          <a:ext cx="3655694" cy="55626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539750</xdr:colOff>
      <xdr:row>193</xdr:row>
      <xdr:rowOff>0</xdr:rowOff>
    </xdr:from>
    <xdr:to>
      <xdr:col>73</xdr:col>
      <xdr:colOff>380999</xdr:colOff>
      <xdr:row>193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F1CB4696-F9FD-49FB-93F9-D0B2AB115DAE}"/>
            </a:ext>
          </a:extLst>
        </xdr:cNvPr>
        <xdr:cNvSpPr/>
      </xdr:nvSpPr>
      <xdr:spPr>
        <a:xfrm>
          <a:off x="43127930" y="44119800"/>
          <a:ext cx="2310129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78</xdr:col>
      <xdr:colOff>254000</xdr:colOff>
      <xdr:row>193</xdr:row>
      <xdr:rowOff>0</xdr:rowOff>
    </xdr:from>
    <xdr:to>
      <xdr:col>84</xdr:col>
      <xdr:colOff>476250</xdr:colOff>
      <xdr:row>193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67F0EC6C-4C01-4FBF-814A-2F4A7749BA9F}"/>
            </a:ext>
          </a:extLst>
        </xdr:cNvPr>
        <xdr:cNvSpPr/>
      </xdr:nvSpPr>
      <xdr:spPr>
        <a:xfrm>
          <a:off x="48397160" y="44119800"/>
          <a:ext cx="392557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463885</xdr:colOff>
      <xdr:row>54</xdr:row>
      <xdr:rowOff>200526</xdr:rowOff>
    </xdr:from>
    <xdr:to>
      <xdr:col>54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4042435D-B505-4F7D-B08E-6976D780F32D}"/>
            </a:ext>
          </a:extLst>
        </xdr:cNvPr>
        <xdr:cNvSpPr/>
      </xdr:nvSpPr>
      <xdr:spPr>
        <a:xfrm>
          <a:off x="30090445" y="12544926"/>
          <a:ext cx="3527190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428625</xdr:colOff>
      <xdr:row>193</xdr:row>
      <xdr:rowOff>0</xdr:rowOff>
    </xdr:from>
    <xdr:to>
      <xdr:col>72</xdr:col>
      <xdr:colOff>581025</xdr:colOff>
      <xdr:row>193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3A48A0CE-39DD-4C7F-A88A-2E2559D9D144}"/>
            </a:ext>
          </a:extLst>
        </xdr:cNvPr>
        <xdr:cNvSpPr/>
      </xdr:nvSpPr>
      <xdr:spPr>
        <a:xfrm>
          <a:off x="41165145" y="44119800"/>
          <a:ext cx="385572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196</xdr:row>
      <xdr:rowOff>609600</xdr:rowOff>
    </xdr:from>
    <xdr:to>
      <xdr:col>3</xdr:col>
      <xdr:colOff>3124200</xdr:colOff>
      <xdr:row>201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2B23B864-79BC-4C9E-85E7-2325B40DCF5D}"/>
            </a:ext>
          </a:extLst>
        </xdr:cNvPr>
        <xdr:cNvSpPr/>
      </xdr:nvSpPr>
      <xdr:spPr>
        <a:xfrm>
          <a:off x="1234440" y="45034200"/>
          <a:ext cx="1234440" cy="1143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57</xdr:col>
      <xdr:colOff>628650</xdr:colOff>
      <xdr:row>60</xdr:row>
      <xdr:rowOff>0</xdr:rowOff>
    </xdr:from>
    <xdr:to>
      <xdr:col>61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7611D225-96D5-41BD-AB57-F81946C22D6E}"/>
            </a:ext>
          </a:extLst>
        </xdr:cNvPr>
        <xdr:cNvSpPr/>
      </xdr:nvSpPr>
      <xdr:spPr>
        <a:xfrm>
          <a:off x="35794950" y="13716000"/>
          <a:ext cx="232219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542924</xdr:colOff>
      <xdr:row>193</xdr:row>
      <xdr:rowOff>0</xdr:rowOff>
    </xdr:from>
    <xdr:to>
      <xdr:col>56</xdr:col>
      <xdr:colOff>628650</xdr:colOff>
      <xdr:row>193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CB45248A-02C6-4F9E-940E-4730491EF5AE}"/>
            </a:ext>
          </a:extLst>
        </xdr:cNvPr>
        <xdr:cNvSpPr/>
      </xdr:nvSpPr>
      <xdr:spPr>
        <a:xfrm>
          <a:off x="31403924" y="44119800"/>
          <a:ext cx="3773806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877450</xdr:colOff>
      <xdr:row>31</xdr:row>
      <xdr:rowOff>319498</xdr:rowOff>
    </xdr:from>
    <xdr:to>
      <xdr:col>60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9FFAF7EA-2E6C-4495-A684-8AEF859DA130}"/>
            </a:ext>
          </a:extLst>
        </xdr:cNvPr>
        <xdr:cNvSpPr/>
      </xdr:nvSpPr>
      <xdr:spPr>
        <a:xfrm>
          <a:off x="33948250" y="7314658"/>
          <a:ext cx="3181382" cy="231714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63</xdr:col>
      <xdr:colOff>476249</xdr:colOff>
      <xdr:row>31</xdr:row>
      <xdr:rowOff>0</xdr:rowOff>
    </xdr:from>
    <xdr:to>
      <xdr:col>65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961CFE6B-2B8B-4641-9D99-B4676833C0E9}"/>
            </a:ext>
          </a:extLst>
        </xdr:cNvPr>
        <xdr:cNvSpPr/>
      </xdr:nvSpPr>
      <xdr:spPr>
        <a:xfrm>
          <a:off x="39361109" y="7086600"/>
          <a:ext cx="1334703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90</xdr:col>
      <xdr:colOff>190500</xdr:colOff>
      <xdr:row>91</xdr:row>
      <xdr:rowOff>0</xdr:rowOff>
    </xdr:from>
    <xdr:to>
      <xdr:col>97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38517D7E-92E9-49B1-BCED-DF18F4215D95}"/>
            </a:ext>
          </a:extLst>
        </xdr:cNvPr>
        <xdr:cNvGrpSpPr/>
      </xdr:nvGrpSpPr>
      <xdr:grpSpPr>
        <a:xfrm flipH="1">
          <a:off x="115031520" y="68991480"/>
          <a:ext cx="4130040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05E0381F-D6A3-6997-0604-0C0A13CFFB9B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9C1ED0B9-DF25-C047-7500-5033A600607E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60</xdr:col>
      <xdr:colOff>538163</xdr:colOff>
      <xdr:row>193</xdr:row>
      <xdr:rowOff>0</xdr:rowOff>
    </xdr:from>
    <xdr:to>
      <xdr:col>62</xdr:col>
      <xdr:colOff>1287463</xdr:colOff>
      <xdr:row>193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6B79D1D4-96A3-4B60-941F-70C8ACD13303}"/>
            </a:ext>
          </a:extLst>
        </xdr:cNvPr>
        <xdr:cNvSpPr/>
      </xdr:nvSpPr>
      <xdr:spPr>
        <a:xfrm>
          <a:off x="37571363" y="44119800"/>
          <a:ext cx="131318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571501</xdr:colOff>
      <xdr:row>31</xdr:row>
      <xdr:rowOff>0</xdr:rowOff>
    </xdr:from>
    <xdr:to>
      <xdr:col>61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365999EE-8F80-4DB3-87F6-4B0885934FAE}"/>
            </a:ext>
          </a:extLst>
        </xdr:cNvPr>
        <xdr:cNvSpPr/>
      </xdr:nvSpPr>
      <xdr:spPr>
        <a:xfrm>
          <a:off x="36987481" y="7086600"/>
          <a:ext cx="1276774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343400</xdr:colOff>
      <xdr:row>5</xdr:row>
      <xdr:rowOff>0</xdr:rowOff>
    </xdr:from>
    <xdr:to>
      <xdr:col>62</xdr:col>
      <xdr:colOff>1000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6198B0E8-D8C0-4A61-A742-7BC52FF48CDF}"/>
            </a:ext>
          </a:extLst>
        </xdr:cNvPr>
        <xdr:cNvGrpSpPr/>
      </xdr:nvGrpSpPr>
      <xdr:grpSpPr>
        <a:xfrm>
          <a:off x="91951040" y="4206240"/>
          <a:ext cx="3665720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07CAF27B-1204-810D-2915-C28B80F6413D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A71B1F24-8D53-F166-4AEA-ED13F66EA034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74</xdr:col>
      <xdr:colOff>383506</xdr:colOff>
      <xdr:row>60</xdr:row>
      <xdr:rowOff>0</xdr:rowOff>
    </xdr:from>
    <xdr:to>
      <xdr:col>78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AB0800B6-B8F3-4F80-A3DB-87F41F41164C}"/>
            </a:ext>
          </a:extLst>
        </xdr:cNvPr>
        <xdr:cNvSpPr/>
      </xdr:nvSpPr>
      <xdr:spPr>
        <a:xfrm>
          <a:off x="46057786" y="13716000"/>
          <a:ext cx="2704231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644192</xdr:colOff>
      <xdr:row>102</xdr:row>
      <xdr:rowOff>0</xdr:rowOff>
    </xdr:from>
    <xdr:to>
      <xdr:col>69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7EC5348F-129E-41FB-8B44-F58A2305AA4F}"/>
            </a:ext>
          </a:extLst>
        </xdr:cNvPr>
        <xdr:cNvSpPr/>
      </xdr:nvSpPr>
      <xdr:spPr>
        <a:xfrm>
          <a:off x="40115792" y="23317200"/>
          <a:ext cx="3073968" cy="136789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68</xdr:col>
      <xdr:colOff>250658</xdr:colOff>
      <xdr:row>60</xdr:row>
      <xdr:rowOff>0</xdr:rowOff>
    </xdr:from>
    <xdr:to>
      <xdr:col>72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56200118-2D8E-4EAC-8F1C-DE668DC32FFF}"/>
            </a:ext>
          </a:extLst>
        </xdr:cNvPr>
        <xdr:cNvSpPr/>
      </xdr:nvSpPr>
      <xdr:spPr>
        <a:xfrm>
          <a:off x="42221618" y="13716000"/>
          <a:ext cx="2724550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1189508</xdr:colOff>
      <xdr:row>102</xdr:row>
      <xdr:rowOff>0</xdr:rowOff>
    </xdr:from>
    <xdr:to>
      <xdr:col>59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F16AE2BF-3D12-4B14-8A40-B0D5D021AA68}"/>
            </a:ext>
          </a:extLst>
        </xdr:cNvPr>
        <xdr:cNvSpPr/>
      </xdr:nvSpPr>
      <xdr:spPr>
        <a:xfrm>
          <a:off x="33947888" y="23317200"/>
          <a:ext cx="2468092" cy="22053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1169738</xdr:colOff>
      <xdr:row>54</xdr:row>
      <xdr:rowOff>0</xdr:rowOff>
    </xdr:from>
    <xdr:to>
      <xdr:col>69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6CF747F2-0844-4156-8335-3798870A33C8}"/>
            </a:ext>
          </a:extLst>
        </xdr:cNvPr>
        <xdr:cNvSpPr/>
      </xdr:nvSpPr>
      <xdr:spPr>
        <a:xfrm>
          <a:off x="39498338" y="12344400"/>
          <a:ext cx="350482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1054879</xdr:colOff>
      <xdr:row>108</xdr:row>
      <xdr:rowOff>582083</xdr:rowOff>
    </xdr:from>
    <xdr:to>
      <xdr:col>61</xdr:col>
      <xdr:colOff>1217085</xdr:colOff>
      <xdr:row>123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2406FBD6-B999-4A41-80CE-ECB270BD593E}"/>
            </a:ext>
          </a:extLst>
        </xdr:cNvPr>
        <xdr:cNvSpPr/>
      </xdr:nvSpPr>
      <xdr:spPr>
        <a:xfrm>
          <a:off x="37653739" y="24920363"/>
          <a:ext cx="611786" cy="3399355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50</xdr:col>
      <xdr:colOff>620245</xdr:colOff>
      <xdr:row>59</xdr:row>
      <xdr:rowOff>44823</xdr:rowOff>
    </xdr:from>
    <xdr:to>
      <xdr:col>54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BF4188C8-19C3-47B5-8411-F0C641A1D528}"/>
            </a:ext>
          </a:extLst>
        </xdr:cNvPr>
        <xdr:cNvSpPr/>
      </xdr:nvSpPr>
      <xdr:spPr>
        <a:xfrm>
          <a:off x="31481245" y="13532223"/>
          <a:ext cx="2464510" cy="2238263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1070031</xdr:colOff>
      <xdr:row>60</xdr:row>
      <xdr:rowOff>0</xdr:rowOff>
    </xdr:from>
    <xdr:to>
      <xdr:col>61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063824D8-EA8E-47B6-8849-D099B3247B16}"/>
            </a:ext>
          </a:extLst>
        </xdr:cNvPr>
        <xdr:cNvSpPr/>
      </xdr:nvSpPr>
      <xdr:spPr>
        <a:xfrm>
          <a:off x="37036431" y="13716000"/>
          <a:ext cx="1229305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627564</xdr:colOff>
      <xdr:row>60</xdr:row>
      <xdr:rowOff>0</xdr:rowOff>
    </xdr:from>
    <xdr:to>
      <xdr:col>54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16D13750-486D-43E9-BFDD-00D2646B025B}"/>
            </a:ext>
          </a:extLst>
        </xdr:cNvPr>
        <xdr:cNvSpPr/>
      </xdr:nvSpPr>
      <xdr:spPr>
        <a:xfrm>
          <a:off x="31480944" y="13716000"/>
          <a:ext cx="246561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588961</xdr:colOff>
      <xdr:row>30</xdr:row>
      <xdr:rowOff>693467</xdr:rowOff>
    </xdr:from>
    <xdr:to>
      <xdr:col>56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04C6A935-E537-4E6D-AB42-104DC9EAEF55}"/>
            </a:ext>
          </a:extLst>
        </xdr:cNvPr>
        <xdr:cNvSpPr/>
      </xdr:nvSpPr>
      <xdr:spPr>
        <a:xfrm>
          <a:off x="33301621" y="7086647"/>
          <a:ext cx="1826471" cy="3487191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75</xdr:col>
      <xdr:colOff>576791</xdr:colOff>
      <xdr:row>59</xdr:row>
      <xdr:rowOff>740833</xdr:rowOff>
    </xdr:from>
    <xdr:to>
      <xdr:col>82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473FFA3A-F5F4-4BE9-8072-866576C04E77}"/>
            </a:ext>
          </a:extLst>
        </xdr:cNvPr>
        <xdr:cNvSpPr/>
      </xdr:nvSpPr>
      <xdr:spPr>
        <a:xfrm>
          <a:off x="46868291" y="13717693"/>
          <a:ext cx="3902498" cy="7314393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81</xdr:col>
      <xdr:colOff>344432</xdr:colOff>
      <xdr:row>48</xdr:row>
      <xdr:rowOff>526357</xdr:rowOff>
    </xdr:from>
    <xdr:to>
      <xdr:col>87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1047E113-D309-413B-B17E-9B9EC65DA18D}"/>
            </a:ext>
          </a:extLst>
        </xdr:cNvPr>
        <xdr:cNvSpPr/>
      </xdr:nvSpPr>
      <xdr:spPr>
        <a:xfrm>
          <a:off x="50339252" y="11201977"/>
          <a:ext cx="3449576" cy="37250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59</xdr:col>
      <xdr:colOff>809625</xdr:colOff>
      <xdr:row>129</xdr:row>
      <xdr:rowOff>95250</xdr:rowOff>
    </xdr:from>
    <xdr:to>
      <xdr:col>62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4F7BC5FB-D59E-4868-B33C-CD306E174DCE}"/>
            </a:ext>
          </a:extLst>
        </xdr:cNvPr>
        <xdr:cNvSpPr/>
      </xdr:nvSpPr>
      <xdr:spPr>
        <a:xfrm>
          <a:off x="37035105" y="29584650"/>
          <a:ext cx="1845945" cy="172302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0</xdr:colOff>
      <xdr:row>31</xdr:row>
      <xdr:rowOff>0</xdr:rowOff>
    </xdr:from>
    <xdr:to>
      <xdr:col>61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64B5146A-7A64-40BF-9998-6EC4488BEB65}"/>
            </a:ext>
          </a:extLst>
        </xdr:cNvPr>
        <xdr:cNvSpPr/>
      </xdr:nvSpPr>
      <xdr:spPr>
        <a:xfrm>
          <a:off x="35798760" y="7086600"/>
          <a:ext cx="189928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47624</xdr:colOff>
      <xdr:row>102</xdr:row>
      <xdr:rowOff>0</xdr:rowOff>
    </xdr:from>
    <xdr:to>
      <xdr:col>63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7B0D1EA9-7C3C-4AF7-803A-766ACF311CCE}"/>
            </a:ext>
          </a:extLst>
        </xdr:cNvPr>
        <xdr:cNvSpPr/>
      </xdr:nvSpPr>
      <xdr:spPr>
        <a:xfrm>
          <a:off x="37698044" y="23317200"/>
          <a:ext cx="1504315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504825</xdr:colOff>
      <xdr:row>45</xdr:row>
      <xdr:rowOff>361950</xdr:rowOff>
    </xdr:from>
    <xdr:to>
      <xdr:col>62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47CC3A26-73DB-4306-9143-47DBCF2E95AF}"/>
            </a:ext>
          </a:extLst>
        </xdr:cNvPr>
        <xdr:cNvSpPr/>
      </xdr:nvSpPr>
      <xdr:spPr>
        <a:xfrm>
          <a:off x="35686365" y="10511790"/>
          <a:ext cx="2800350" cy="46101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62</xdr:col>
      <xdr:colOff>381000</xdr:colOff>
      <xdr:row>54</xdr:row>
      <xdr:rowOff>0</xdr:rowOff>
    </xdr:from>
    <xdr:to>
      <xdr:col>66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DF6487C2-4677-4912-9AA1-25A2527C5D41}"/>
            </a:ext>
          </a:extLst>
        </xdr:cNvPr>
        <xdr:cNvSpPr/>
      </xdr:nvSpPr>
      <xdr:spPr>
        <a:xfrm>
          <a:off x="38648640" y="12344400"/>
          <a:ext cx="2676698" cy="1371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513988</xdr:colOff>
      <xdr:row>123</xdr:row>
      <xdr:rowOff>359773</xdr:rowOff>
    </xdr:from>
    <xdr:to>
      <xdr:col>62</xdr:col>
      <xdr:colOff>1085488</xdr:colOff>
      <xdr:row>124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7BC021DE-0313-4E79-9293-48C072CFF815}"/>
            </a:ext>
          </a:extLst>
        </xdr:cNvPr>
        <xdr:cNvSpPr/>
      </xdr:nvSpPr>
      <xdr:spPr>
        <a:xfrm rot="1352453" flipH="1" flipV="1">
          <a:off x="36929968" y="28348033"/>
          <a:ext cx="1958340" cy="2266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1270</xdr:colOff>
      <xdr:row>91</xdr:row>
      <xdr:rowOff>0</xdr:rowOff>
    </xdr:from>
    <xdr:to>
      <xdr:col>82</xdr:col>
      <xdr:colOff>398779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818C4262-0F26-4EEF-930D-CBB8027B5CCD}"/>
            </a:ext>
          </a:extLst>
        </xdr:cNvPr>
        <xdr:cNvGrpSpPr/>
      </xdr:nvGrpSpPr>
      <xdr:grpSpPr>
        <a:xfrm>
          <a:off x="100029010" y="68991480"/>
          <a:ext cx="10273029" cy="3503676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FBE5850A-5B39-B579-C19C-A715A58722BE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E97F8AA4-DA5B-8C5A-FCE3-A9531051963B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32569660-FB95-6B6E-D0B9-8F8B4F172E1F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4D2941B4-B8FC-F378-ADEF-3FC8F5F95FA2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066A3164-8069-5BA7-D452-36A1003EF785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E545C50F-7CDF-AE2B-8C8A-E566F1D3BD44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61</xdr:col>
      <xdr:colOff>12700</xdr:colOff>
      <xdr:row>96</xdr:row>
      <xdr:rowOff>619125</xdr:rowOff>
    </xdr:from>
    <xdr:to>
      <xdr:col>62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2F173D82-ADFB-4C89-988F-610292EB6545}"/>
            </a:ext>
          </a:extLst>
        </xdr:cNvPr>
        <xdr:cNvSpPr/>
      </xdr:nvSpPr>
      <xdr:spPr>
        <a:xfrm flipH="1" flipV="1">
          <a:off x="37663120" y="22176105"/>
          <a:ext cx="1223645" cy="45339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285750</xdr:colOff>
      <xdr:row>60</xdr:row>
      <xdr:rowOff>0</xdr:rowOff>
    </xdr:from>
    <xdr:to>
      <xdr:col>60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92917DBB-1042-4B5B-A2EE-BBE9F73F6BA5}"/>
            </a:ext>
          </a:extLst>
        </xdr:cNvPr>
        <xdr:cNvSpPr/>
      </xdr:nvSpPr>
      <xdr:spPr>
        <a:xfrm flipH="1" flipV="1">
          <a:off x="34232850" y="13716000"/>
          <a:ext cx="341947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61</xdr:col>
      <xdr:colOff>1289050</xdr:colOff>
      <xdr:row>126</xdr:row>
      <xdr:rowOff>619125</xdr:rowOff>
    </xdr:from>
    <xdr:to>
      <xdr:col>63</xdr:col>
      <xdr:colOff>857250</xdr:colOff>
      <xdr:row>127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75C6557F-FEDA-4052-94FF-A9D09E62B19C}"/>
            </a:ext>
          </a:extLst>
        </xdr:cNvPr>
        <xdr:cNvSpPr/>
      </xdr:nvSpPr>
      <xdr:spPr>
        <a:xfrm flipH="1" flipV="1">
          <a:off x="38268910" y="29034105"/>
          <a:ext cx="1229360" cy="22860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55</xdr:col>
      <xdr:colOff>206377</xdr:colOff>
      <xdr:row>3</xdr:row>
      <xdr:rowOff>246380</xdr:rowOff>
    </xdr:from>
    <xdr:to>
      <xdr:col>72</xdr:col>
      <xdr:colOff>243840</xdr:colOff>
      <xdr:row>4</xdr:row>
      <xdr:rowOff>511190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904E9B17-4569-42F5-9C8C-5AC8A810512E}"/>
            </a:ext>
          </a:extLst>
        </xdr:cNvPr>
        <xdr:cNvGrpSpPr/>
      </xdr:nvGrpSpPr>
      <xdr:grpSpPr>
        <a:xfrm>
          <a:off x="89345137" y="2258060"/>
          <a:ext cx="1462976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23B57D1D-9E38-7AF8-E42C-8A0B29E3C94F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97309947-FD87-AB9D-2CBB-32DE17725431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54</xdr:col>
      <xdr:colOff>1714499</xdr:colOff>
      <xdr:row>2</xdr:row>
      <xdr:rowOff>349251</xdr:rowOff>
    </xdr:from>
    <xdr:to>
      <xdr:col>73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23E7A2EA-CD0E-4B19-9336-D83816CD65E7}"/>
            </a:ext>
          </a:extLst>
        </xdr:cNvPr>
        <xdr:cNvSpPr/>
      </xdr:nvSpPr>
      <xdr:spPr>
        <a:xfrm>
          <a:off x="33947099" y="684531"/>
          <a:ext cx="11157586" cy="46164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588644</xdr:colOff>
      <xdr:row>51</xdr:row>
      <xdr:rowOff>0</xdr:rowOff>
    </xdr:from>
    <xdr:to>
      <xdr:col>62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B319FD9F-BC4C-42E5-8A44-1FE61E14514A}"/>
            </a:ext>
          </a:extLst>
        </xdr:cNvPr>
        <xdr:cNvSpPr/>
      </xdr:nvSpPr>
      <xdr:spPr>
        <a:xfrm>
          <a:off x="37621844" y="11658600"/>
          <a:ext cx="1010712" cy="9778589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427119</xdr:colOff>
      <xdr:row>107</xdr:row>
      <xdr:rowOff>685798</xdr:rowOff>
    </xdr:from>
    <xdr:to>
      <xdr:col>58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9C5B9554-C632-436E-B402-3566E6B6A37C}"/>
            </a:ext>
          </a:extLst>
        </xdr:cNvPr>
        <xdr:cNvSpPr/>
      </xdr:nvSpPr>
      <xdr:spPr>
        <a:xfrm>
          <a:off x="33756999" y="24688798"/>
          <a:ext cx="2656775" cy="1604212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oneCellAnchor>
    <xdr:from>
      <xdr:col>50</xdr:col>
      <xdr:colOff>-1</xdr:colOff>
      <xdr:row>41</xdr:row>
      <xdr:rowOff>412377</xdr:rowOff>
    </xdr:from>
    <xdr:ext cx="5750613" cy="2544946"/>
    <xdr:pic>
      <xdr:nvPicPr>
        <xdr:cNvPr id="58" name="図 57">
          <a:extLst>
            <a:ext uri="{FF2B5EF4-FFF2-40B4-BE49-F238E27FC236}">
              <a16:creationId xmlns:a16="http://schemas.microsoft.com/office/drawing/2014/main" id="{EC28D4AA-B0D7-4603-8D3E-985FD35B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0999" y="9602097"/>
          <a:ext cx="5750613" cy="254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58</xdr:col>
      <xdr:colOff>105624</xdr:colOff>
      <xdr:row>99</xdr:row>
      <xdr:rowOff>778663</xdr:rowOff>
    </xdr:from>
    <xdr:to>
      <xdr:col>69</xdr:col>
      <xdr:colOff>116142</xdr:colOff>
      <xdr:row>171</xdr:row>
      <xdr:rowOff>610895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2F565F09-D154-4C4B-84E3-FFCC5B15FDBB}"/>
            </a:ext>
          </a:extLst>
        </xdr:cNvPr>
        <xdr:cNvGrpSpPr/>
      </xdr:nvGrpSpPr>
      <xdr:grpSpPr>
        <a:xfrm>
          <a:off x="91096044" y="74403103"/>
          <a:ext cx="10899498" cy="60022612"/>
          <a:chOff x="79819500" y="4305496"/>
          <a:chExt cx="8814742" cy="844521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16A1C15F-C86A-FD37-D4AF-410AE09857EF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13817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5563941" y="11046428"/>
                <a:ext cx="3070301" cy="1704278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C9E8A8EA-7151-BE0F-DD03-B750321AC81A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57</xdr:col>
      <xdr:colOff>342316</xdr:colOff>
      <xdr:row>4</xdr:row>
      <xdr:rowOff>807720</xdr:rowOff>
    </xdr:from>
    <xdr:to>
      <xdr:col>72</xdr:col>
      <xdr:colOff>92619</xdr:colOff>
      <xdr:row>139</xdr:row>
      <xdr:rowOff>345760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8F10F883-8A77-43D7-9C42-B80B2EBD98C7}"/>
            </a:ext>
          </a:extLst>
        </xdr:cNvPr>
        <xdr:cNvGrpSpPr/>
      </xdr:nvGrpSpPr>
      <xdr:grpSpPr>
        <a:xfrm>
          <a:off x="90715516" y="4114800"/>
          <a:ext cx="13108163" cy="101569840"/>
          <a:chOff x="79819500" y="4305496"/>
          <a:chExt cx="8135911" cy="370326885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8B75603F-BCAB-C6E7-DDB8-572DB8164437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13818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5597150" y="330330354"/>
                <a:ext cx="2358261" cy="44302027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1374397B-6834-2661-0399-5263318779ED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-76897025</xdr:colOff>
      <xdr:row>102</xdr:row>
      <xdr:rowOff>0</xdr:rowOff>
    </xdr:from>
    <xdr:to>
      <xdr:col>54</xdr:col>
      <xdr:colOff>1351181</xdr:colOff>
      <xdr:row>102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E5128DD1-BFAD-4983-87EA-1B2E9FB8FB20}"/>
            </a:ext>
          </a:extLst>
        </xdr:cNvPr>
        <xdr:cNvGrpSpPr/>
      </xdr:nvGrpSpPr>
      <xdr:grpSpPr>
        <a:xfrm>
          <a:off x="-76897025" y="76253340"/>
          <a:ext cx="165024766" cy="0"/>
          <a:chOff x="-76972481" y="4229100"/>
          <a:chExt cx="164488181" cy="7829550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FE624AD1-2F0B-E7C8-D6CE-4675686476DA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13819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-76972481" y="82524600"/>
                <a:ext cx="3760113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AD81FE08-A427-1CD6-31EE-557E4C1AAB8A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58</xdr:col>
      <xdr:colOff>581644</xdr:colOff>
      <xdr:row>97</xdr:row>
      <xdr:rowOff>44824</xdr:rowOff>
    </xdr:from>
    <xdr:to>
      <xdr:col>64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B935C496-6B5F-4776-845B-C754C943C3F2}"/>
            </a:ext>
          </a:extLst>
        </xdr:cNvPr>
        <xdr:cNvSpPr/>
      </xdr:nvSpPr>
      <xdr:spPr>
        <a:xfrm>
          <a:off x="36380404" y="22219024"/>
          <a:ext cx="3741586" cy="363070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2118236</xdr:colOff>
      <xdr:row>4</xdr:row>
      <xdr:rowOff>779494</xdr:rowOff>
    </xdr:from>
    <xdr:to>
      <xdr:col>62</xdr:col>
      <xdr:colOff>1044009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5A266527-8C69-4EF6-8428-741868CD507F}"/>
            </a:ext>
          </a:extLst>
        </xdr:cNvPr>
        <xdr:cNvGrpSpPr/>
      </xdr:nvGrpSpPr>
      <xdr:grpSpPr>
        <a:xfrm>
          <a:off x="88894796" y="4086574"/>
          <a:ext cx="7764973" cy="11966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E61CB260-5AEA-5B7F-FFD2-46F3B2214831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16D1BFE8-6F90-31CE-5060-5639A5F13718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19</xdr:col>
      <xdr:colOff>113965</xdr:colOff>
      <xdr:row>0</xdr:row>
      <xdr:rowOff>58157</xdr:rowOff>
    </xdr:from>
    <xdr:to>
      <xdr:col>28</xdr:col>
      <xdr:colOff>609600</xdr:colOff>
      <xdr:row>3</xdr:row>
      <xdr:rowOff>952499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53DCE3BA-8A93-4385-89C6-6C914852D95F}"/>
            </a:ext>
          </a:extLst>
        </xdr:cNvPr>
        <xdr:cNvSpPr/>
      </xdr:nvSpPr>
      <xdr:spPr>
        <a:xfrm>
          <a:off x="11841145" y="58157"/>
          <a:ext cx="6050615" cy="85624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271451</xdr:colOff>
      <xdr:row>0</xdr:row>
      <xdr:rowOff>150395</xdr:rowOff>
    </xdr:from>
    <xdr:ext cx="2031325" cy="992605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48140CD7-3383-4274-A046-15B84C61674F}"/>
            </a:ext>
          </a:extLst>
        </xdr:cNvPr>
        <xdr:cNvSpPr txBox="1"/>
      </xdr:nvSpPr>
      <xdr:spPr>
        <a:xfrm>
          <a:off x="11998631" y="150395"/>
          <a:ext cx="2031325" cy="99260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48</xdr:col>
      <xdr:colOff>588309</xdr:colOff>
      <xdr:row>3</xdr:row>
      <xdr:rowOff>134471</xdr:rowOff>
    </xdr:from>
    <xdr:to>
      <xdr:col>54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652CE90C-F993-44B7-95F8-9F08DE591C7E}"/>
            </a:ext>
          </a:extLst>
        </xdr:cNvPr>
        <xdr:cNvSpPr/>
      </xdr:nvSpPr>
      <xdr:spPr>
        <a:xfrm>
          <a:off x="30214869" y="820271"/>
          <a:ext cx="3674370" cy="95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1043236</xdr:colOff>
      <xdr:row>104</xdr:row>
      <xdr:rowOff>571500</xdr:rowOff>
    </xdr:from>
    <xdr:to>
      <xdr:col>63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0FF0DF48-A014-494F-A43C-2C247CA2F30E}"/>
            </a:ext>
          </a:extLst>
        </xdr:cNvPr>
        <xdr:cNvSpPr/>
      </xdr:nvSpPr>
      <xdr:spPr>
        <a:xfrm>
          <a:off x="38266936" y="24003000"/>
          <a:ext cx="1231334" cy="685801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22</xdr:col>
      <xdr:colOff>425044</xdr:colOff>
      <xdr:row>2</xdr:row>
      <xdr:rowOff>220308</xdr:rowOff>
    </xdr:from>
    <xdr:to>
      <xdr:col>23</xdr:col>
      <xdr:colOff>1146505</xdr:colOff>
      <xdr:row>3</xdr:row>
      <xdr:rowOff>360267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D9090C10-BF8F-4A3C-AE5D-C24EDA362472}"/>
            </a:ext>
          </a:extLst>
        </xdr:cNvPr>
        <xdr:cNvSpPr/>
      </xdr:nvSpPr>
      <xdr:spPr>
        <a:xfrm>
          <a:off x="14003884" y="677508"/>
          <a:ext cx="812901" cy="239019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1299632</xdr:colOff>
      <xdr:row>1</xdr:row>
      <xdr:rowOff>394111</xdr:rowOff>
    </xdr:from>
    <xdr:to>
      <xdr:col>25</xdr:col>
      <xdr:colOff>913775</xdr:colOff>
      <xdr:row>3</xdr:row>
      <xdr:rowOff>714227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FEBAA717-6F03-4A96-916C-39FD3DB0F18A}"/>
            </a:ext>
          </a:extLst>
        </xdr:cNvPr>
        <xdr:cNvSpPr txBox="1"/>
      </xdr:nvSpPr>
      <xdr:spPr>
        <a:xfrm>
          <a:off x="14809892" y="455071"/>
          <a:ext cx="1237203" cy="4572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54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E3FB5B3E-D383-4010-99C4-CBE0C05986DD}"/>
            </a:ext>
          </a:extLst>
        </xdr:cNvPr>
        <xdr:cNvSpPr txBox="1"/>
      </xdr:nvSpPr>
      <xdr:spPr>
        <a:xfrm>
          <a:off x="33945195" y="659130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54</xdr:col>
      <xdr:colOff>692859</xdr:colOff>
      <xdr:row>91</xdr:row>
      <xdr:rowOff>783516</xdr:rowOff>
    </xdr:from>
    <xdr:to>
      <xdr:col>58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85AAD1AE-3028-462B-BB07-D1EE64A8F9F0}"/>
            </a:ext>
          </a:extLst>
        </xdr:cNvPr>
        <xdr:cNvSpPr/>
      </xdr:nvSpPr>
      <xdr:spPr>
        <a:xfrm>
          <a:off x="33946539" y="21029856"/>
          <a:ext cx="2244539" cy="22860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142875</xdr:colOff>
      <xdr:row>47</xdr:row>
      <xdr:rowOff>95250</xdr:rowOff>
    </xdr:from>
    <xdr:to>
      <xdr:col>72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1865FCBF-E18E-4A11-8D74-6429C7BAAC32}"/>
            </a:ext>
          </a:extLst>
        </xdr:cNvPr>
        <xdr:cNvSpPr/>
      </xdr:nvSpPr>
      <xdr:spPr>
        <a:xfrm>
          <a:off x="35324415" y="10839450"/>
          <a:ext cx="9295037" cy="363855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61</xdr:col>
      <xdr:colOff>238125</xdr:colOff>
      <xdr:row>54</xdr:row>
      <xdr:rowOff>428625</xdr:rowOff>
    </xdr:from>
    <xdr:to>
      <xdr:col>64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3394168A-9472-4F23-AAC4-4D71D395E08F}"/>
            </a:ext>
          </a:extLst>
        </xdr:cNvPr>
        <xdr:cNvSpPr/>
      </xdr:nvSpPr>
      <xdr:spPr>
        <a:xfrm>
          <a:off x="37888545" y="12574905"/>
          <a:ext cx="2226945" cy="45148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54</xdr:col>
      <xdr:colOff>1714500</xdr:colOff>
      <xdr:row>57</xdr:row>
      <xdr:rowOff>95250</xdr:rowOff>
    </xdr:from>
    <xdr:to>
      <xdr:col>59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F8866D15-4D35-4525-BCF4-7DDEE4BA9713}"/>
            </a:ext>
          </a:extLst>
        </xdr:cNvPr>
        <xdr:cNvSpPr/>
      </xdr:nvSpPr>
      <xdr:spPr>
        <a:xfrm>
          <a:off x="33947100" y="13125450"/>
          <a:ext cx="3086100" cy="58864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49</xdr:col>
      <xdr:colOff>310543</xdr:colOff>
      <xdr:row>117</xdr:row>
      <xdr:rowOff>483168</xdr:rowOff>
    </xdr:from>
    <xdr:to>
      <xdr:col>59</xdr:col>
      <xdr:colOff>138463</xdr:colOff>
      <xdr:row>122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7A287FF8-AB99-4F81-B886-CBB62F8EF306}"/>
            </a:ext>
          </a:extLst>
        </xdr:cNvPr>
        <xdr:cNvSpPr/>
      </xdr:nvSpPr>
      <xdr:spPr>
        <a:xfrm>
          <a:off x="30554323" y="26977908"/>
          <a:ext cx="6000120" cy="911429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59</xdr:col>
      <xdr:colOff>666750</xdr:colOff>
      <xdr:row>39</xdr:row>
      <xdr:rowOff>190500</xdr:rowOff>
    </xdr:from>
    <xdr:to>
      <xdr:col>75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04847145-BA6D-4E51-8804-C99DBABBCFBA}"/>
            </a:ext>
          </a:extLst>
        </xdr:cNvPr>
        <xdr:cNvSpPr/>
      </xdr:nvSpPr>
      <xdr:spPr>
        <a:xfrm>
          <a:off x="37029390" y="9105900"/>
          <a:ext cx="9298847" cy="493395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54</xdr:col>
      <xdr:colOff>305361</xdr:colOff>
      <xdr:row>48</xdr:row>
      <xdr:rowOff>375396</xdr:rowOff>
    </xdr:from>
    <xdr:to>
      <xdr:col>62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176BAC62-211D-4D04-803A-CF226EF6D5A9}"/>
            </a:ext>
          </a:extLst>
        </xdr:cNvPr>
        <xdr:cNvSpPr/>
      </xdr:nvSpPr>
      <xdr:spPr>
        <a:xfrm>
          <a:off x="33635241" y="11203416"/>
          <a:ext cx="5061025" cy="1823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68</xdr:col>
      <xdr:colOff>179660</xdr:colOff>
      <xdr:row>49</xdr:row>
      <xdr:rowOff>381000</xdr:rowOff>
    </xdr:from>
    <xdr:to>
      <xdr:col>74</xdr:col>
      <xdr:colOff>315185</xdr:colOff>
      <xdr:row>50</xdr:row>
      <xdr:rowOff>400694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994971F1-897A-4B44-AEB8-5BCEBEFC9CED}"/>
            </a:ext>
          </a:extLst>
        </xdr:cNvPr>
        <xdr:cNvSpPr/>
      </xdr:nvSpPr>
      <xdr:spPr>
        <a:xfrm>
          <a:off x="42150620" y="11430000"/>
          <a:ext cx="3838845" cy="22543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49</xdr:col>
      <xdr:colOff>179293</xdr:colOff>
      <xdr:row>47</xdr:row>
      <xdr:rowOff>597720</xdr:rowOff>
    </xdr:from>
    <xdr:to>
      <xdr:col>53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230AABF1-1076-4A29-823C-23CA0493F6B9}"/>
            </a:ext>
          </a:extLst>
        </xdr:cNvPr>
        <xdr:cNvSpPr/>
      </xdr:nvSpPr>
      <xdr:spPr>
        <a:xfrm>
          <a:off x="30423073" y="10976160"/>
          <a:ext cx="2503524" cy="22408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127072</xdr:colOff>
      <xdr:row>45</xdr:row>
      <xdr:rowOff>541692</xdr:rowOff>
    </xdr:from>
    <xdr:to>
      <xdr:col>54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DBD166A8-1BC9-458E-AED3-C37165C269EC}"/>
            </a:ext>
          </a:extLst>
        </xdr:cNvPr>
        <xdr:cNvSpPr txBox="1"/>
      </xdr:nvSpPr>
      <xdr:spPr>
        <a:xfrm>
          <a:off x="30988072" y="10516272"/>
          <a:ext cx="2957459" cy="453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1074853</xdr:colOff>
      <xdr:row>128</xdr:row>
      <xdr:rowOff>95442</xdr:rowOff>
    </xdr:from>
    <xdr:to>
      <xdr:col>61</xdr:col>
      <xdr:colOff>1027435</xdr:colOff>
      <xdr:row>129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9E76071B-24BF-4124-AED0-1068901BCC2F}"/>
            </a:ext>
          </a:extLst>
        </xdr:cNvPr>
        <xdr:cNvSpPr/>
      </xdr:nvSpPr>
      <xdr:spPr>
        <a:xfrm>
          <a:off x="37033633" y="29356242"/>
          <a:ext cx="1232742" cy="35802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261483</xdr:colOff>
      <xdr:row>90</xdr:row>
      <xdr:rowOff>69143</xdr:rowOff>
    </xdr:from>
    <xdr:to>
      <xdr:col>55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CE7EB07B-64E8-4C6B-BE32-8FA0C511B849}"/>
            </a:ext>
          </a:extLst>
        </xdr:cNvPr>
        <xdr:cNvSpPr/>
      </xdr:nvSpPr>
      <xdr:spPr>
        <a:xfrm>
          <a:off x="33591363" y="20643143"/>
          <a:ext cx="397985" cy="38850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313766</xdr:colOff>
      <xdr:row>50</xdr:row>
      <xdr:rowOff>537880</xdr:rowOff>
    </xdr:from>
    <xdr:to>
      <xdr:col>53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1B39E149-839F-43EE-B07E-13037976DEF2}"/>
            </a:ext>
          </a:extLst>
        </xdr:cNvPr>
        <xdr:cNvSpPr/>
      </xdr:nvSpPr>
      <xdr:spPr>
        <a:xfrm>
          <a:off x="29940326" y="11655460"/>
          <a:ext cx="3220571" cy="914401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20</xdr:col>
      <xdr:colOff>958372</xdr:colOff>
      <xdr:row>1</xdr:row>
      <xdr:rowOff>403411</xdr:rowOff>
    </xdr:from>
    <xdr:to>
      <xdr:col>22</xdr:col>
      <xdr:colOff>1315278</xdr:colOff>
      <xdr:row>3</xdr:row>
      <xdr:rowOff>674256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E59D8E1F-4DE1-480E-8E4C-161A41782853}"/>
            </a:ext>
          </a:extLst>
        </xdr:cNvPr>
        <xdr:cNvSpPr txBox="1"/>
      </xdr:nvSpPr>
      <xdr:spPr>
        <a:xfrm>
          <a:off x="12959872" y="456751"/>
          <a:ext cx="1233206" cy="4613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251054</xdr:colOff>
      <xdr:row>2</xdr:row>
      <xdr:rowOff>287767</xdr:rowOff>
    </xdr:from>
    <xdr:to>
      <xdr:col>20</xdr:col>
      <xdr:colOff>836791</xdr:colOff>
      <xdr:row>3</xdr:row>
      <xdr:rowOff>399460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3AC227AB-201E-4B71-886C-85316A56C3A3}"/>
            </a:ext>
          </a:extLst>
        </xdr:cNvPr>
        <xdr:cNvSpPr/>
      </xdr:nvSpPr>
      <xdr:spPr>
        <a:xfrm>
          <a:off x="11978234" y="684007"/>
          <a:ext cx="981977" cy="233613"/>
        </a:xfrm>
        <a:prstGeom prst="rect">
          <a:avLst/>
        </a:prstGeom>
        <a:solidFill>
          <a:schemeClr val="bg1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1051946</xdr:colOff>
      <xdr:row>124</xdr:row>
      <xdr:rowOff>603212</xdr:rowOff>
    </xdr:from>
    <xdr:to>
      <xdr:col>57</xdr:col>
      <xdr:colOff>56637</xdr:colOff>
      <xdr:row>126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F141F64D-DEEA-495A-835C-B7891DBE5737}"/>
            </a:ext>
          </a:extLst>
        </xdr:cNvPr>
        <xdr:cNvSpPr/>
      </xdr:nvSpPr>
      <xdr:spPr>
        <a:xfrm>
          <a:off x="33947486" y="28576232"/>
          <a:ext cx="1290691" cy="35802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26</xdr:col>
      <xdr:colOff>1925858</xdr:colOff>
      <xdr:row>1</xdr:row>
      <xdr:rowOff>380594</xdr:rowOff>
    </xdr:from>
    <xdr:to>
      <xdr:col>28</xdr:col>
      <xdr:colOff>1689982</xdr:colOff>
      <xdr:row>3</xdr:row>
      <xdr:rowOff>714045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4FCA20F9-C18A-4624-8E96-C3D2D658FF68}"/>
            </a:ext>
          </a:extLst>
        </xdr:cNvPr>
        <xdr:cNvSpPr txBox="1"/>
      </xdr:nvSpPr>
      <xdr:spPr>
        <a:xfrm>
          <a:off x="16662938" y="456794"/>
          <a:ext cx="1234784" cy="4553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117885</xdr:colOff>
      <xdr:row>88</xdr:row>
      <xdr:rowOff>620134</xdr:rowOff>
    </xdr:from>
    <xdr:to>
      <xdr:col>56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AF7605D9-3C6C-4948-8526-D79224C00B7A}"/>
            </a:ext>
          </a:extLst>
        </xdr:cNvPr>
        <xdr:cNvSpPr/>
      </xdr:nvSpPr>
      <xdr:spPr>
        <a:xfrm>
          <a:off x="32830545" y="20348314"/>
          <a:ext cx="2025129" cy="402291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65</xdr:col>
      <xdr:colOff>809624</xdr:colOff>
      <xdr:row>160</xdr:row>
      <xdr:rowOff>381000</xdr:rowOff>
    </xdr:from>
    <xdr:to>
      <xdr:col>71</xdr:col>
      <xdr:colOff>112057</xdr:colOff>
      <xdr:row>171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68778101-A75C-4A61-8309-17C1C7CF9B58}"/>
            </a:ext>
          </a:extLst>
        </xdr:cNvPr>
        <xdr:cNvSpPr/>
      </xdr:nvSpPr>
      <xdr:spPr>
        <a:xfrm>
          <a:off x="40738424" y="36804600"/>
          <a:ext cx="3196253" cy="2511575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55</xdr:col>
      <xdr:colOff>476250</xdr:colOff>
      <xdr:row>171</xdr:row>
      <xdr:rowOff>0</xdr:rowOff>
    </xdr:from>
    <xdr:to>
      <xdr:col>59</xdr:col>
      <xdr:colOff>539754</xdr:colOff>
      <xdr:row>171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D3BB0607-E54A-4171-9D44-6AE7F16A48B8}"/>
            </a:ext>
          </a:extLst>
        </xdr:cNvPr>
        <xdr:cNvSpPr>
          <a:spLocks noChangeArrowheads="1"/>
        </xdr:cNvSpPr>
      </xdr:nvSpPr>
      <xdr:spPr bwMode="auto">
        <a:xfrm>
          <a:off x="34423350" y="39090600"/>
          <a:ext cx="2532384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68</xdr:col>
      <xdr:colOff>66673</xdr:colOff>
      <xdr:row>158</xdr:row>
      <xdr:rowOff>746961</xdr:rowOff>
    </xdr:from>
    <xdr:to>
      <xdr:col>72</xdr:col>
      <xdr:colOff>357436</xdr:colOff>
      <xdr:row>159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FDF5E5FE-115E-4EB5-A780-6E350F7E55C1}"/>
            </a:ext>
          </a:extLst>
        </xdr:cNvPr>
        <xdr:cNvSpPr/>
      </xdr:nvSpPr>
      <xdr:spPr>
        <a:xfrm>
          <a:off x="42037633" y="36347601"/>
          <a:ext cx="2759643" cy="230305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75072</xdr:colOff>
      <xdr:row>30</xdr:row>
      <xdr:rowOff>359747</xdr:rowOff>
    </xdr:from>
    <xdr:to>
      <xdr:col>54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9107EB28-693F-4396-8C75-8B7BC6138B05}"/>
            </a:ext>
          </a:extLst>
        </xdr:cNvPr>
        <xdr:cNvSpPr/>
      </xdr:nvSpPr>
      <xdr:spPr>
        <a:xfrm>
          <a:off x="31553292" y="7088207"/>
          <a:ext cx="2393995" cy="2054196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220124</xdr:colOff>
      <xdr:row>126</xdr:row>
      <xdr:rowOff>805190</xdr:rowOff>
    </xdr:from>
    <xdr:to>
      <xdr:col>60</xdr:col>
      <xdr:colOff>568638</xdr:colOff>
      <xdr:row>128</xdr:row>
      <xdr:rowOff>299380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CD53835D-444A-417C-A504-4D60252BFA4D}"/>
            </a:ext>
          </a:extLst>
        </xdr:cNvPr>
        <xdr:cNvSpPr/>
      </xdr:nvSpPr>
      <xdr:spPr>
        <a:xfrm>
          <a:off x="34784444" y="29029670"/>
          <a:ext cx="2817394" cy="461930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23942</xdr:colOff>
      <xdr:row>76</xdr:row>
      <xdr:rowOff>266732</xdr:rowOff>
    </xdr:from>
    <xdr:to>
      <xdr:col>54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FE077751-3000-4AE5-8A7E-05157EACEF58}"/>
            </a:ext>
          </a:extLst>
        </xdr:cNvPr>
        <xdr:cNvSpPr/>
      </xdr:nvSpPr>
      <xdr:spPr>
        <a:xfrm>
          <a:off x="32119382" y="17602232"/>
          <a:ext cx="1824900" cy="229976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141682</xdr:colOff>
      <xdr:row>75</xdr:row>
      <xdr:rowOff>513023</xdr:rowOff>
    </xdr:from>
    <xdr:to>
      <xdr:col>74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5997EF1D-0600-477B-8F60-A5CD059DF9C7}"/>
            </a:ext>
          </a:extLst>
        </xdr:cNvPr>
        <xdr:cNvSpPr/>
      </xdr:nvSpPr>
      <xdr:spPr>
        <a:xfrm>
          <a:off x="42729862" y="17376083"/>
          <a:ext cx="3468231" cy="372509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284542</xdr:colOff>
      <xdr:row>89</xdr:row>
      <xdr:rowOff>556485</xdr:rowOff>
    </xdr:from>
    <xdr:to>
      <xdr:col>64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215BED9E-4A04-45F4-B228-F4E0DC314644}"/>
            </a:ext>
          </a:extLst>
        </xdr:cNvPr>
        <xdr:cNvSpPr/>
      </xdr:nvSpPr>
      <xdr:spPr>
        <a:xfrm>
          <a:off x="34231642" y="20574225"/>
          <a:ext cx="5356275" cy="22628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47</xdr:col>
      <xdr:colOff>1307735</xdr:colOff>
      <xdr:row>76</xdr:row>
      <xdr:rowOff>530858</xdr:rowOff>
    </xdr:from>
    <xdr:to>
      <xdr:col>53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82F980C6-2570-44B8-B454-1DA1282BA5CA}"/>
            </a:ext>
          </a:extLst>
        </xdr:cNvPr>
        <xdr:cNvSpPr/>
      </xdr:nvSpPr>
      <xdr:spPr>
        <a:xfrm>
          <a:off x="29623655" y="17599658"/>
          <a:ext cx="3495313" cy="23087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88</xdr:col>
      <xdr:colOff>120316</xdr:colOff>
      <xdr:row>96</xdr:row>
      <xdr:rowOff>754285</xdr:rowOff>
    </xdr:from>
    <xdr:to>
      <xdr:col>93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73009915-B5D3-433C-80B2-39D3D2385DEA}"/>
            </a:ext>
          </a:extLst>
        </xdr:cNvPr>
        <xdr:cNvSpPr/>
      </xdr:nvSpPr>
      <xdr:spPr>
        <a:xfrm>
          <a:off x="54435676" y="22174105"/>
          <a:ext cx="3444868" cy="46013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102</xdr:col>
      <xdr:colOff>510617</xdr:colOff>
      <xdr:row>75</xdr:row>
      <xdr:rowOff>474137</xdr:rowOff>
    </xdr:from>
    <xdr:to>
      <xdr:col>108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A1672F71-357B-4DC2-AAB1-6AC1FA80ECB4}"/>
            </a:ext>
          </a:extLst>
        </xdr:cNvPr>
        <xdr:cNvSpPr/>
      </xdr:nvSpPr>
      <xdr:spPr>
        <a:xfrm>
          <a:off x="63467057" y="17375297"/>
          <a:ext cx="3449575" cy="31917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75</xdr:col>
      <xdr:colOff>174439</xdr:colOff>
      <xdr:row>165</xdr:row>
      <xdr:rowOff>590005</xdr:rowOff>
    </xdr:from>
    <xdr:to>
      <xdr:col>80</xdr:col>
      <xdr:colOff>538925</xdr:colOff>
      <xdr:row>166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B1763DA2-BF95-4E4C-A471-5913B3779417}"/>
            </a:ext>
          </a:extLst>
        </xdr:cNvPr>
        <xdr:cNvSpPr/>
      </xdr:nvSpPr>
      <xdr:spPr>
        <a:xfrm>
          <a:off x="46465939" y="37950865"/>
          <a:ext cx="3450586" cy="222127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598358</xdr:colOff>
      <xdr:row>169</xdr:row>
      <xdr:rowOff>496549</xdr:rowOff>
    </xdr:from>
    <xdr:to>
      <xdr:col>55</xdr:col>
      <xdr:colOff>438071</xdr:colOff>
      <xdr:row>170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208D815B-3EC6-4D2F-81EC-E0F3360731CC}"/>
            </a:ext>
          </a:extLst>
        </xdr:cNvPr>
        <xdr:cNvSpPr/>
      </xdr:nvSpPr>
      <xdr:spPr>
        <a:xfrm>
          <a:off x="32693798" y="38863249"/>
          <a:ext cx="1691373" cy="22403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62</xdr:col>
      <xdr:colOff>1186552</xdr:colOff>
      <xdr:row>123</xdr:row>
      <xdr:rowOff>423328</xdr:rowOff>
    </xdr:from>
    <xdr:to>
      <xdr:col>64</xdr:col>
      <xdr:colOff>1048953</xdr:colOff>
      <xdr:row>124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FDA8FC0A-0428-4A08-9E92-CDF5ED132F3E}"/>
            </a:ext>
          </a:extLst>
        </xdr:cNvPr>
        <xdr:cNvSpPr/>
      </xdr:nvSpPr>
      <xdr:spPr>
        <a:xfrm>
          <a:off x="38882692" y="28343008"/>
          <a:ext cx="1234001" cy="233796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679305</xdr:colOff>
      <xdr:row>99</xdr:row>
      <xdr:rowOff>842211</xdr:rowOff>
    </xdr:from>
    <xdr:to>
      <xdr:col>64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E62865C0-487A-4710-99F5-FF056E5BDE86}"/>
            </a:ext>
          </a:extLst>
        </xdr:cNvPr>
        <xdr:cNvSpPr/>
      </xdr:nvSpPr>
      <xdr:spPr>
        <a:xfrm>
          <a:off x="38885985" y="22856391"/>
          <a:ext cx="1097361" cy="39263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25</xdr:col>
      <xdr:colOff>1130711</xdr:colOff>
      <xdr:row>2</xdr:row>
      <xdr:rowOff>203200</xdr:rowOff>
    </xdr:from>
    <xdr:to>
      <xdr:col>26</xdr:col>
      <xdr:colOff>1676401</xdr:colOff>
      <xdr:row>3</xdr:row>
      <xdr:rowOff>364077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5E0A9E45-ECCA-4869-8888-6A9C94DE7E2D}"/>
            </a:ext>
          </a:extLst>
        </xdr:cNvPr>
        <xdr:cNvSpPr/>
      </xdr:nvSpPr>
      <xdr:spPr>
        <a:xfrm>
          <a:off x="16050671" y="660400"/>
          <a:ext cx="614270" cy="25231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394511</xdr:colOff>
      <xdr:row>75</xdr:row>
      <xdr:rowOff>165191</xdr:rowOff>
    </xdr:from>
    <xdr:to>
      <xdr:col>55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35CBC378-7A04-49EE-A133-56BEA61062C9}"/>
            </a:ext>
          </a:extLst>
        </xdr:cNvPr>
        <xdr:cNvSpPr/>
      </xdr:nvSpPr>
      <xdr:spPr>
        <a:xfrm>
          <a:off x="33724391" y="17310191"/>
          <a:ext cx="786891" cy="295757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1027959</xdr:colOff>
      <xdr:row>166</xdr:row>
      <xdr:rowOff>521368</xdr:rowOff>
    </xdr:from>
    <xdr:to>
      <xdr:col>58</xdr:col>
      <xdr:colOff>381000</xdr:colOff>
      <xdr:row>167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927EE75A-D41B-482F-B803-7207D2D5EECB}"/>
            </a:ext>
          </a:extLst>
        </xdr:cNvPr>
        <xdr:cNvSpPr/>
      </xdr:nvSpPr>
      <xdr:spPr>
        <a:xfrm>
          <a:off x="33946359" y="38179408"/>
          <a:ext cx="2233401" cy="226109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457037</xdr:colOff>
      <xdr:row>131</xdr:row>
      <xdr:rowOff>798111</xdr:rowOff>
    </xdr:from>
    <xdr:to>
      <xdr:col>64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C2182324-9FD1-4D58-8CBA-7EE00F26F9D0}"/>
            </a:ext>
          </a:extLst>
        </xdr:cNvPr>
        <xdr:cNvSpPr/>
      </xdr:nvSpPr>
      <xdr:spPr>
        <a:xfrm>
          <a:off x="38724677" y="30173211"/>
          <a:ext cx="1104461" cy="32082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870022</xdr:colOff>
      <xdr:row>165</xdr:row>
      <xdr:rowOff>1165275</xdr:rowOff>
    </xdr:from>
    <xdr:to>
      <xdr:col>62</xdr:col>
      <xdr:colOff>439253</xdr:colOff>
      <xdr:row>166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C9A55C7D-8788-429A-AA10-CA7F05718655}"/>
            </a:ext>
          </a:extLst>
        </xdr:cNvPr>
        <xdr:cNvSpPr/>
      </xdr:nvSpPr>
      <xdr:spPr>
        <a:xfrm>
          <a:off x="37651762" y="37947015"/>
          <a:ext cx="1055131" cy="225775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59</xdr:col>
      <xdr:colOff>210238</xdr:colOff>
      <xdr:row>92</xdr:row>
      <xdr:rowOff>615427</xdr:rowOff>
    </xdr:from>
    <xdr:to>
      <xdr:col>62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2A6B2438-72FC-479A-B562-DE1457628B15}"/>
            </a:ext>
          </a:extLst>
        </xdr:cNvPr>
        <xdr:cNvSpPr/>
      </xdr:nvSpPr>
      <xdr:spPr>
        <a:xfrm>
          <a:off x="36626218" y="21258007"/>
          <a:ext cx="1720201" cy="22860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1438747</xdr:colOff>
      <xdr:row>69</xdr:row>
      <xdr:rowOff>471217</xdr:rowOff>
    </xdr:from>
    <xdr:to>
      <xdr:col>58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FCF5F865-1457-4DC5-A4A0-FE89F2037671}"/>
            </a:ext>
          </a:extLst>
        </xdr:cNvPr>
        <xdr:cNvSpPr/>
      </xdr:nvSpPr>
      <xdr:spPr>
        <a:xfrm>
          <a:off x="33945667" y="16000777"/>
          <a:ext cx="2352095" cy="3443535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16</xdr:col>
      <xdr:colOff>1430746</xdr:colOff>
      <xdr:row>103</xdr:row>
      <xdr:rowOff>224388</xdr:rowOff>
    </xdr:from>
    <xdr:to>
      <xdr:col>18</xdr:col>
      <xdr:colOff>1796515</xdr:colOff>
      <xdr:row>104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217E807A-7E1B-4128-9C43-8248C4452CCE}"/>
            </a:ext>
          </a:extLst>
        </xdr:cNvPr>
        <xdr:cNvSpPr/>
      </xdr:nvSpPr>
      <xdr:spPr>
        <a:xfrm>
          <a:off x="10490926" y="23770188"/>
          <a:ext cx="1234449" cy="236019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607933</xdr:colOff>
      <xdr:row>100</xdr:row>
      <xdr:rowOff>27008</xdr:rowOff>
    </xdr:from>
    <xdr:to>
      <xdr:col>60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EC430E0F-BBC7-43D0-AA24-B361408FF6CE}"/>
            </a:ext>
          </a:extLst>
        </xdr:cNvPr>
        <xdr:cNvSpPr/>
      </xdr:nvSpPr>
      <xdr:spPr>
        <a:xfrm>
          <a:off x="35172253" y="22887008"/>
          <a:ext cx="2477272" cy="20529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331863</xdr:colOff>
      <xdr:row>114</xdr:row>
      <xdr:rowOff>280735</xdr:rowOff>
    </xdr:from>
    <xdr:to>
      <xdr:col>68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395B665C-A395-437F-B923-C46516AAAE71}"/>
            </a:ext>
          </a:extLst>
        </xdr:cNvPr>
        <xdr:cNvSpPr/>
      </xdr:nvSpPr>
      <xdr:spPr>
        <a:xfrm>
          <a:off x="39216723" y="26287795"/>
          <a:ext cx="3275607" cy="21175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492285</xdr:colOff>
      <xdr:row>93</xdr:row>
      <xdr:rowOff>280737</xdr:rowOff>
    </xdr:from>
    <xdr:to>
      <xdr:col>55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B888312E-E538-4617-A8ED-9D47C1153ED2}"/>
            </a:ext>
          </a:extLst>
        </xdr:cNvPr>
        <xdr:cNvSpPr/>
      </xdr:nvSpPr>
      <xdr:spPr>
        <a:xfrm>
          <a:off x="33204945" y="21487197"/>
          <a:ext cx="942682" cy="66895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251650</xdr:colOff>
      <xdr:row>97</xdr:row>
      <xdr:rowOff>280737</xdr:rowOff>
    </xdr:from>
    <xdr:to>
      <xdr:col>57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DAD3D22B-1D9C-4704-8518-90960017B8EC}"/>
            </a:ext>
          </a:extLst>
        </xdr:cNvPr>
        <xdr:cNvSpPr/>
      </xdr:nvSpPr>
      <xdr:spPr>
        <a:xfrm>
          <a:off x="32964310" y="22401597"/>
          <a:ext cx="2698491" cy="23140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91233</xdr:colOff>
      <xdr:row>54</xdr:row>
      <xdr:rowOff>320843</xdr:rowOff>
    </xdr:from>
    <xdr:to>
      <xdr:col>54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9239AE0D-318A-4566-AEA9-AF0AA7693C97}"/>
            </a:ext>
          </a:extLst>
        </xdr:cNvPr>
        <xdr:cNvSpPr/>
      </xdr:nvSpPr>
      <xdr:spPr>
        <a:xfrm>
          <a:off x="32803893" y="12573803"/>
          <a:ext cx="1144813" cy="22699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251653</xdr:colOff>
      <xdr:row>87</xdr:row>
      <xdr:rowOff>160420</xdr:rowOff>
    </xdr:from>
    <xdr:to>
      <xdr:col>54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1BBA23D6-1CD0-45B8-84BA-CF6638496EF4}"/>
            </a:ext>
          </a:extLst>
        </xdr:cNvPr>
        <xdr:cNvSpPr/>
      </xdr:nvSpPr>
      <xdr:spPr>
        <a:xfrm>
          <a:off x="32347093" y="20048620"/>
          <a:ext cx="1602414" cy="1584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1265463</xdr:colOff>
      <xdr:row>156</xdr:row>
      <xdr:rowOff>0</xdr:rowOff>
    </xdr:from>
    <xdr:to>
      <xdr:col>74</xdr:col>
      <xdr:colOff>551089</xdr:colOff>
      <xdr:row>156</xdr:row>
      <xdr:rowOff>183697</xdr:rowOff>
    </xdr:to>
    <xdr:sp macro="" textlink="">
      <xdr:nvSpPr>
        <xdr:cNvPr id="126" name="四角形吹き出し 44">
          <a:extLst>
            <a:ext uri="{FF2B5EF4-FFF2-40B4-BE49-F238E27FC236}">
              <a16:creationId xmlns:a16="http://schemas.microsoft.com/office/drawing/2014/main" id="{2FB7FFBB-362D-40A6-B167-DFA3AC997AC4}"/>
            </a:ext>
          </a:extLst>
        </xdr:cNvPr>
        <xdr:cNvSpPr/>
      </xdr:nvSpPr>
      <xdr:spPr>
        <a:xfrm>
          <a:off x="43823163" y="35661600"/>
          <a:ext cx="2402206" cy="183697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54</xdr:col>
      <xdr:colOff>171440</xdr:colOff>
      <xdr:row>100</xdr:row>
      <xdr:rowOff>802105</xdr:rowOff>
    </xdr:from>
    <xdr:to>
      <xdr:col>58</xdr:col>
      <xdr:colOff>401051</xdr:colOff>
      <xdr:row>101</xdr:row>
      <xdr:rowOff>852235</xdr:rowOff>
    </xdr:to>
    <xdr:sp macro="" textlink="">
      <xdr:nvSpPr>
        <xdr:cNvPr id="127" name="四角形吹き出し 34">
          <a:extLst>
            <a:ext uri="{FF2B5EF4-FFF2-40B4-BE49-F238E27FC236}">
              <a16:creationId xmlns:a16="http://schemas.microsoft.com/office/drawing/2014/main" id="{FBE9F588-044C-48B3-B7DC-C408B514BE63}"/>
            </a:ext>
          </a:extLst>
        </xdr:cNvPr>
        <xdr:cNvSpPr/>
      </xdr:nvSpPr>
      <xdr:spPr>
        <a:xfrm>
          <a:off x="33501320" y="23090605"/>
          <a:ext cx="2698491" cy="22539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566283</xdr:colOff>
      <xdr:row>87</xdr:row>
      <xdr:rowOff>488243</xdr:rowOff>
    </xdr:from>
    <xdr:to>
      <xdr:col>59</xdr:col>
      <xdr:colOff>880448</xdr:colOff>
      <xdr:row>89</xdr:row>
      <xdr:rowOff>213810</xdr:rowOff>
    </xdr:to>
    <xdr:sp macro="" textlink="">
      <xdr:nvSpPr>
        <xdr:cNvPr id="128" name="四角形吹き出し 34">
          <a:extLst>
            <a:ext uri="{FF2B5EF4-FFF2-40B4-BE49-F238E27FC236}">
              <a16:creationId xmlns:a16="http://schemas.microsoft.com/office/drawing/2014/main" id="{1E3B87E1-A365-4D4F-8582-04AED0733995}"/>
            </a:ext>
          </a:extLst>
        </xdr:cNvPr>
        <xdr:cNvSpPr/>
      </xdr:nvSpPr>
      <xdr:spPr>
        <a:xfrm>
          <a:off x="35130603" y="20117363"/>
          <a:ext cx="1899125" cy="44184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331863</xdr:colOff>
      <xdr:row>117</xdr:row>
      <xdr:rowOff>280735</xdr:rowOff>
    </xdr:from>
    <xdr:to>
      <xdr:col>68</xdr:col>
      <xdr:colOff>521370</xdr:colOff>
      <xdr:row>118</xdr:row>
      <xdr:rowOff>210551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EB12F9F2-F0FE-41D6-AF4D-47BA98628256}"/>
            </a:ext>
          </a:extLst>
        </xdr:cNvPr>
        <xdr:cNvSpPr/>
      </xdr:nvSpPr>
      <xdr:spPr>
        <a:xfrm>
          <a:off x="39216723" y="26973595"/>
          <a:ext cx="3275607" cy="21175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131445</xdr:colOff>
      <xdr:row>144</xdr:row>
      <xdr:rowOff>0</xdr:rowOff>
    </xdr:from>
    <xdr:to>
      <xdr:col>73</xdr:col>
      <xdr:colOff>59054</xdr:colOff>
      <xdr:row>144</xdr:row>
      <xdr:rowOff>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F9B40402-A3EB-444F-B530-68220FFCBEF2}"/>
            </a:ext>
          </a:extLst>
        </xdr:cNvPr>
        <xdr:cNvGrpSpPr/>
      </xdr:nvGrpSpPr>
      <xdr:grpSpPr>
        <a:xfrm>
          <a:off x="100776405" y="110086140"/>
          <a:ext cx="3630929" cy="0"/>
          <a:chOff x="18002250" y="29337000"/>
          <a:chExt cx="2952749" cy="1333500"/>
        </a:xfrm>
      </xdr:grpSpPr>
      <xdr:sp macro="" textlink="">
        <xdr:nvSpPr>
          <xdr:cNvPr id="131" name="四角形吹き出し 28">
            <a:extLst>
              <a:ext uri="{FF2B5EF4-FFF2-40B4-BE49-F238E27FC236}">
                <a16:creationId xmlns:a16="http://schemas.microsoft.com/office/drawing/2014/main" id="{9C4070D7-D904-F37C-860F-AEB05EF77D6A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2" name="四角形吹き出し 29">
            <a:extLst>
              <a:ext uri="{FF2B5EF4-FFF2-40B4-BE49-F238E27FC236}">
                <a16:creationId xmlns:a16="http://schemas.microsoft.com/office/drawing/2014/main" id="{A72462DB-62B8-5B61-16AB-B2E93C4CD45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67</xdr:col>
      <xdr:colOff>131445</xdr:colOff>
      <xdr:row>144</xdr:row>
      <xdr:rowOff>0</xdr:rowOff>
    </xdr:from>
    <xdr:to>
      <xdr:col>73</xdr:col>
      <xdr:colOff>59054</xdr:colOff>
      <xdr:row>144</xdr:row>
      <xdr:rowOff>0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B4411094-3A9E-4C80-B2E5-6F50A414AB47}"/>
            </a:ext>
          </a:extLst>
        </xdr:cNvPr>
        <xdr:cNvGrpSpPr/>
      </xdr:nvGrpSpPr>
      <xdr:grpSpPr>
        <a:xfrm>
          <a:off x="100776405" y="110086140"/>
          <a:ext cx="3630929" cy="0"/>
          <a:chOff x="18002250" y="29337000"/>
          <a:chExt cx="2952749" cy="1333500"/>
        </a:xfrm>
      </xdr:grpSpPr>
      <xdr:sp macro="" textlink="">
        <xdr:nvSpPr>
          <xdr:cNvPr id="134" name="四角形吹き出し 31">
            <a:extLst>
              <a:ext uri="{FF2B5EF4-FFF2-40B4-BE49-F238E27FC236}">
                <a16:creationId xmlns:a16="http://schemas.microsoft.com/office/drawing/2014/main" id="{40B436D7-FDC4-011D-2137-7878294BBAE2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5" name="四角形吹き出し 32">
            <a:extLst>
              <a:ext uri="{FF2B5EF4-FFF2-40B4-BE49-F238E27FC236}">
                <a16:creationId xmlns:a16="http://schemas.microsoft.com/office/drawing/2014/main" id="{721FA922-A6DC-C23D-784D-A1D6543612B5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59</xdr:col>
      <xdr:colOff>192504</xdr:colOff>
      <xdr:row>138</xdr:row>
      <xdr:rowOff>451184</xdr:rowOff>
    </xdr:from>
    <xdr:to>
      <xdr:col>62</xdr:col>
      <xdr:colOff>576513</xdr:colOff>
      <xdr:row>140</xdr:row>
      <xdr:rowOff>150394</xdr:rowOff>
    </xdr:to>
    <xdr:sp macro="" textlink="">
      <xdr:nvSpPr>
        <xdr:cNvPr id="136" name="四角形吹き出し 43">
          <a:extLst>
            <a:ext uri="{FF2B5EF4-FFF2-40B4-BE49-F238E27FC236}">
              <a16:creationId xmlns:a16="http://schemas.microsoft.com/office/drawing/2014/main" id="{BEBDAEB1-1D83-425D-A148-832E4F838ED2}"/>
            </a:ext>
          </a:extLst>
        </xdr:cNvPr>
        <xdr:cNvSpPr/>
      </xdr:nvSpPr>
      <xdr:spPr>
        <a:xfrm>
          <a:off x="36608484" y="31777004"/>
          <a:ext cx="2235669" cy="377390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55</xdr:col>
      <xdr:colOff>619125</xdr:colOff>
      <xdr:row>150</xdr:row>
      <xdr:rowOff>0</xdr:rowOff>
    </xdr:from>
    <xdr:to>
      <xdr:col>60</xdr:col>
      <xdr:colOff>11361</xdr:colOff>
      <xdr:row>150</xdr:row>
      <xdr:rowOff>0</xdr:rowOff>
    </xdr:to>
    <xdr:sp macro="" textlink="">
      <xdr:nvSpPr>
        <xdr:cNvPr id="137" name="四角形吹き出し 59">
          <a:extLst>
            <a:ext uri="{FF2B5EF4-FFF2-40B4-BE49-F238E27FC236}">
              <a16:creationId xmlns:a16="http://schemas.microsoft.com/office/drawing/2014/main" id="{756057DF-6C65-46FA-AB9E-5B016F6D9379}"/>
            </a:ext>
          </a:extLst>
        </xdr:cNvPr>
        <xdr:cNvSpPr/>
      </xdr:nvSpPr>
      <xdr:spPr>
        <a:xfrm>
          <a:off x="34566225" y="34290000"/>
          <a:ext cx="2478336" cy="0"/>
        </a:xfrm>
        <a:prstGeom prst="wedgeRectCallout">
          <a:avLst>
            <a:gd name="adj1" fmla="val 27990"/>
            <a:gd name="adj2" fmla="val -711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274081</xdr:colOff>
      <xdr:row>138</xdr:row>
      <xdr:rowOff>587377</xdr:rowOff>
    </xdr:from>
    <xdr:to>
      <xdr:col>63</xdr:col>
      <xdr:colOff>105833</xdr:colOff>
      <xdr:row>139</xdr:row>
      <xdr:rowOff>211667</xdr:rowOff>
    </xdr:to>
    <xdr:sp macro="" textlink="">
      <xdr:nvSpPr>
        <xdr:cNvPr id="138" name="四角形吹き出し 34">
          <a:extLst>
            <a:ext uri="{FF2B5EF4-FFF2-40B4-BE49-F238E27FC236}">
              <a16:creationId xmlns:a16="http://schemas.microsoft.com/office/drawing/2014/main" id="{AC54C40A-ADE6-47F4-83C1-46104804D8BB}"/>
            </a:ext>
          </a:extLst>
        </xdr:cNvPr>
        <xdr:cNvSpPr/>
      </xdr:nvSpPr>
      <xdr:spPr>
        <a:xfrm>
          <a:off x="37307281" y="31776037"/>
          <a:ext cx="1683412" cy="211030"/>
        </a:xfrm>
        <a:prstGeom prst="wedgeRectCallout">
          <a:avLst>
            <a:gd name="adj1" fmla="val 9024"/>
            <a:gd name="adj2" fmla="val 2279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425614</xdr:colOff>
      <xdr:row>139</xdr:row>
      <xdr:rowOff>-1</xdr:rowOff>
    </xdr:from>
    <xdr:to>
      <xdr:col>65</xdr:col>
      <xdr:colOff>373479</xdr:colOff>
      <xdr:row>140</xdr:row>
      <xdr:rowOff>451183</xdr:rowOff>
    </xdr:to>
    <xdr:sp macro="" textlink="">
      <xdr:nvSpPr>
        <xdr:cNvPr id="139" name="四角形吹き出し 43">
          <a:extLst>
            <a:ext uri="{FF2B5EF4-FFF2-40B4-BE49-F238E27FC236}">
              <a16:creationId xmlns:a16="http://schemas.microsoft.com/office/drawing/2014/main" id="{6E275945-4B5E-4136-A340-F05153EDCEBB}"/>
            </a:ext>
          </a:extLst>
        </xdr:cNvPr>
        <xdr:cNvSpPr/>
      </xdr:nvSpPr>
      <xdr:spPr>
        <a:xfrm>
          <a:off x="38076034" y="31775399"/>
          <a:ext cx="2416745" cy="458804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61</xdr:col>
      <xdr:colOff>1043236</xdr:colOff>
      <xdr:row>148</xdr:row>
      <xdr:rowOff>0</xdr:rowOff>
    </xdr:from>
    <xdr:to>
      <xdr:col>63</xdr:col>
      <xdr:colOff>857250</xdr:colOff>
      <xdr:row>155</xdr:row>
      <xdr:rowOff>428626</xdr:rowOff>
    </xdr:to>
    <xdr:sp macro="" textlink="">
      <xdr:nvSpPr>
        <xdr:cNvPr id="140" name="四角形吹き出し 58">
          <a:extLst>
            <a:ext uri="{FF2B5EF4-FFF2-40B4-BE49-F238E27FC236}">
              <a16:creationId xmlns:a16="http://schemas.microsoft.com/office/drawing/2014/main" id="{4DBD61E1-C4E3-46F8-B6C2-0E6514C0F915}"/>
            </a:ext>
          </a:extLst>
        </xdr:cNvPr>
        <xdr:cNvSpPr/>
      </xdr:nvSpPr>
      <xdr:spPr>
        <a:xfrm>
          <a:off x="38266936" y="33832800"/>
          <a:ext cx="1231334" cy="1830706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765057</xdr:colOff>
      <xdr:row>155</xdr:row>
      <xdr:rowOff>802104</xdr:rowOff>
    </xdr:from>
    <xdr:to>
      <xdr:col>51</xdr:col>
      <xdr:colOff>1925051</xdr:colOff>
      <xdr:row>156</xdr:row>
      <xdr:rowOff>729335</xdr:rowOff>
    </xdr:to>
    <xdr:sp macro="" textlink="">
      <xdr:nvSpPr>
        <xdr:cNvPr id="141" name="四角形吹き出し 34">
          <a:extLst>
            <a:ext uri="{FF2B5EF4-FFF2-40B4-BE49-F238E27FC236}">
              <a16:creationId xmlns:a16="http://schemas.microsoft.com/office/drawing/2014/main" id="{266BC512-7665-4164-B59F-BB539554B474}"/>
            </a:ext>
          </a:extLst>
        </xdr:cNvPr>
        <xdr:cNvSpPr/>
      </xdr:nvSpPr>
      <xdr:spPr>
        <a:xfrm>
          <a:off x="31481277" y="35663604"/>
          <a:ext cx="611354" cy="224411"/>
        </a:xfrm>
        <a:prstGeom prst="wedgeRectCallout">
          <a:avLst>
            <a:gd name="adj1" fmla="val 32321"/>
            <a:gd name="adj2" fmla="val -306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1308100</xdr:colOff>
      <xdr:row>143</xdr:row>
      <xdr:rowOff>783590</xdr:rowOff>
    </xdr:from>
    <xdr:to>
      <xdr:col>53</xdr:col>
      <xdr:colOff>2332990</xdr:colOff>
      <xdr:row>144</xdr:row>
      <xdr:rowOff>0</xdr:rowOff>
    </xdr:to>
    <xdr:sp macro="" textlink="">
      <xdr:nvSpPr>
        <xdr:cNvPr id="142" name="四角形吹き出し 54">
          <a:extLst>
            <a:ext uri="{FF2B5EF4-FFF2-40B4-BE49-F238E27FC236}">
              <a16:creationId xmlns:a16="http://schemas.microsoft.com/office/drawing/2014/main" id="{73B8A97C-04D2-43B1-8C40-149F749642A4}"/>
            </a:ext>
          </a:extLst>
        </xdr:cNvPr>
        <xdr:cNvSpPr/>
      </xdr:nvSpPr>
      <xdr:spPr>
        <a:xfrm>
          <a:off x="32710120" y="32917130"/>
          <a:ext cx="621030" cy="1270"/>
        </a:xfrm>
        <a:prstGeom prst="wedgeRectCallout">
          <a:avLst>
            <a:gd name="adj1" fmla="val -38498"/>
            <a:gd name="adj2" fmla="val -2344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351790</xdr:colOff>
      <xdr:row>145</xdr:row>
      <xdr:rowOff>910590</xdr:rowOff>
    </xdr:from>
    <xdr:to>
      <xdr:col>53</xdr:col>
      <xdr:colOff>1384300</xdr:colOff>
      <xdr:row>146</xdr:row>
      <xdr:rowOff>0</xdr:rowOff>
    </xdr:to>
    <xdr:sp macro="" textlink="">
      <xdr:nvSpPr>
        <xdr:cNvPr id="143" name="四角形吹き出し 54">
          <a:extLst>
            <a:ext uri="{FF2B5EF4-FFF2-40B4-BE49-F238E27FC236}">
              <a16:creationId xmlns:a16="http://schemas.microsoft.com/office/drawing/2014/main" id="{8703283E-73CB-4FC9-863F-2B60516C48FC}"/>
            </a:ext>
          </a:extLst>
        </xdr:cNvPr>
        <xdr:cNvSpPr/>
      </xdr:nvSpPr>
      <xdr:spPr>
        <a:xfrm>
          <a:off x="32447230" y="33371790"/>
          <a:ext cx="880110" cy="3810"/>
        </a:xfrm>
        <a:prstGeom prst="wedgeRectCallout">
          <a:avLst>
            <a:gd name="adj1" fmla="val 56344"/>
            <a:gd name="adj2" fmla="val 832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2286000</xdr:colOff>
      <xdr:row>145</xdr:row>
      <xdr:rowOff>232410</xdr:rowOff>
    </xdr:from>
    <xdr:to>
      <xdr:col>51</xdr:col>
      <xdr:colOff>2457380</xdr:colOff>
      <xdr:row>155</xdr:row>
      <xdr:rowOff>158985</xdr:rowOff>
    </xdr:to>
    <xdr:sp macro="" textlink="">
      <xdr:nvSpPr>
        <xdr:cNvPr id="144" name="四角形吹き出し 54">
          <a:extLst>
            <a:ext uri="{FF2B5EF4-FFF2-40B4-BE49-F238E27FC236}">
              <a16:creationId xmlns:a16="http://schemas.microsoft.com/office/drawing/2014/main" id="{175BEB67-59B7-4770-854E-13ED6FB10377}"/>
            </a:ext>
          </a:extLst>
        </xdr:cNvPr>
        <xdr:cNvSpPr/>
      </xdr:nvSpPr>
      <xdr:spPr>
        <a:xfrm>
          <a:off x="31478220" y="33371790"/>
          <a:ext cx="620960" cy="2220195"/>
        </a:xfrm>
        <a:prstGeom prst="wedgeRectCallout">
          <a:avLst>
            <a:gd name="adj1" fmla="val -68619"/>
            <a:gd name="adj2" fmla="val 25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45116</xdr:colOff>
      <xdr:row>87</xdr:row>
      <xdr:rowOff>464889</xdr:rowOff>
    </xdr:from>
    <xdr:to>
      <xdr:col>51</xdr:col>
      <xdr:colOff>531084</xdr:colOff>
      <xdr:row>88</xdr:row>
      <xdr:rowOff>507300</xdr:rowOff>
    </xdr:to>
    <xdr:sp macro="" textlink="">
      <xdr:nvSpPr>
        <xdr:cNvPr id="145" name="四角形吹き出し 34">
          <a:extLst>
            <a:ext uri="{FF2B5EF4-FFF2-40B4-BE49-F238E27FC236}">
              <a16:creationId xmlns:a16="http://schemas.microsoft.com/office/drawing/2014/main" id="{ECB06D0A-A4C8-4710-B99C-247B9078EF91}"/>
            </a:ext>
          </a:extLst>
        </xdr:cNvPr>
        <xdr:cNvSpPr/>
      </xdr:nvSpPr>
      <xdr:spPr>
        <a:xfrm>
          <a:off x="29671676" y="20116869"/>
          <a:ext cx="2337628" cy="225291"/>
        </a:xfrm>
        <a:prstGeom prst="wedgeRectCallout">
          <a:avLst>
            <a:gd name="adj1" fmla="val -157"/>
            <a:gd name="adj2" fmla="val -1598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0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4000">
              <a:latin typeface="Meiryo UI" panose="020B0604030504040204" pitchFamily="50" charset="-128"/>
              <a:ea typeface="Meiryo UI" panose="020B0604030504040204" pitchFamily="50" charset="-128"/>
            </a:rPr>
            <a:t>含む</a:t>
          </a:r>
          <a:endParaRPr kumimoji="1" lang="en-US" altLang="ja-JP" sz="4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410883</xdr:colOff>
      <xdr:row>138</xdr:row>
      <xdr:rowOff>986117</xdr:rowOff>
    </xdr:from>
    <xdr:to>
      <xdr:col>54</xdr:col>
      <xdr:colOff>2188397</xdr:colOff>
      <xdr:row>139</xdr:row>
      <xdr:rowOff>546371</xdr:rowOff>
    </xdr:to>
    <xdr:sp macro="" textlink="">
      <xdr:nvSpPr>
        <xdr:cNvPr id="146" name="四角形吹き出し 34">
          <a:extLst>
            <a:ext uri="{FF2B5EF4-FFF2-40B4-BE49-F238E27FC236}">
              <a16:creationId xmlns:a16="http://schemas.microsoft.com/office/drawing/2014/main" id="{B82F4601-3D67-47EA-B5DA-FC651B697E33}"/>
            </a:ext>
          </a:extLst>
        </xdr:cNvPr>
        <xdr:cNvSpPr/>
      </xdr:nvSpPr>
      <xdr:spPr>
        <a:xfrm>
          <a:off x="32506323" y="31778537"/>
          <a:ext cx="1442234" cy="22319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1062729</xdr:colOff>
      <xdr:row>157</xdr:row>
      <xdr:rowOff>158713</xdr:rowOff>
    </xdr:from>
    <xdr:to>
      <xdr:col>57</xdr:col>
      <xdr:colOff>423433</xdr:colOff>
      <xdr:row>157</xdr:row>
      <xdr:rowOff>1058181</xdr:rowOff>
    </xdr:to>
    <xdr:sp macro="" textlink="">
      <xdr:nvSpPr>
        <xdr:cNvPr id="147" name="四角形吹き出し 34">
          <a:extLst>
            <a:ext uri="{FF2B5EF4-FFF2-40B4-BE49-F238E27FC236}">
              <a16:creationId xmlns:a16="http://schemas.microsoft.com/office/drawing/2014/main" id="{86AC6606-2042-4BA3-AA41-AE680003EDED}"/>
            </a:ext>
          </a:extLst>
        </xdr:cNvPr>
        <xdr:cNvSpPr/>
      </xdr:nvSpPr>
      <xdr:spPr>
        <a:xfrm>
          <a:off x="33950649" y="36048913"/>
          <a:ext cx="1654324" cy="68888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853028</xdr:colOff>
      <xdr:row>125</xdr:row>
      <xdr:rowOff>277813</xdr:rowOff>
    </xdr:from>
    <xdr:to>
      <xdr:col>18</xdr:col>
      <xdr:colOff>635000</xdr:colOff>
      <xdr:row>126</xdr:row>
      <xdr:rowOff>222803</xdr:rowOff>
    </xdr:to>
    <xdr:sp macro="" textlink="">
      <xdr:nvSpPr>
        <xdr:cNvPr id="148" name="四角形吹き出し 34">
          <a:extLst>
            <a:ext uri="{FF2B5EF4-FFF2-40B4-BE49-F238E27FC236}">
              <a16:creationId xmlns:a16="http://schemas.microsoft.com/office/drawing/2014/main" id="{42E31936-AC44-44EF-AF37-62CF63FF4F64}"/>
            </a:ext>
          </a:extLst>
        </xdr:cNvPr>
        <xdr:cNvSpPr/>
      </xdr:nvSpPr>
      <xdr:spPr>
        <a:xfrm>
          <a:off x="11109548" y="28807093"/>
          <a:ext cx="620172" cy="219310"/>
        </a:xfrm>
        <a:prstGeom prst="wedgeRectCallout">
          <a:avLst>
            <a:gd name="adj1" fmla="val -76627"/>
            <a:gd name="adj2" fmla="val 49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258196</xdr:colOff>
      <xdr:row>91</xdr:row>
      <xdr:rowOff>563525</xdr:rowOff>
    </xdr:from>
    <xdr:to>
      <xdr:col>22</xdr:col>
      <xdr:colOff>810700</xdr:colOff>
      <xdr:row>93</xdr:row>
      <xdr:rowOff>90971</xdr:rowOff>
    </xdr:to>
    <xdr:sp macro="" textlink="">
      <xdr:nvSpPr>
        <xdr:cNvPr id="149" name="四角形吹き出し 34">
          <a:extLst>
            <a:ext uri="{FF2B5EF4-FFF2-40B4-BE49-F238E27FC236}">
              <a16:creationId xmlns:a16="http://schemas.microsoft.com/office/drawing/2014/main" id="{B30D70D7-DC0D-4176-A380-B76801389115}"/>
            </a:ext>
          </a:extLst>
        </xdr:cNvPr>
        <xdr:cNvSpPr/>
      </xdr:nvSpPr>
      <xdr:spPr>
        <a:xfrm>
          <a:off x="13219816" y="21030845"/>
          <a:ext cx="979224" cy="31992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</a:t>
          </a:r>
        </a:p>
      </xdr:txBody>
    </xdr:sp>
    <xdr:clientData/>
  </xdr:twoCellAnchor>
  <xdr:twoCellAnchor>
    <xdr:from>
      <xdr:col>49</xdr:col>
      <xdr:colOff>599931</xdr:colOff>
      <xdr:row>45</xdr:row>
      <xdr:rowOff>39686</xdr:rowOff>
    </xdr:from>
    <xdr:to>
      <xdr:col>53</xdr:col>
      <xdr:colOff>515939</xdr:colOff>
      <xdr:row>46</xdr:row>
      <xdr:rowOff>81045</xdr:rowOff>
    </xdr:to>
    <xdr:sp macro="" textlink="">
      <xdr:nvSpPr>
        <xdr:cNvPr id="150" name="四角形吹き出し 34">
          <a:extLst>
            <a:ext uri="{FF2B5EF4-FFF2-40B4-BE49-F238E27FC236}">
              <a16:creationId xmlns:a16="http://schemas.microsoft.com/office/drawing/2014/main" id="{F85F61E6-99DD-4294-BDE8-A879DC0B8E1E}"/>
            </a:ext>
          </a:extLst>
        </xdr:cNvPr>
        <xdr:cNvSpPr/>
      </xdr:nvSpPr>
      <xdr:spPr>
        <a:xfrm>
          <a:off x="30843711" y="10326686"/>
          <a:ext cx="2384888" cy="269959"/>
        </a:xfrm>
        <a:prstGeom prst="wedgeRectCallout">
          <a:avLst>
            <a:gd name="adj1" fmla="val -81055"/>
            <a:gd name="adj2" fmla="val 347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1538802</xdr:colOff>
      <xdr:row>165</xdr:row>
      <xdr:rowOff>209036</xdr:rowOff>
    </xdr:from>
    <xdr:to>
      <xdr:col>21</xdr:col>
      <xdr:colOff>342928</xdr:colOff>
      <xdr:row>166</xdr:row>
      <xdr:rowOff>305071</xdr:rowOff>
    </xdr:to>
    <xdr:sp macro="" textlink="">
      <xdr:nvSpPr>
        <xdr:cNvPr id="151" name="四角形吹き出し 34">
          <a:extLst>
            <a:ext uri="{FF2B5EF4-FFF2-40B4-BE49-F238E27FC236}">
              <a16:creationId xmlns:a16="http://schemas.microsoft.com/office/drawing/2014/main" id="{6322DF7B-F749-4D8F-AD7D-70F93FEAAC94}"/>
            </a:ext>
          </a:extLst>
        </xdr:cNvPr>
        <xdr:cNvSpPr/>
      </xdr:nvSpPr>
      <xdr:spPr>
        <a:xfrm>
          <a:off x="12343962" y="37928036"/>
          <a:ext cx="960586" cy="248435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11</xdr:col>
      <xdr:colOff>2109108</xdr:colOff>
      <xdr:row>59</xdr:row>
      <xdr:rowOff>220170</xdr:rowOff>
    </xdr:from>
    <xdr:to>
      <xdr:col>13</xdr:col>
      <xdr:colOff>331275</xdr:colOff>
      <xdr:row>85</xdr:row>
      <xdr:rowOff>340179</xdr:rowOff>
    </xdr:to>
    <xdr:sp macro="" textlink="">
      <xdr:nvSpPr>
        <xdr:cNvPr id="152" name="四角形吹き出し 34">
          <a:extLst>
            <a:ext uri="{FF2B5EF4-FFF2-40B4-BE49-F238E27FC236}">
              <a16:creationId xmlns:a16="http://schemas.microsoft.com/office/drawing/2014/main" id="{534B4734-0617-4B05-8160-DF63390EDA7A}"/>
            </a:ext>
          </a:extLst>
        </xdr:cNvPr>
        <xdr:cNvSpPr/>
      </xdr:nvSpPr>
      <xdr:spPr>
        <a:xfrm>
          <a:off x="7405008" y="13707570"/>
          <a:ext cx="950127" cy="5949309"/>
        </a:xfrm>
        <a:prstGeom prst="wedgeRectCallout">
          <a:avLst>
            <a:gd name="adj1" fmla="val 84880"/>
            <a:gd name="adj2" fmla="val -657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381000</xdr:colOff>
      <xdr:row>172</xdr:row>
      <xdr:rowOff>619125</xdr:rowOff>
    </xdr:from>
    <xdr:to>
      <xdr:col>61</xdr:col>
      <xdr:colOff>952500</xdr:colOff>
      <xdr:row>172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E0425370-C10D-4D02-8BC8-00D1C9F8E769}"/>
            </a:ext>
          </a:extLst>
        </xdr:cNvPr>
        <xdr:cNvSpPr/>
      </xdr:nvSpPr>
      <xdr:spPr>
        <a:xfrm>
          <a:off x="36179760" y="39549705"/>
          <a:ext cx="2087880" cy="0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762000</xdr:colOff>
      <xdr:row>26</xdr:row>
      <xdr:rowOff>857250</xdr:rowOff>
    </xdr:from>
    <xdr:to>
      <xdr:col>72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1FB41147-99C6-4E6C-A4DE-8BDFC87E0153}"/>
            </a:ext>
          </a:extLst>
        </xdr:cNvPr>
        <xdr:cNvSpPr/>
      </xdr:nvSpPr>
      <xdr:spPr>
        <a:xfrm>
          <a:off x="43822620" y="6168390"/>
          <a:ext cx="1045845" cy="462915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714375</xdr:colOff>
      <xdr:row>29</xdr:row>
      <xdr:rowOff>952500</xdr:rowOff>
    </xdr:from>
    <xdr:to>
      <xdr:col>67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650CE7DC-E5A4-4CCC-9550-A90038C40F07}"/>
            </a:ext>
          </a:extLst>
        </xdr:cNvPr>
        <xdr:cNvSpPr/>
      </xdr:nvSpPr>
      <xdr:spPr>
        <a:xfrm>
          <a:off x="40734615" y="6858000"/>
          <a:ext cx="1232535" cy="22860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762000</xdr:colOff>
      <xdr:row>26</xdr:row>
      <xdr:rowOff>857250</xdr:rowOff>
    </xdr:from>
    <xdr:to>
      <xdr:col>63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E842D652-3F7C-4320-A645-FB23E667C437}"/>
            </a:ext>
          </a:extLst>
        </xdr:cNvPr>
        <xdr:cNvSpPr/>
      </xdr:nvSpPr>
      <xdr:spPr>
        <a:xfrm>
          <a:off x="37650420" y="6168390"/>
          <a:ext cx="1847850" cy="5715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2286000</xdr:colOff>
      <xdr:row>36</xdr:row>
      <xdr:rowOff>95250</xdr:rowOff>
    </xdr:from>
    <xdr:to>
      <xdr:col>70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F9F22CCD-E947-459C-BE96-BAA6BAFC00F9}"/>
            </a:ext>
          </a:extLst>
        </xdr:cNvPr>
        <xdr:cNvSpPr/>
      </xdr:nvSpPr>
      <xdr:spPr>
        <a:xfrm>
          <a:off x="42588180" y="8324850"/>
          <a:ext cx="1236345" cy="9525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95250</xdr:colOff>
      <xdr:row>36</xdr:row>
      <xdr:rowOff>952500</xdr:rowOff>
    </xdr:from>
    <xdr:to>
      <xdr:col>67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C99DEB73-AE89-49CE-BDA1-55C2FFB68596}"/>
            </a:ext>
          </a:extLst>
        </xdr:cNvPr>
        <xdr:cNvSpPr/>
      </xdr:nvSpPr>
      <xdr:spPr>
        <a:xfrm>
          <a:off x="40214550" y="8458200"/>
          <a:ext cx="1756410" cy="226695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584200</xdr:colOff>
      <xdr:row>54</xdr:row>
      <xdr:rowOff>0</xdr:rowOff>
    </xdr:from>
    <xdr:to>
      <xdr:col>69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E3504759-B3C7-4809-A346-222716F1595E}"/>
            </a:ext>
          </a:extLst>
        </xdr:cNvPr>
        <xdr:cNvSpPr>
          <a:spLocks noChangeArrowheads="1"/>
        </xdr:cNvSpPr>
      </xdr:nvSpPr>
      <xdr:spPr bwMode="auto">
        <a:xfrm rot="10800000" flipV="1">
          <a:off x="41937940" y="12344400"/>
          <a:ext cx="1158240" cy="1051560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50</xdr:col>
      <xdr:colOff>504825</xdr:colOff>
      <xdr:row>5</xdr:row>
      <xdr:rowOff>0</xdr:rowOff>
    </xdr:from>
    <xdr:to>
      <xdr:col>51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ED86826D-D862-40DA-BE9B-9D5E45602CD5}"/>
            </a:ext>
          </a:extLst>
        </xdr:cNvPr>
        <xdr:cNvSpPr>
          <a:spLocks/>
        </xdr:cNvSpPr>
      </xdr:nvSpPr>
      <xdr:spPr bwMode="auto">
        <a:xfrm>
          <a:off x="31365825" y="1143000"/>
          <a:ext cx="331470" cy="137160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51</xdr:col>
      <xdr:colOff>190500</xdr:colOff>
      <xdr:row>13</xdr:row>
      <xdr:rowOff>38100</xdr:rowOff>
    </xdr:from>
    <xdr:to>
      <xdr:col>51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EAF3142C-2FCE-4015-9899-27BF9D2FECFC}"/>
            </a:ext>
          </a:extLst>
        </xdr:cNvPr>
        <xdr:cNvSpPr>
          <a:spLocks/>
        </xdr:cNvSpPr>
      </xdr:nvSpPr>
      <xdr:spPr bwMode="auto">
        <a:xfrm>
          <a:off x="31668720" y="3009900"/>
          <a:ext cx="422910" cy="87249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52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51038399-D7CD-4BCB-9016-9A29855955F6}"/>
            </a:ext>
          </a:extLst>
        </xdr:cNvPr>
        <xdr:cNvSpPr>
          <a:spLocks noChangeArrowheads="1"/>
        </xdr:cNvSpPr>
      </xdr:nvSpPr>
      <xdr:spPr bwMode="auto">
        <a:xfrm>
          <a:off x="32314515" y="114300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58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288BDB0E-8BC2-493F-8C55-BDEA95E76508}"/>
            </a:ext>
          </a:extLst>
        </xdr:cNvPr>
        <xdr:cNvSpPr txBox="1">
          <a:spLocks noChangeArrowheads="1"/>
        </xdr:cNvSpPr>
      </xdr:nvSpPr>
      <xdr:spPr bwMode="auto">
        <a:xfrm>
          <a:off x="36368688" y="114603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53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691A6A86-B97D-41B0-92B6-5E9AD0503073}"/>
            </a:ext>
          </a:extLst>
        </xdr:cNvPr>
        <xdr:cNvSpPr>
          <a:spLocks noChangeArrowheads="1"/>
        </xdr:cNvSpPr>
      </xdr:nvSpPr>
      <xdr:spPr bwMode="auto">
        <a:xfrm>
          <a:off x="33020635" y="114300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52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AA19EB8B-0236-4D39-BF2C-FB9F40696EB8}"/>
            </a:ext>
          </a:extLst>
        </xdr:cNvPr>
        <xdr:cNvSpPr txBox="1">
          <a:spLocks noChangeArrowheads="1"/>
        </xdr:cNvSpPr>
      </xdr:nvSpPr>
      <xdr:spPr bwMode="auto">
        <a:xfrm>
          <a:off x="32664635" y="114603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48</xdr:col>
      <xdr:colOff>41275</xdr:colOff>
      <xdr:row>5</xdr:row>
      <xdr:rowOff>0</xdr:rowOff>
    </xdr:from>
    <xdr:to>
      <xdr:col>48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A25E9939-6129-4E02-A347-E66D57A4153E}"/>
            </a:ext>
          </a:extLst>
        </xdr:cNvPr>
        <xdr:cNvSpPr>
          <a:spLocks noChangeArrowheads="1"/>
        </xdr:cNvSpPr>
      </xdr:nvSpPr>
      <xdr:spPr bwMode="auto">
        <a:xfrm>
          <a:off x="29667835" y="1143000"/>
          <a:ext cx="57531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51</xdr:col>
      <xdr:colOff>0</xdr:colOff>
      <xdr:row>55</xdr:row>
      <xdr:rowOff>0</xdr:rowOff>
    </xdr:from>
    <xdr:to>
      <xdr:col>53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9A0989EA-6D6C-476A-8215-C0AF4DCF0DC2}"/>
            </a:ext>
          </a:extLst>
        </xdr:cNvPr>
        <xdr:cNvSpPr>
          <a:spLocks noChangeArrowheads="1"/>
        </xdr:cNvSpPr>
      </xdr:nvSpPr>
      <xdr:spPr bwMode="auto">
        <a:xfrm>
          <a:off x="31478220" y="12573000"/>
          <a:ext cx="177431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67</xdr:col>
      <xdr:colOff>190500</xdr:colOff>
      <xdr:row>67</xdr:row>
      <xdr:rowOff>76200</xdr:rowOff>
    </xdr:from>
    <xdr:to>
      <xdr:col>102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E2F65FF1-2077-42D5-A127-03D7458102DA}"/>
            </a:ext>
          </a:extLst>
        </xdr:cNvPr>
        <xdr:cNvSpPr/>
      </xdr:nvSpPr>
      <xdr:spPr>
        <a:xfrm>
          <a:off x="41544240" y="15392400"/>
          <a:ext cx="21720174" cy="1524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49</xdr:col>
      <xdr:colOff>158750</xdr:colOff>
      <xdr:row>38</xdr:row>
      <xdr:rowOff>0</xdr:rowOff>
    </xdr:from>
    <xdr:to>
      <xdr:col>54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24939136-8AE7-4E99-B8B6-99E9C22ED209}"/>
            </a:ext>
          </a:extLst>
        </xdr:cNvPr>
        <xdr:cNvSpPr>
          <a:spLocks noChangeArrowheads="1"/>
        </xdr:cNvSpPr>
      </xdr:nvSpPr>
      <xdr:spPr bwMode="auto">
        <a:xfrm>
          <a:off x="30402530" y="8686800"/>
          <a:ext cx="327341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51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6A11FCD0-2398-46BE-B7CB-332AED0F4A72}"/>
            </a:ext>
          </a:extLst>
        </xdr:cNvPr>
        <xdr:cNvSpPr>
          <a:spLocks noChangeArrowheads="1"/>
        </xdr:cNvSpPr>
      </xdr:nvSpPr>
      <xdr:spPr bwMode="auto">
        <a:xfrm>
          <a:off x="32091630" y="136779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190500</xdr:colOff>
      <xdr:row>11</xdr:row>
      <xdr:rowOff>38100</xdr:rowOff>
    </xdr:from>
    <xdr:to>
      <xdr:col>51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D1DC2619-57A8-4688-BAFD-63A0D075B5D8}"/>
            </a:ext>
          </a:extLst>
        </xdr:cNvPr>
        <xdr:cNvSpPr>
          <a:spLocks/>
        </xdr:cNvSpPr>
      </xdr:nvSpPr>
      <xdr:spPr bwMode="auto">
        <a:xfrm>
          <a:off x="31668720" y="2552700"/>
          <a:ext cx="422910" cy="87249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51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046104B5-38E2-4902-9CFD-F0E73B803692}"/>
            </a:ext>
          </a:extLst>
        </xdr:cNvPr>
        <xdr:cNvSpPr>
          <a:spLocks noChangeArrowheads="1"/>
        </xdr:cNvSpPr>
      </xdr:nvSpPr>
      <xdr:spPr bwMode="auto">
        <a:xfrm>
          <a:off x="32091630" y="205359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51</xdr:col>
      <xdr:colOff>1943100</xdr:colOff>
      <xdr:row>74</xdr:row>
      <xdr:rowOff>723900</xdr:rowOff>
    </xdr:from>
    <xdr:to>
      <xdr:col>57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D41F331A-D520-4BC4-9B7F-40C2634FB821}"/>
            </a:ext>
          </a:extLst>
        </xdr:cNvPr>
        <xdr:cNvSpPr/>
      </xdr:nvSpPr>
      <xdr:spPr>
        <a:xfrm>
          <a:off x="32095440" y="17145000"/>
          <a:ext cx="3575050" cy="68580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4857750</xdr:colOff>
      <xdr:row>204</xdr:row>
      <xdr:rowOff>142876</xdr:rowOff>
    </xdr:from>
    <xdr:to>
      <xdr:col>4</xdr:col>
      <xdr:colOff>1952625</xdr:colOff>
      <xdr:row>206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68E313BF-FBFB-4A99-97C3-DDB7EC1D5C4C}"/>
            </a:ext>
          </a:extLst>
        </xdr:cNvPr>
        <xdr:cNvSpPr/>
      </xdr:nvSpPr>
      <xdr:spPr>
        <a:xfrm>
          <a:off x="2465070" y="46777276"/>
          <a:ext cx="622935" cy="5429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81</xdr:row>
      <xdr:rowOff>299355</xdr:rowOff>
    </xdr:from>
    <xdr:to>
      <xdr:col>12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B8370A52-A893-4EE3-9C8F-B6CD0C5299C0}"/>
            </a:ext>
          </a:extLst>
        </xdr:cNvPr>
        <xdr:cNvSpPr/>
      </xdr:nvSpPr>
      <xdr:spPr>
        <a:xfrm>
          <a:off x="7406640" y="18747375"/>
          <a:ext cx="614498" cy="227513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988919</xdr:colOff>
      <xdr:row>125</xdr:row>
      <xdr:rowOff>624728</xdr:rowOff>
    </xdr:from>
    <xdr:to>
      <xdr:col>66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FC0B70E3-8DBD-48A5-8F2A-E6751D0189B9}"/>
            </a:ext>
          </a:extLst>
        </xdr:cNvPr>
        <xdr:cNvSpPr/>
      </xdr:nvSpPr>
      <xdr:spPr>
        <a:xfrm>
          <a:off x="40734839" y="28803488"/>
          <a:ext cx="616996" cy="23050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62</xdr:col>
      <xdr:colOff>782307</xdr:colOff>
      <xdr:row>164</xdr:row>
      <xdr:rowOff>235857</xdr:rowOff>
    </xdr:from>
    <xdr:to>
      <xdr:col>65</xdr:col>
      <xdr:colOff>975493</xdr:colOff>
      <xdr:row>168</xdr:row>
      <xdr:rowOff>414528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A2BDEBA1-990D-45C2-ACC1-53307EDD4DDA}"/>
            </a:ext>
          </a:extLst>
        </xdr:cNvPr>
        <xdr:cNvSpPr/>
      </xdr:nvSpPr>
      <xdr:spPr>
        <a:xfrm>
          <a:off x="38882307" y="37718637"/>
          <a:ext cx="1854346" cy="917811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95</xdr:col>
      <xdr:colOff>190500</xdr:colOff>
      <xdr:row>134</xdr:row>
      <xdr:rowOff>285750</xdr:rowOff>
    </xdr:from>
    <xdr:to>
      <xdr:col>101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0A7B799D-A11E-43C4-BBE2-C4F06C1154D5}"/>
            </a:ext>
          </a:extLst>
        </xdr:cNvPr>
        <xdr:cNvSpPr/>
      </xdr:nvSpPr>
      <xdr:spPr>
        <a:xfrm>
          <a:off x="58826400" y="30857190"/>
          <a:ext cx="3655694" cy="32766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28</xdr:col>
          <xdr:colOff>2378801</xdr:colOff>
          <xdr:row>1</xdr:row>
          <xdr:rowOff>132953</xdr:rowOff>
        </xdr:from>
        <xdr:ext cx="6477000" cy="1809750"/>
        <xdr:pic>
          <xdr:nvPicPr>
            <xdr:cNvPr id="28" name="Picture 1">
              <a:extLst>
                <a:ext uri="{FF2B5EF4-FFF2-40B4-BE49-F238E27FC236}">
                  <a16:creationId xmlns:a16="http://schemas.microsoft.com/office/drawing/2014/main" id="{D5FBFCD0-173E-47C0-8EF0-3937D0A70F73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I$2:$BM$3" spid="_x0000_s620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101301" y="799703"/>
              <a:ext cx="6477000" cy="18097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oneCellAnchor>
    <xdr:from>
      <xdr:col>51</xdr:col>
      <xdr:colOff>666750</xdr:colOff>
      <xdr:row>190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C0E65734-24DD-4309-8C37-9F19B81DA5DA}"/>
            </a:ext>
          </a:extLst>
        </xdr:cNvPr>
        <xdr:cNvSpPr txBox="1"/>
      </xdr:nvSpPr>
      <xdr:spPr>
        <a:xfrm>
          <a:off x="32091630" y="4343400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61</xdr:col>
      <xdr:colOff>1539538</xdr:colOff>
      <xdr:row>19</xdr:row>
      <xdr:rowOff>90121</xdr:rowOff>
    </xdr:from>
    <xdr:to>
      <xdr:col>65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8A6CE917-8CFD-4EB7-B5D4-78E73329630F}"/>
            </a:ext>
          </a:extLst>
        </xdr:cNvPr>
        <xdr:cNvSpPr/>
      </xdr:nvSpPr>
      <xdr:spPr>
        <a:xfrm>
          <a:off x="38267938" y="4433521"/>
          <a:ext cx="1954233" cy="13906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70</xdr:col>
      <xdr:colOff>2095499</xdr:colOff>
      <xdr:row>116</xdr:row>
      <xdr:rowOff>762000</xdr:rowOff>
    </xdr:from>
    <xdr:to>
      <xdr:col>76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6AC78650-C2FF-42AE-82C5-89070008D742}"/>
            </a:ext>
          </a:extLst>
        </xdr:cNvPr>
        <xdr:cNvSpPr/>
      </xdr:nvSpPr>
      <xdr:spPr>
        <a:xfrm>
          <a:off x="43822619" y="26746200"/>
          <a:ext cx="3324225" cy="455295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548821</xdr:colOff>
      <xdr:row>106</xdr:row>
      <xdr:rowOff>657411</xdr:rowOff>
    </xdr:from>
    <xdr:to>
      <xdr:col>66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6B4539DE-C72D-4FFA-A53F-F9CB2691ED95}"/>
            </a:ext>
          </a:extLst>
        </xdr:cNvPr>
        <xdr:cNvSpPr/>
      </xdr:nvSpPr>
      <xdr:spPr>
        <a:xfrm>
          <a:off x="40050901" y="24462291"/>
          <a:ext cx="1304483" cy="228121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946898</xdr:colOff>
      <xdr:row>125</xdr:row>
      <xdr:rowOff>0</xdr:rowOff>
    </xdr:from>
    <xdr:to>
      <xdr:col>68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23021388-E7C7-409C-A154-E668825784E4}"/>
            </a:ext>
          </a:extLst>
        </xdr:cNvPr>
        <xdr:cNvSpPr/>
      </xdr:nvSpPr>
      <xdr:spPr>
        <a:xfrm>
          <a:off x="40738538" y="28575000"/>
          <a:ext cx="1849754" cy="1144294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71</xdr:col>
      <xdr:colOff>1762125</xdr:colOff>
      <xdr:row>173</xdr:row>
      <xdr:rowOff>0</xdr:rowOff>
    </xdr:from>
    <xdr:to>
      <xdr:col>77</xdr:col>
      <xdr:colOff>190500</xdr:colOff>
      <xdr:row>173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05D6160E-034F-4945-A3A9-151ED81D8F7D}"/>
            </a:ext>
          </a:extLst>
        </xdr:cNvPr>
        <xdr:cNvSpPr/>
      </xdr:nvSpPr>
      <xdr:spPr>
        <a:xfrm>
          <a:off x="44441745" y="39547800"/>
          <a:ext cx="3274695" cy="22567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2428875</xdr:colOff>
      <xdr:row>171</xdr:row>
      <xdr:rowOff>428625</xdr:rowOff>
    </xdr:from>
    <xdr:to>
      <xdr:col>68</xdr:col>
      <xdr:colOff>1571625</xdr:colOff>
      <xdr:row>171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20B24CF5-7489-4093-A406-1755BBFCEA5B}"/>
            </a:ext>
          </a:extLst>
        </xdr:cNvPr>
        <xdr:cNvSpPr/>
      </xdr:nvSpPr>
      <xdr:spPr>
        <a:xfrm>
          <a:off x="41351835" y="39321105"/>
          <a:ext cx="1238250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71</xdr:col>
      <xdr:colOff>86995</xdr:colOff>
      <xdr:row>143</xdr:row>
      <xdr:rowOff>558390</xdr:rowOff>
    </xdr:from>
    <xdr:to>
      <xdr:col>74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8E58D9E8-00AE-45F5-A8DF-BC8BBFA27399}"/>
            </a:ext>
          </a:extLst>
        </xdr:cNvPr>
        <xdr:cNvSpPr/>
      </xdr:nvSpPr>
      <xdr:spPr>
        <a:xfrm>
          <a:off x="43909615" y="32920530"/>
          <a:ext cx="1935816" cy="22549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448236</xdr:colOff>
      <xdr:row>106</xdr:row>
      <xdr:rowOff>855382</xdr:rowOff>
    </xdr:from>
    <xdr:to>
      <xdr:col>66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55DB8AAE-19A4-447B-927D-BE55A0B62AD0}"/>
            </a:ext>
          </a:extLst>
        </xdr:cNvPr>
        <xdr:cNvSpPr/>
      </xdr:nvSpPr>
      <xdr:spPr>
        <a:xfrm>
          <a:off x="39950316" y="24462142"/>
          <a:ext cx="1401780" cy="2285701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380999</xdr:colOff>
      <xdr:row>107</xdr:row>
      <xdr:rowOff>889000</xdr:rowOff>
    </xdr:from>
    <xdr:to>
      <xdr:col>61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EECC0D47-9DF1-4869-8DDA-7125BC062D4C}"/>
            </a:ext>
          </a:extLst>
        </xdr:cNvPr>
        <xdr:cNvSpPr/>
      </xdr:nvSpPr>
      <xdr:spPr>
        <a:xfrm>
          <a:off x="36796979" y="24686260"/>
          <a:ext cx="1468765" cy="233082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333376</xdr:colOff>
      <xdr:row>143</xdr:row>
      <xdr:rowOff>142875</xdr:rowOff>
    </xdr:from>
    <xdr:to>
      <xdr:col>60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994C5298-8DC2-4D85-8D10-264E15796DCA}"/>
            </a:ext>
          </a:extLst>
        </xdr:cNvPr>
        <xdr:cNvSpPr/>
      </xdr:nvSpPr>
      <xdr:spPr>
        <a:xfrm>
          <a:off x="32428816" y="32832675"/>
          <a:ext cx="4696833" cy="172514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537882</xdr:colOff>
      <xdr:row>54</xdr:row>
      <xdr:rowOff>313764</xdr:rowOff>
    </xdr:from>
    <xdr:to>
      <xdr:col>63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EF9A4DAC-3348-42C0-88BE-CD31B37BE542}"/>
            </a:ext>
          </a:extLst>
        </xdr:cNvPr>
        <xdr:cNvSpPr/>
      </xdr:nvSpPr>
      <xdr:spPr>
        <a:xfrm>
          <a:off x="37571082" y="12574344"/>
          <a:ext cx="1927460" cy="9596270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888999</xdr:colOff>
      <xdr:row>30</xdr:row>
      <xdr:rowOff>889000</xdr:rowOff>
    </xdr:from>
    <xdr:to>
      <xdr:col>63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4D5C443A-FAB4-4AE2-A727-5024BCDCF7D7}"/>
            </a:ext>
          </a:extLst>
        </xdr:cNvPr>
        <xdr:cNvSpPr/>
      </xdr:nvSpPr>
      <xdr:spPr>
        <a:xfrm>
          <a:off x="38265099" y="7084060"/>
          <a:ext cx="1127761" cy="69088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1319892</xdr:colOff>
      <xdr:row>29</xdr:row>
      <xdr:rowOff>254000</xdr:rowOff>
    </xdr:from>
    <xdr:to>
      <xdr:col>64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8D1015F2-4BE1-4C99-BAC6-BF61AC5A6B0E}"/>
            </a:ext>
          </a:extLst>
        </xdr:cNvPr>
        <xdr:cNvSpPr/>
      </xdr:nvSpPr>
      <xdr:spPr>
        <a:xfrm>
          <a:off x="37652052" y="6860540"/>
          <a:ext cx="2469787" cy="228601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1079500</xdr:colOff>
      <xdr:row>152</xdr:row>
      <xdr:rowOff>571500</xdr:rowOff>
    </xdr:from>
    <xdr:to>
      <xdr:col>67</xdr:col>
      <xdr:colOff>698500</xdr:colOff>
      <xdr:row>168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42BD1CE4-F0DE-4CDD-8476-A0E58D88F633}"/>
            </a:ext>
          </a:extLst>
        </xdr:cNvPr>
        <xdr:cNvSpPr/>
      </xdr:nvSpPr>
      <xdr:spPr>
        <a:xfrm>
          <a:off x="40733980" y="34975800"/>
          <a:ext cx="1234440" cy="366108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53</xdr:col>
      <xdr:colOff>190500</xdr:colOff>
      <xdr:row>33</xdr:row>
      <xdr:rowOff>635000</xdr:rowOff>
    </xdr:from>
    <xdr:to>
      <xdr:col>56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38F5DE21-C8F7-4B3B-944C-CA098E60092A}"/>
            </a:ext>
          </a:extLst>
        </xdr:cNvPr>
        <xdr:cNvSpPr/>
      </xdr:nvSpPr>
      <xdr:spPr>
        <a:xfrm>
          <a:off x="32903160" y="7774940"/>
          <a:ext cx="2280920" cy="451485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0</xdr:colOff>
      <xdr:row>26</xdr:row>
      <xdr:rowOff>277812</xdr:rowOff>
    </xdr:from>
    <xdr:to>
      <xdr:col>59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9A7166F2-4AFC-4A4C-A2D7-A39C83157CAE}"/>
            </a:ext>
          </a:extLst>
        </xdr:cNvPr>
        <xdr:cNvSpPr/>
      </xdr:nvSpPr>
      <xdr:spPr>
        <a:xfrm>
          <a:off x="32095440" y="6175692"/>
          <a:ext cx="4511040" cy="450533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381000</xdr:colOff>
      <xdr:row>5</xdr:row>
      <xdr:rowOff>0</xdr:rowOff>
    </xdr:from>
    <xdr:to>
      <xdr:col>79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41696974-05CB-4F7F-9A56-0B9768BB0B9D}"/>
            </a:ext>
          </a:extLst>
        </xdr:cNvPr>
        <xdr:cNvGrpSpPr/>
      </xdr:nvGrpSpPr>
      <xdr:grpSpPr>
        <a:xfrm>
          <a:off x="138257280" y="4503420"/>
          <a:ext cx="10904220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5B4E9425-2281-66E5-D53C-F665B0AD278A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6E017A72-A12E-2EE2-CEC2-154178978BB2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456ED8B1-BE34-0ABE-6767-A0CC2758FB92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C20E8F5B-B96D-738F-24D6-24FFAE0ED977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7D2C8241-B9B4-04EC-E3BA-07B012418C2F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610D6B3C-BFF8-9E8D-D8E9-A98D27AB745F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52</xdr:col>
      <xdr:colOff>555625</xdr:colOff>
      <xdr:row>23</xdr:row>
      <xdr:rowOff>809625</xdr:rowOff>
    </xdr:from>
    <xdr:to>
      <xdr:col>59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C7F9BF93-8611-4F54-878D-D40C478A470D}"/>
            </a:ext>
          </a:extLst>
        </xdr:cNvPr>
        <xdr:cNvSpPr/>
      </xdr:nvSpPr>
      <xdr:spPr>
        <a:xfrm>
          <a:off x="32651065" y="5488305"/>
          <a:ext cx="4272915" cy="455295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1270000</xdr:colOff>
      <xdr:row>8</xdr:row>
      <xdr:rowOff>889000</xdr:rowOff>
    </xdr:from>
    <xdr:to>
      <xdr:col>64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FF06D52-631E-4ADF-AA2C-3D6177B4D5B9}"/>
            </a:ext>
          </a:extLst>
        </xdr:cNvPr>
        <xdr:cNvSpPr/>
      </xdr:nvSpPr>
      <xdr:spPr>
        <a:xfrm>
          <a:off x="38882320" y="2054860"/>
          <a:ext cx="1240472" cy="46228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752128</xdr:colOff>
      <xdr:row>132</xdr:row>
      <xdr:rowOff>112059</xdr:rowOff>
    </xdr:from>
    <xdr:to>
      <xdr:col>70</xdr:col>
      <xdr:colOff>70971</xdr:colOff>
      <xdr:row>171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4987C388-5DE2-4AB2-B682-85661C232FAB}"/>
            </a:ext>
          </a:extLst>
        </xdr:cNvPr>
        <xdr:cNvSpPr/>
      </xdr:nvSpPr>
      <xdr:spPr>
        <a:xfrm>
          <a:off x="40734268" y="30287259"/>
          <a:ext cx="2542103" cy="8859371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59</xdr:col>
      <xdr:colOff>571500</xdr:colOff>
      <xdr:row>140</xdr:row>
      <xdr:rowOff>428625</xdr:rowOff>
    </xdr:from>
    <xdr:to>
      <xdr:col>61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7028D3DC-3E56-4B60-BA65-63935108018C}"/>
            </a:ext>
          </a:extLst>
        </xdr:cNvPr>
        <xdr:cNvSpPr/>
      </xdr:nvSpPr>
      <xdr:spPr>
        <a:xfrm>
          <a:off x="36987480" y="32234505"/>
          <a:ext cx="1277620" cy="2285547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480426</xdr:colOff>
      <xdr:row>118</xdr:row>
      <xdr:rowOff>47625</xdr:rowOff>
    </xdr:from>
    <xdr:to>
      <xdr:col>60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AB93A490-4032-42E4-982F-64783E730F5B}"/>
            </a:ext>
          </a:extLst>
        </xdr:cNvPr>
        <xdr:cNvSpPr/>
      </xdr:nvSpPr>
      <xdr:spPr>
        <a:xfrm>
          <a:off x="35044746" y="27022425"/>
          <a:ext cx="2602499" cy="178435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523876</xdr:colOff>
      <xdr:row>138</xdr:row>
      <xdr:rowOff>949158</xdr:rowOff>
    </xdr:from>
    <xdr:to>
      <xdr:col>60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C67DCB8E-D194-45A4-9236-C39200EEBB5D}"/>
            </a:ext>
          </a:extLst>
        </xdr:cNvPr>
        <xdr:cNvSpPr/>
      </xdr:nvSpPr>
      <xdr:spPr>
        <a:xfrm>
          <a:off x="33853756" y="31772058"/>
          <a:ext cx="3793490" cy="45800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1021563</xdr:colOff>
      <xdr:row>1</xdr:row>
      <xdr:rowOff>167640</xdr:rowOff>
    </xdr:from>
    <xdr:to>
      <xdr:col>28</xdr:col>
      <xdr:colOff>2286000</xdr:colOff>
      <xdr:row>3</xdr:row>
      <xdr:rowOff>1075840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3B4ADFE9-8EFC-4144-A1C6-7BAC295C8D0C}"/>
            </a:ext>
          </a:extLst>
        </xdr:cNvPr>
        <xdr:cNvSpPr/>
      </xdr:nvSpPr>
      <xdr:spPr>
        <a:xfrm>
          <a:off x="12962103" y="396240"/>
          <a:ext cx="4937277" cy="51958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1102846</xdr:colOff>
      <xdr:row>0</xdr:row>
      <xdr:rowOff>425824</xdr:rowOff>
    </xdr:from>
    <xdr:ext cx="2031325" cy="107950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D0729702-373B-4B22-A9E3-F4BE5E6B012F}"/>
            </a:ext>
          </a:extLst>
        </xdr:cNvPr>
        <xdr:cNvSpPr txBox="1"/>
      </xdr:nvSpPr>
      <xdr:spPr>
        <a:xfrm>
          <a:off x="12959566" y="22770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61</xdr:col>
      <xdr:colOff>190500</xdr:colOff>
      <xdr:row>132</xdr:row>
      <xdr:rowOff>365125</xdr:rowOff>
    </xdr:from>
    <xdr:to>
      <xdr:col>62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EF8497F3-7159-4334-B66F-20550752C6B2}"/>
            </a:ext>
          </a:extLst>
        </xdr:cNvPr>
        <xdr:cNvSpPr/>
      </xdr:nvSpPr>
      <xdr:spPr>
        <a:xfrm>
          <a:off x="37840920" y="30403165"/>
          <a:ext cx="1046480" cy="1371147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396876</xdr:colOff>
      <xdr:row>132</xdr:row>
      <xdr:rowOff>123658</xdr:rowOff>
    </xdr:from>
    <xdr:to>
      <xdr:col>60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179F9DA8-424A-4689-98BE-B30A548E4B16}"/>
            </a:ext>
          </a:extLst>
        </xdr:cNvPr>
        <xdr:cNvSpPr/>
      </xdr:nvSpPr>
      <xdr:spPr>
        <a:xfrm>
          <a:off x="33109536" y="30298858"/>
          <a:ext cx="4352290" cy="131144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142875</xdr:colOff>
      <xdr:row>190</xdr:row>
      <xdr:rowOff>15875</xdr:rowOff>
    </xdr:from>
    <xdr:to>
      <xdr:col>66</xdr:col>
      <xdr:colOff>1249949</xdr:colOff>
      <xdr:row>190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F57BFC1C-86FF-412C-8CBA-DB314FDB0266}"/>
            </a:ext>
          </a:extLst>
        </xdr:cNvPr>
        <xdr:cNvSpPr/>
      </xdr:nvSpPr>
      <xdr:spPr>
        <a:xfrm>
          <a:off x="39644955" y="43449875"/>
          <a:ext cx="1709054" cy="21551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650875</xdr:colOff>
      <xdr:row>125</xdr:row>
      <xdr:rowOff>428625</xdr:rowOff>
    </xdr:from>
    <xdr:to>
      <xdr:col>58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E0EE0A64-22B2-46D7-85DA-BF88041EB06F}"/>
            </a:ext>
          </a:extLst>
        </xdr:cNvPr>
        <xdr:cNvSpPr/>
      </xdr:nvSpPr>
      <xdr:spPr>
        <a:xfrm>
          <a:off x="32715835" y="28805505"/>
          <a:ext cx="3237499" cy="680971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444499</xdr:colOff>
      <xdr:row>28</xdr:row>
      <xdr:rowOff>127000</xdr:rowOff>
    </xdr:from>
    <xdr:to>
      <xdr:col>56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7A3D523D-BFD8-4590-904C-05979AB8C2A1}"/>
            </a:ext>
          </a:extLst>
        </xdr:cNvPr>
        <xdr:cNvSpPr/>
      </xdr:nvSpPr>
      <xdr:spPr>
        <a:xfrm>
          <a:off x="31922719" y="6527800"/>
          <a:ext cx="2911475" cy="19685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1206499</xdr:colOff>
      <xdr:row>28</xdr:row>
      <xdr:rowOff>698500</xdr:rowOff>
    </xdr:from>
    <xdr:to>
      <xdr:col>55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76B4BB92-A9D7-46AF-9411-6EEFDBD90A11}"/>
            </a:ext>
          </a:extLst>
        </xdr:cNvPr>
        <xdr:cNvSpPr/>
      </xdr:nvSpPr>
      <xdr:spPr>
        <a:xfrm>
          <a:off x="31480759" y="6626860"/>
          <a:ext cx="2926715" cy="22733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60</xdr:col>
      <xdr:colOff>142874</xdr:colOff>
      <xdr:row>98</xdr:row>
      <xdr:rowOff>349250</xdr:rowOff>
    </xdr:from>
    <xdr:to>
      <xdr:col>63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5B54FCFB-3A39-4399-8B8E-D688B88F84D9}"/>
            </a:ext>
          </a:extLst>
        </xdr:cNvPr>
        <xdr:cNvSpPr/>
      </xdr:nvSpPr>
      <xdr:spPr>
        <a:xfrm>
          <a:off x="37176074" y="22630130"/>
          <a:ext cx="2312035" cy="22733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746124</xdr:colOff>
      <xdr:row>99</xdr:row>
      <xdr:rowOff>333375</xdr:rowOff>
    </xdr:from>
    <xdr:to>
      <xdr:col>56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A8B69074-ECE5-4F2D-A1A3-A5ADEEB83A5A}"/>
            </a:ext>
          </a:extLst>
        </xdr:cNvPr>
        <xdr:cNvSpPr/>
      </xdr:nvSpPr>
      <xdr:spPr>
        <a:xfrm>
          <a:off x="32094804" y="22858095"/>
          <a:ext cx="2914015" cy="22733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508000</xdr:colOff>
      <xdr:row>100</xdr:row>
      <xdr:rowOff>619125</xdr:rowOff>
    </xdr:from>
    <xdr:to>
      <xdr:col>59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64F11729-5BA9-46F8-BEF3-E16EE9518A80}"/>
            </a:ext>
          </a:extLst>
        </xdr:cNvPr>
        <xdr:cNvSpPr/>
      </xdr:nvSpPr>
      <xdr:spPr>
        <a:xfrm>
          <a:off x="33220660" y="23090505"/>
          <a:ext cx="3222894" cy="223771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61</xdr:col>
      <xdr:colOff>730250</xdr:colOff>
      <xdr:row>52</xdr:row>
      <xdr:rowOff>523875</xdr:rowOff>
    </xdr:from>
    <xdr:to>
      <xdr:col>64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79080636-223D-4C66-B62E-52BEA4E795E7}"/>
            </a:ext>
          </a:extLst>
        </xdr:cNvPr>
        <xdr:cNvSpPr/>
      </xdr:nvSpPr>
      <xdr:spPr>
        <a:xfrm>
          <a:off x="38266370" y="12113895"/>
          <a:ext cx="1612534" cy="459991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777595</xdr:colOff>
      <xdr:row>23</xdr:row>
      <xdr:rowOff>636774</xdr:rowOff>
    </xdr:from>
    <xdr:to>
      <xdr:col>63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2164F94B-A2B3-4E49-A531-D7DE6C6EB659}"/>
            </a:ext>
          </a:extLst>
        </xdr:cNvPr>
        <xdr:cNvSpPr/>
      </xdr:nvSpPr>
      <xdr:spPr>
        <a:xfrm>
          <a:off x="31478575" y="5483094"/>
          <a:ext cx="8022758" cy="459684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127001</xdr:colOff>
      <xdr:row>52</xdr:row>
      <xdr:rowOff>12533</xdr:rowOff>
    </xdr:from>
    <xdr:to>
      <xdr:col>56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59B5D825-372A-4044-A7BF-4F671BEE32D2}"/>
            </a:ext>
          </a:extLst>
        </xdr:cNvPr>
        <xdr:cNvSpPr/>
      </xdr:nvSpPr>
      <xdr:spPr>
        <a:xfrm>
          <a:off x="31605221" y="11899733"/>
          <a:ext cx="3498850" cy="21416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523876</xdr:colOff>
      <xdr:row>22</xdr:row>
      <xdr:rowOff>123658</xdr:rowOff>
    </xdr:from>
    <xdr:to>
      <xdr:col>59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431695D9-D2EC-409A-82EC-404FB3FBBDC2}"/>
            </a:ext>
          </a:extLst>
        </xdr:cNvPr>
        <xdr:cNvSpPr/>
      </xdr:nvSpPr>
      <xdr:spPr>
        <a:xfrm>
          <a:off x="32619316" y="5152858"/>
          <a:ext cx="4352290" cy="16844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79376</xdr:colOff>
      <xdr:row>20</xdr:row>
      <xdr:rowOff>762000</xdr:rowOff>
    </xdr:from>
    <xdr:to>
      <xdr:col>61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B24E6F46-0A85-4FC1-AFDA-7195FA579DEE}"/>
            </a:ext>
          </a:extLst>
        </xdr:cNvPr>
        <xdr:cNvSpPr/>
      </xdr:nvSpPr>
      <xdr:spPr>
        <a:xfrm>
          <a:off x="34643696" y="4800600"/>
          <a:ext cx="3620770" cy="45466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31750</xdr:colOff>
      <xdr:row>29</xdr:row>
      <xdr:rowOff>825500</xdr:rowOff>
    </xdr:from>
    <xdr:to>
      <xdr:col>58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7ACD9870-4293-4D56-A149-12ADAAF7F351}"/>
            </a:ext>
          </a:extLst>
        </xdr:cNvPr>
        <xdr:cNvSpPr/>
      </xdr:nvSpPr>
      <xdr:spPr>
        <a:xfrm>
          <a:off x="32744410" y="6860540"/>
          <a:ext cx="3304174" cy="223771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374463</xdr:colOff>
      <xdr:row>10</xdr:row>
      <xdr:rowOff>89646</xdr:rowOff>
    </xdr:from>
    <xdr:to>
      <xdr:col>60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1A373618-4E88-49E6-8002-5AE14414A97E}"/>
            </a:ext>
          </a:extLst>
        </xdr:cNvPr>
        <xdr:cNvSpPr/>
      </xdr:nvSpPr>
      <xdr:spPr>
        <a:xfrm>
          <a:off x="34321563" y="2375646"/>
          <a:ext cx="3331098" cy="156359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56</xdr:col>
      <xdr:colOff>953943</xdr:colOff>
      <xdr:row>123</xdr:row>
      <xdr:rowOff>214312</xdr:rowOff>
    </xdr:from>
    <xdr:to>
      <xdr:col>60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A5186FC5-3654-47DF-A022-DC376C0CE37A}"/>
            </a:ext>
          </a:extLst>
        </xdr:cNvPr>
        <xdr:cNvSpPr/>
      </xdr:nvSpPr>
      <xdr:spPr>
        <a:xfrm>
          <a:off x="35182983" y="28332112"/>
          <a:ext cx="2169160" cy="22859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292101</xdr:colOff>
      <xdr:row>101</xdr:row>
      <xdr:rowOff>266700</xdr:rowOff>
    </xdr:from>
    <xdr:to>
      <xdr:col>68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39819907-4EE6-4C91-A6A6-6D0D12AD0293}"/>
            </a:ext>
          </a:extLst>
        </xdr:cNvPr>
        <xdr:cNvSpPr/>
      </xdr:nvSpPr>
      <xdr:spPr>
        <a:xfrm>
          <a:off x="41028621" y="23317200"/>
          <a:ext cx="1557020" cy="4572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117231</xdr:colOff>
      <xdr:row>35</xdr:row>
      <xdr:rowOff>175846</xdr:rowOff>
    </xdr:from>
    <xdr:to>
      <xdr:col>62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7B082F1E-2D92-4218-A0E5-ABB4B7843515}"/>
            </a:ext>
          </a:extLst>
        </xdr:cNvPr>
        <xdr:cNvSpPr/>
      </xdr:nvSpPr>
      <xdr:spPr>
        <a:xfrm>
          <a:off x="35298771" y="8176846"/>
          <a:ext cx="3086100" cy="1196926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76200</xdr:colOff>
      <xdr:row>103</xdr:row>
      <xdr:rowOff>571500</xdr:rowOff>
    </xdr:from>
    <xdr:to>
      <xdr:col>68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308734C-B06F-48F8-ABE0-BBE0C62FF31E}"/>
            </a:ext>
          </a:extLst>
        </xdr:cNvPr>
        <xdr:cNvSpPr/>
      </xdr:nvSpPr>
      <xdr:spPr>
        <a:xfrm>
          <a:off x="41429940" y="23774400"/>
          <a:ext cx="845820" cy="228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73</xdr:col>
      <xdr:colOff>438595</xdr:colOff>
      <xdr:row>41</xdr:row>
      <xdr:rowOff>921245</xdr:rowOff>
    </xdr:from>
    <xdr:to>
      <xdr:col>79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EB3EDB42-1BF1-486A-B8D7-7B8A94C2E91E}"/>
            </a:ext>
          </a:extLst>
        </xdr:cNvPr>
        <xdr:cNvSpPr/>
      </xdr:nvSpPr>
      <xdr:spPr>
        <a:xfrm>
          <a:off x="45495655" y="9600425"/>
          <a:ext cx="3616498" cy="226838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206375</xdr:colOff>
      <xdr:row>119</xdr:row>
      <xdr:rowOff>762000</xdr:rowOff>
    </xdr:from>
    <xdr:to>
      <xdr:col>62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A97015F4-B470-45F9-BAED-59DC1485190E}"/>
            </a:ext>
          </a:extLst>
        </xdr:cNvPr>
        <xdr:cNvSpPr/>
      </xdr:nvSpPr>
      <xdr:spPr>
        <a:xfrm>
          <a:off x="36622355" y="27432000"/>
          <a:ext cx="2265045" cy="22606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1285875</xdr:colOff>
      <xdr:row>199</xdr:row>
      <xdr:rowOff>317500</xdr:rowOff>
    </xdr:from>
    <xdr:to>
      <xdr:col>67</xdr:col>
      <xdr:colOff>1905000</xdr:colOff>
      <xdr:row>201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C0607BA3-E0EC-4EA9-99A3-95E16D5037E8}"/>
            </a:ext>
          </a:extLst>
        </xdr:cNvPr>
        <xdr:cNvSpPr/>
      </xdr:nvSpPr>
      <xdr:spPr>
        <a:xfrm>
          <a:off x="41351835" y="45717460"/>
          <a:ext cx="619125" cy="35902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15875</xdr:colOff>
      <xdr:row>190</xdr:row>
      <xdr:rowOff>0</xdr:rowOff>
    </xdr:from>
    <xdr:to>
      <xdr:col>66</xdr:col>
      <xdr:colOff>1714500</xdr:colOff>
      <xdr:row>190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4BCBB728-3220-4FD1-8AA7-668BD93E6028}"/>
            </a:ext>
          </a:extLst>
        </xdr:cNvPr>
        <xdr:cNvSpPr/>
      </xdr:nvSpPr>
      <xdr:spPr>
        <a:xfrm>
          <a:off x="40135175" y="43434000"/>
          <a:ext cx="1218565" cy="23202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650875</xdr:colOff>
      <xdr:row>150</xdr:row>
      <xdr:rowOff>444500</xdr:rowOff>
    </xdr:from>
    <xdr:to>
      <xdr:col>63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146A32BA-55DD-47C6-BC40-6628AA2E3B2D}"/>
            </a:ext>
          </a:extLst>
        </xdr:cNvPr>
        <xdr:cNvSpPr/>
      </xdr:nvSpPr>
      <xdr:spPr>
        <a:xfrm>
          <a:off x="38270815" y="34521140"/>
          <a:ext cx="1233805" cy="45300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1651000</xdr:colOff>
      <xdr:row>111</xdr:row>
      <xdr:rowOff>635000</xdr:rowOff>
    </xdr:from>
    <xdr:to>
      <xdr:col>65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4F9C46EE-9C58-4579-8BD7-F6D1FD25FD08}"/>
            </a:ext>
          </a:extLst>
        </xdr:cNvPr>
        <xdr:cNvSpPr/>
      </xdr:nvSpPr>
      <xdr:spPr>
        <a:xfrm>
          <a:off x="32092900" y="25605740"/>
          <a:ext cx="8644255" cy="182753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69</xdr:col>
      <xdr:colOff>63501</xdr:colOff>
      <xdr:row>104</xdr:row>
      <xdr:rowOff>38100</xdr:rowOff>
    </xdr:from>
    <xdr:to>
      <xdr:col>71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A706FCC2-A71D-4C46-A373-5B2921E154B3}"/>
            </a:ext>
          </a:extLst>
        </xdr:cNvPr>
        <xdr:cNvSpPr/>
      </xdr:nvSpPr>
      <xdr:spPr>
        <a:xfrm>
          <a:off x="42651681" y="23812500"/>
          <a:ext cx="1633220" cy="4572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1828800</xdr:colOff>
      <xdr:row>107</xdr:row>
      <xdr:rowOff>800100</xdr:rowOff>
    </xdr:from>
    <xdr:to>
      <xdr:col>71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CC201F0A-0063-4417-9213-09F23BE1C8C8}"/>
            </a:ext>
          </a:extLst>
        </xdr:cNvPr>
        <xdr:cNvSpPr/>
      </xdr:nvSpPr>
      <xdr:spPr>
        <a:xfrm>
          <a:off x="42588180" y="24688800"/>
          <a:ext cx="1310640" cy="228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89</xdr:col>
      <xdr:colOff>85272</xdr:colOff>
      <xdr:row>152</xdr:row>
      <xdr:rowOff>817336</xdr:rowOff>
    </xdr:from>
    <xdr:to>
      <xdr:col>93</xdr:col>
      <xdr:colOff>165846</xdr:colOff>
      <xdr:row>168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C4DF53DB-EB77-4048-A72C-C0697EAF2AB9}"/>
            </a:ext>
          </a:extLst>
        </xdr:cNvPr>
        <xdr:cNvSpPr/>
      </xdr:nvSpPr>
      <xdr:spPr>
        <a:xfrm>
          <a:off x="55017852" y="34977796"/>
          <a:ext cx="2549454" cy="365632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125171</xdr:colOff>
      <xdr:row>104</xdr:row>
      <xdr:rowOff>851647</xdr:rowOff>
    </xdr:from>
    <xdr:to>
      <xdr:col>60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331AB55B-F5F5-4607-A0BA-2449678D1440}"/>
            </a:ext>
          </a:extLst>
        </xdr:cNvPr>
        <xdr:cNvSpPr/>
      </xdr:nvSpPr>
      <xdr:spPr>
        <a:xfrm>
          <a:off x="34689491" y="24001207"/>
          <a:ext cx="2937622" cy="479859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1098284</xdr:colOff>
      <xdr:row>123</xdr:row>
      <xdr:rowOff>870645</xdr:rowOff>
    </xdr:from>
    <xdr:to>
      <xdr:col>74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DB1D08B0-B632-42AA-8E85-6DCE21F7D20B}"/>
            </a:ext>
          </a:extLst>
        </xdr:cNvPr>
        <xdr:cNvSpPr/>
      </xdr:nvSpPr>
      <xdr:spPr>
        <a:xfrm>
          <a:off x="44440844" y="28348365"/>
          <a:ext cx="1421695" cy="25780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179294</xdr:colOff>
      <xdr:row>172</xdr:row>
      <xdr:rowOff>1389531</xdr:rowOff>
    </xdr:from>
    <xdr:to>
      <xdr:col>59</xdr:col>
      <xdr:colOff>134471</xdr:colOff>
      <xdr:row>190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F0F761DE-55B1-4F98-8FCB-3DBD33B5BB6B}"/>
            </a:ext>
          </a:extLst>
        </xdr:cNvPr>
        <xdr:cNvSpPr/>
      </xdr:nvSpPr>
      <xdr:spPr>
        <a:xfrm>
          <a:off x="34743614" y="39550491"/>
          <a:ext cx="1806837" cy="388350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179294</xdr:colOff>
      <xdr:row>170</xdr:row>
      <xdr:rowOff>806824</xdr:rowOff>
    </xdr:from>
    <xdr:to>
      <xdr:col>66</xdr:col>
      <xdr:colOff>911468</xdr:colOff>
      <xdr:row>172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79B2823F-21C3-4906-906B-99CC875E824A}"/>
            </a:ext>
          </a:extLst>
        </xdr:cNvPr>
        <xdr:cNvSpPr txBox="1"/>
      </xdr:nvSpPr>
      <xdr:spPr>
        <a:xfrm>
          <a:off x="32891954" y="39089704"/>
          <a:ext cx="8458854" cy="29627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56</xdr:col>
      <xdr:colOff>398872</xdr:colOff>
      <xdr:row>46</xdr:row>
      <xdr:rowOff>332154</xdr:rowOff>
    </xdr:from>
    <xdr:to>
      <xdr:col>61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0A9445BF-5C8A-4628-804D-534001844BAE}"/>
            </a:ext>
          </a:extLst>
        </xdr:cNvPr>
        <xdr:cNvSpPr/>
      </xdr:nvSpPr>
      <xdr:spPr>
        <a:xfrm>
          <a:off x="34963192" y="10741074"/>
          <a:ext cx="2909965" cy="23240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1739469</xdr:colOff>
      <xdr:row>52</xdr:row>
      <xdr:rowOff>559573</xdr:rowOff>
    </xdr:from>
    <xdr:to>
      <xdr:col>51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CD988251-A863-4212-91C6-839D380D4EF9}"/>
            </a:ext>
          </a:extLst>
        </xdr:cNvPr>
        <xdr:cNvSpPr/>
      </xdr:nvSpPr>
      <xdr:spPr>
        <a:xfrm>
          <a:off x="30245889" y="12119113"/>
          <a:ext cx="1853233" cy="225859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1703294</xdr:colOff>
      <xdr:row>2</xdr:row>
      <xdr:rowOff>358589</xdr:rowOff>
    </xdr:from>
    <xdr:to>
      <xdr:col>21</xdr:col>
      <xdr:colOff>1617736</xdr:colOff>
      <xdr:row>3</xdr:row>
      <xdr:rowOff>204996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C4101D60-5B29-4D0B-9C07-C57BF33C2856}"/>
            </a:ext>
          </a:extLst>
        </xdr:cNvPr>
        <xdr:cNvSpPr/>
      </xdr:nvSpPr>
      <xdr:spPr>
        <a:xfrm>
          <a:off x="12958034" y="686249"/>
          <a:ext cx="623102" cy="20454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1736166</xdr:colOff>
      <xdr:row>2</xdr:row>
      <xdr:rowOff>1</xdr:rowOff>
    </xdr:from>
    <xdr:to>
      <xdr:col>23</xdr:col>
      <xdr:colOff>275536</xdr:colOff>
      <xdr:row>3</xdr:row>
      <xdr:rowOff>589282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DEAC9EDF-D506-4E09-A106-626A4B68410E}"/>
            </a:ext>
          </a:extLst>
        </xdr:cNvPr>
        <xdr:cNvSpPr txBox="1"/>
      </xdr:nvSpPr>
      <xdr:spPr>
        <a:xfrm>
          <a:off x="13577646" y="457201"/>
          <a:ext cx="893950" cy="4597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850900</xdr:colOff>
      <xdr:row>2</xdr:row>
      <xdr:rowOff>1</xdr:rowOff>
    </xdr:from>
    <xdr:to>
      <xdr:col>26</xdr:col>
      <xdr:colOff>194151</xdr:colOff>
      <xdr:row>3</xdr:row>
      <xdr:rowOff>589282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9C94416B-0C5F-4860-9079-247F33673BD4}"/>
            </a:ext>
          </a:extLst>
        </xdr:cNvPr>
        <xdr:cNvSpPr txBox="1"/>
      </xdr:nvSpPr>
      <xdr:spPr>
        <a:xfrm>
          <a:off x="15427960" y="457201"/>
          <a:ext cx="813911" cy="4597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2095499</xdr:colOff>
      <xdr:row>113</xdr:row>
      <xdr:rowOff>762000</xdr:rowOff>
    </xdr:from>
    <xdr:to>
      <xdr:col>76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0A4DD55D-7846-4FEF-B26F-56F6DC6BCEB6}"/>
            </a:ext>
          </a:extLst>
        </xdr:cNvPr>
        <xdr:cNvSpPr/>
      </xdr:nvSpPr>
      <xdr:spPr>
        <a:xfrm>
          <a:off x="43822619" y="26060400"/>
          <a:ext cx="3324225" cy="455295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124826</xdr:colOff>
      <xdr:row>101</xdr:row>
      <xdr:rowOff>149225</xdr:rowOff>
    </xdr:from>
    <xdr:to>
      <xdr:col>54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47C2C134-6F08-4847-9123-9D421F2A5241}"/>
            </a:ext>
          </a:extLst>
        </xdr:cNvPr>
        <xdr:cNvSpPr/>
      </xdr:nvSpPr>
      <xdr:spPr>
        <a:xfrm>
          <a:off x="31603046" y="23237825"/>
          <a:ext cx="2079259" cy="793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1079500</xdr:colOff>
      <xdr:row>143</xdr:row>
      <xdr:rowOff>571500</xdr:rowOff>
    </xdr:from>
    <xdr:to>
      <xdr:col>67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5444454E-6089-48AF-83C8-1F214E8D9896}"/>
            </a:ext>
          </a:extLst>
        </xdr:cNvPr>
        <xdr:cNvSpPr/>
      </xdr:nvSpPr>
      <xdr:spPr>
        <a:xfrm>
          <a:off x="40733980" y="32918400"/>
          <a:ext cx="1234440" cy="160368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61</xdr:col>
      <xdr:colOff>650875</xdr:colOff>
      <xdr:row>141</xdr:row>
      <xdr:rowOff>444500</xdr:rowOff>
    </xdr:from>
    <xdr:to>
      <xdr:col>63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B0D5FFE8-2AE1-4048-ABED-189A938FCA27}"/>
            </a:ext>
          </a:extLst>
        </xdr:cNvPr>
        <xdr:cNvSpPr/>
      </xdr:nvSpPr>
      <xdr:spPr>
        <a:xfrm>
          <a:off x="38270815" y="32463740"/>
          <a:ext cx="1233805" cy="45300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783888</xdr:colOff>
      <xdr:row>113</xdr:row>
      <xdr:rowOff>190500</xdr:rowOff>
    </xdr:from>
    <xdr:to>
      <xdr:col>66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BA8F7134-6D45-46EB-B219-AD9112912AFE}"/>
            </a:ext>
          </a:extLst>
        </xdr:cNvPr>
        <xdr:cNvSpPr/>
      </xdr:nvSpPr>
      <xdr:spPr>
        <a:xfrm>
          <a:off x="39501108" y="26022300"/>
          <a:ext cx="1850093" cy="266475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865842</xdr:colOff>
      <xdr:row>93</xdr:row>
      <xdr:rowOff>762001</xdr:rowOff>
    </xdr:from>
    <xdr:to>
      <xdr:col>55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258813DD-5411-4DAE-A334-305CAFC4C842}"/>
            </a:ext>
          </a:extLst>
        </xdr:cNvPr>
        <xdr:cNvSpPr/>
      </xdr:nvSpPr>
      <xdr:spPr>
        <a:xfrm>
          <a:off x="32092602" y="21488401"/>
          <a:ext cx="2330748" cy="230504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2405445</xdr:colOff>
      <xdr:row>2</xdr:row>
      <xdr:rowOff>493059</xdr:rowOff>
    </xdr:from>
    <xdr:to>
      <xdr:col>26</xdr:col>
      <xdr:colOff>2399103</xdr:colOff>
      <xdr:row>3</xdr:row>
      <xdr:rowOff>339466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C5D9355C-D388-40F8-913A-E5734B3E5318}"/>
            </a:ext>
          </a:extLst>
        </xdr:cNvPr>
        <xdr:cNvSpPr/>
      </xdr:nvSpPr>
      <xdr:spPr>
        <a:xfrm>
          <a:off x="16045245" y="683559"/>
          <a:ext cx="618498" cy="2274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2235807</xdr:colOff>
      <xdr:row>2</xdr:row>
      <xdr:rowOff>1</xdr:rowOff>
    </xdr:from>
    <xdr:to>
      <xdr:col>30</xdr:col>
      <xdr:colOff>1635283</xdr:colOff>
      <xdr:row>3</xdr:row>
      <xdr:rowOff>593092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73DF1A58-EA1C-4F5F-84B5-CD87884AA445}"/>
            </a:ext>
          </a:extLst>
        </xdr:cNvPr>
        <xdr:cNvSpPr txBox="1"/>
      </xdr:nvSpPr>
      <xdr:spPr>
        <a:xfrm>
          <a:off x="16668087" y="457201"/>
          <a:ext cx="2462716" cy="455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944946</xdr:colOff>
      <xdr:row>2</xdr:row>
      <xdr:rowOff>362399</xdr:rowOff>
    </xdr:from>
    <xdr:to>
      <xdr:col>24</xdr:col>
      <xdr:colOff>964797</xdr:colOff>
      <xdr:row>3</xdr:row>
      <xdr:rowOff>208806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11944375-C7D3-4204-9F3B-D135B607229C}"/>
            </a:ext>
          </a:extLst>
        </xdr:cNvPr>
        <xdr:cNvSpPr/>
      </xdr:nvSpPr>
      <xdr:spPr>
        <a:xfrm>
          <a:off x="14813346" y="682439"/>
          <a:ext cx="614211" cy="21216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625195</xdr:colOff>
      <xdr:row>40</xdr:row>
      <xdr:rowOff>585974</xdr:rowOff>
    </xdr:from>
    <xdr:to>
      <xdr:col>63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90EB7F35-DA82-4DE8-B29D-D48D72A283B6}"/>
            </a:ext>
          </a:extLst>
        </xdr:cNvPr>
        <xdr:cNvSpPr/>
      </xdr:nvSpPr>
      <xdr:spPr>
        <a:xfrm>
          <a:off x="31478575" y="9371834"/>
          <a:ext cx="8015138" cy="459684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1381125</xdr:colOff>
      <xdr:row>52</xdr:row>
      <xdr:rowOff>381000</xdr:rowOff>
    </xdr:from>
    <xdr:to>
      <xdr:col>56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F118F68E-1796-4AAA-A876-CA868A36FDA6}"/>
            </a:ext>
          </a:extLst>
        </xdr:cNvPr>
        <xdr:cNvSpPr/>
      </xdr:nvSpPr>
      <xdr:spPr>
        <a:xfrm>
          <a:off x="32097345" y="12115800"/>
          <a:ext cx="3083299" cy="46022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67</xdr:col>
      <xdr:colOff>1658620</xdr:colOff>
      <xdr:row>18</xdr:row>
      <xdr:rowOff>196215</xdr:rowOff>
    </xdr:from>
    <xdr:to>
      <xdr:col>68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3B634B97-2533-4EE5-9D40-34C0FB8488A4}"/>
            </a:ext>
          </a:extLst>
        </xdr:cNvPr>
        <xdr:cNvSpPr/>
      </xdr:nvSpPr>
      <xdr:spPr>
        <a:xfrm>
          <a:off x="41968420" y="4311015"/>
          <a:ext cx="620395" cy="25781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56</xdr:col>
      <xdr:colOff>520798</xdr:colOff>
      <xdr:row>151</xdr:row>
      <xdr:rowOff>352180</xdr:rowOff>
    </xdr:from>
    <xdr:to>
      <xdr:col>61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8B991485-E42C-421D-9F62-4A10E25BE40F}"/>
            </a:ext>
          </a:extLst>
        </xdr:cNvPr>
        <xdr:cNvSpPr/>
      </xdr:nvSpPr>
      <xdr:spPr>
        <a:xfrm>
          <a:off x="35085118" y="34748860"/>
          <a:ext cx="3186315" cy="33640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70</xdr:col>
      <xdr:colOff>2041819</xdr:colOff>
      <xdr:row>99</xdr:row>
      <xdr:rowOff>589231</xdr:rowOff>
    </xdr:from>
    <xdr:to>
      <xdr:col>74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A7FDC117-1AF6-4A92-951D-797C6EA1DC34}"/>
            </a:ext>
          </a:extLst>
        </xdr:cNvPr>
        <xdr:cNvSpPr/>
      </xdr:nvSpPr>
      <xdr:spPr>
        <a:xfrm>
          <a:off x="43822279" y="22862491"/>
          <a:ext cx="2135407" cy="22986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289024</xdr:colOff>
      <xdr:row>22</xdr:row>
      <xdr:rowOff>120307</xdr:rowOff>
    </xdr:from>
    <xdr:to>
      <xdr:col>48</xdr:col>
      <xdr:colOff>1905000</xdr:colOff>
      <xdr:row>23</xdr:row>
      <xdr:rowOff>51091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5C822B2A-64E7-4BD8-B393-E19DD06F1854}"/>
            </a:ext>
          </a:extLst>
        </xdr:cNvPr>
        <xdr:cNvSpPr/>
      </xdr:nvSpPr>
      <xdr:spPr>
        <a:xfrm>
          <a:off x="29915584" y="5149507"/>
          <a:ext cx="328196" cy="159384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61</xdr:col>
      <xdr:colOff>554942</xdr:colOff>
      <xdr:row>150</xdr:row>
      <xdr:rowOff>58615</xdr:rowOff>
    </xdr:from>
    <xdr:to>
      <xdr:col>64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D2C1D0D8-D65D-49D0-9BC0-D6A6337C5FAC}"/>
            </a:ext>
          </a:extLst>
        </xdr:cNvPr>
        <xdr:cNvSpPr/>
      </xdr:nvSpPr>
      <xdr:spPr>
        <a:xfrm>
          <a:off x="38205362" y="34348615"/>
          <a:ext cx="1688610" cy="169544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75175</xdr:colOff>
      <xdr:row>154</xdr:row>
      <xdr:rowOff>584249</xdr:rowOff>
    </xdr:from>
    <xdr:to>
      <xdr:col>62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0FC1100C-0236-4FED-9A23-D8418ACFE3A6}"/>
            </a:ext>
          </a:extLst>
        </xdr:cNvPr>
        <xdr:cNvSpPr/>
      </xdr:nvSpPr>
      <xdr:spPr>
        <a:xfrm>
          <a:off x="32787835" y="35430509"/>
          <a:ext cx="5748066" cy="22996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72</xdr:col>
      <xdr:colOff>334255</xdr:colOff>
      <xdr:row>109</xdr:row>
      <xdr:rowOff>110490</xdr:rowOff>
    </xdr:from>
    <xdr:to>
      <xdr:col>79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372A1CF6-AEC0-4A58-9592-6A5211F4765F}"/>
            </a:ext>
          </a:extLst>
        </xdr:cNvPr>
        <xdr:cNvSpPr/>
      </xdr:nvSpPr>
      <xdr:spPr>
        <a:xfrm>
          <a:off x="44774095" y="25027890"/>
          <a:ext cx="4304550" cy="34934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51</xdr:col>
      <xdr:colOff>1766239</xdr:colOff>
      <xdr:row>88</xdr:row>
      <xdr:rowOff>880533</xdr:rowOff>
    </xdr:from>
    <xdr:to>
      <xdr:col>56</xdr:col>
      <xdr:colOff>1086337</xdr:colOff>
      <xdr:row>89</xdr:row>
      <xdr:rowOff>952336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81825B86-4D2C-4A81-8137-798E19B9CB11}"/>
            </a:ext>
          </a:extLst>
        </xdr:cNvPr>
        <xdr:cNvSpPr/>
      </xdr:nvSpPr>
      <xdr:spPr>
        <a:xfrm>
          <a:off x="32093839" y="20342013"/>
          <a:ext cx="3084378" cy="231823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1367882</xdr:colOff>
      <xdr:row>111</xdr:row>
      <xdr:rowOff>457200</xdr:rowOff>
    </xdr:from>
    <xdr:to>
      <xdr:col>70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A4D85C5A-65E5-4A41-9125-C7052D2EBF16}"/>
            </a:ext>
          </a:extLst>
        </xdr:cNvPr>
        <xdr:cNvSpPr/>
      </xdr:nvSpPr>
      <xdr:spPr>
        <a:xfrm>
          <a:off x="42584462" y="25603200"/>
          <a:ext cx="1236740" cy="46032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224882</xdr:colOff>
      <xdr:row>17</xdr:row>
      <xdr:rowOff>848995</xdr:rowOff>
    </xdr:from>
    <xdr:to>
      <xdr:col>60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9CAEFE00-A036-45AF-B326-39057743C4B5}"/>
            </a:ext>
          </a:extLst>
        </xdr:cNvPr>
        <xdr:cNvSpPr/>
      </xdr:nvSpPr>
      <xdr:spPr>
        <a:xfrm>
          <a:off x="34171982" y="4117975"/>
          <a:ext cx="3477655" cy="22542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355601</xdr:colOff>
      <xdr:row>117</xdr:row>
      <xdr:rowOff>254000</xdr:rowOff>
    </xdr:from>
    <xdr:to>
      <xdr:col>65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E187BFF9-6AE8-4D3C-8001-9B24ECFAAABF}"/>
            </a:ext>
          </a:extLst>
        </xdr:cNvPr>
        <xdr:cNvSpPr/>
      </xdr:nvSpPr>
      <xdr:spPr>
        <a:xfrm>
          <a:off x="38623241" y="26977340"/>
          <a:ext cx="1584960" cy="229485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1835072</xdr:colOff>
      <xdr:row>110</xdr:row>
      <xdr:rowOff>260322</xdr:rowOff>
    </xdr:from>
    <xdr:to>
      <xdr:col>69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E042F841-0273-46A1-9B61-F660D72231A9}"/>
            </a:ext>
          </a:extLst>
        </xdr:cNvPr>
        <xdr:cNvSpPr/>
      </xdr:nvSpPr>
      <xdr:spPr>
        <a:xfrm>
          <a:off x="41969612" y="25375842"/>
          <a:ext cx="1235996" cy="4634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1686017</xdr:colOff>
      <xdr:row>174</xdr:row>
      <xdr:rowOff>835025</xdr:rowOff>
    </xdr:from>
    <xdr:to>
      <xdr:col>68</xdr:col>
      <xdr:colOff>1278742</xdr:colOff>
      <xdr:row>175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F0E46F09-4BCC-4A69-AC7A-A64168A462B4}"/>
            </a:ext>
          </a:extLst>
        </xdr:cNvPr>
        <xdr:cNvSpPr/>
      </xdr:nvSpPr>
      <xdr:spPr>
        <a:xfrm>
          <a:off x="41355737" y="40001825"/>
          <a:ext cx="1231025" cy="2349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71</xdr:col>
      <xdr:colOff>1031958</xdr:colOff>
      <xdr:row>20</xdr:row>
      <xdr:rowOff>929821</xdr:rowOff>
    </xdr:from>
    <xdr:to>
      <xdr:col>77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375F423D-75BB-4FC6-8422-860AA19C1E64}"/>
            </a:ext>
          </a:extLst>
        </xdr:cNvPr>
        <xdr:cNvSpPr/>
      </xdr:nvSpPr>
      <xdr:spPr>
        <a:xfrm>
          <a:off x="44443098" y="4800781"/>
          <a:ext cx="3218913" cy="22851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937626</xdr:colOff>
      <xdr:row>111</xdr:row>
      <xdr:rowOff>758825</xdr:rowOff>
    </xdr:from>
    <xdr:to>
      <xdr:col>55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2421A63B-F7A3-4661-8DA0-90134680D41C}"/>
            </a:ext>
          </a:extLst>
        </xdr:cNvPr>
        <xdr:cNvSpPr/>
      </xdr:nvSpPr>
      <xdr:spPr>
        <a:xfrm>
          <a:off x="32095806" y="25600025"/>
          <a:ext cx="2406919" cy="4603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81</xdr:col>
      <xdr:colOff>859882</xdr:colOff>
      <xdr:row>42</xdr:row>
      <xdr:rowOff>660400</xdr:rowOff>
    </xdr:from>
    <xdr:to>
      <xdr:col>88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FE6D64D1-6AB2-4391-9433-5BA335484D1E}"/>
            </a:ext>
          </a:extLst>
        </xdr:cNvPr>
        <xdr:cNvSpPr/>
      </xdr:nvSpPr>
      <xdr:spPr>
        <a:xfrm>
          <a:off x="50610862" y="9827260"/>
          <a:ext cx="3865640" cy="1234498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1039226</xdr:colOff>
      <xdr:row>141</xdr:row>
      <xdr:rowOff>860425</xdr:rowOff>
    </xdr:from>
    <xdr:to>
      <xdr:col>56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BD5C108F-D405-4AA7-A362-F1126D0E51E1}"/>
            </a:ext>
          </a:extLst>
        </xdr:cNvPr>
        <xdr:cNvSpPr/>
      </xdr:nvSpPr>
      <xdr:spPr>
        <a:xfrm>
          <a:off x="32098346" y="32460565"/>
          <a:ext cx="2513599" cy="22923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847817</xdr:colOff>
      <xdr:row>156</xdr:row>
      <xdr:rowOff>631825</xdr:rowOff>
    </xdr:from>
    <xdr:to>
      <xdr:col>56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89373D3A-EC33-445A-8E72-CA9D38E33E6D}"/>
            </a:ext>
          </a:extLst>
        </xdr:cNvPr>
        <xdr:cNvSpPr/>
      </xdr:nvSpPr>
      <xdr:spPr>
        <a:xfrm>
          <a:off x="32097437" y="35889565"/>
          <a:ext cx="2755025" cy="229918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152</xdr:row>
      <xdr:rowOff>809625</xdr:rowOff>
    </xdr:from>
    <xdr:to>
      <xdr:col>56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4CBEFC2E-167F-4A03-96CC-F85A01713179}"/>
            </a:ext>
          </a:extLst>
        </xdr:cNvPr>
        <xdr:cNvSpPr/>
      </xdr:nvSpPr>
      <xdr:spPr>
        <a:xfrm>
          <a:off x="32093266" y="34977705"/>
          <a:ext cx="2925079" cy="22923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43</xdr:col>
      <xdr:colOff>168275</xdr:colOff>
      <xdr:row>179</xdr:row>
      <xdr:rowOff>0</xdr:rowOff>
    </xdr:from>
    <xdr:to>
      <xdr:col>45</xdr:col>
      <xdr:colOff>266717</xdr:colOff>
      <xdr:row>179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813FEEE2-430B-43DD-88B0-67336BF7197E}"/>
            </a:ext>
          </a:extLst>
        </xdr:cNvPr>
        <xdr:cNvSpPr txBox="1">
          <a:spLocks noChangeArrowheads="1"/>
        </xdr:cNvSpPr>
      </xdr:nvSpPr>
      <xdr:spPr bwMode="auto">
        <a:xfrm>
          <a:off x="26708735" y="40919400"/>
          <a:ext cx="1332882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63</xdr:col>
      <xdr:colOff>1232647</xdr:colOff>
      <xdr:row>174</xdr:row>
      <xdr:rowOff>598580</xdr:rowOff>
    </xdr:from>
    <xdr:to>
      <xdr:col>66</xdr:col>
      <xdr:colOff>47626</xdr:colOff>
      <xdr:row>175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392976F0-C311-4D6E-A789-0E3123C636BF}"/>
            </a:ext>
          </a:extLst>
        </xdr:cNvPr>
        <xdr:cNvSpPr/>
      </xdr:nvSpPr>
      <xdr:spPr>
        <a:xfrm>
          <a:off x="39500287" y="40001600"/>
          <a:ext cx="1283859" cy="9864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1041213</xdr:colOff>
      <xdr:row>176</xdr:row>
      <xdr:rowOff>904876</xdr:rowOff>
    </xdr:from>
    <xdr:to>
      <xdr:col>58</xdr:col>
      <xdr:colOff>142875</xdr:colOff>
      <xdr:row>177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D1B30B95-D240-4786-98D3-CD4844F8CC40}"/>
            </a:ext>
          </a:extLst>
        </xdr:cNvPr>
        <xdr:cNvSpPr/>
      </xdr:nvSpPr>
      <xdr:spPr>
        <a:xfrm>
          <a:off x="32709933" y="40460296"/>
          <a:ext cx="3231702" cy="23240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53</xdr:col>
      <xdr:colOff>447558</xdr:colOff>
      <xdr:row>181</xdr:row>
      <xdr:rowOff>368299</xdr:rowOff>
    </xdr:from>
    <xdr:to>
      <xdr:col>54</xdr:col>
      <xdr:colOff>1552942</xdr:colOff>
      <xdr:row>182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7384554D-A731-4E97-AE13-DD24DF970BA6}"/>
            </a:ext>
          </a:extLst>
        </xdr:cNvPr>
        <xdr:cNvSpPr/>
      </xdr:nvSpPr>
      <xdr:spPr>
        <a:xfrm>
          <a:off x="33160218" y="41607739"/>
          <a:ext cx="785344" cy="224411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520798</xdr:colOff>
      <xdr:row>157</xdr:row>
      <xdr:rowOff>352180</xdr:rowOff>
    </xdr:from>
    <xdr:to>
      <xdr:col>61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E59FD1FD-2159-42B0-BB09-3F66C0305158}"/>
            </a:ext>
          </a:extLst>
        </xdr:cNvPr>
        <xdr:cNvSpPr/>
      </xdr:nvSpPr>
      <xdr:spPr>
        <a:xfrm>
          <a:off x="35085118" y="36120460"/>
          <a:ext cx="3186315" cy="33640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53</xdr:col>
      <xdr:colOff>75175</xdr:colOff>
      <xdr:row>160</xdr:row>
      <xdr:rowOff>584249</xdr:rowOff>
    </xdr:from>
    <xdr:to>
      <xdr:col>62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1248B9A3-4EF8-498E-8587-45A5824DCC31}"/>
            </a:ext>
          </a:extLst>
        </xdr:cNvPr>
        <xdr:cNvSpPr/>
      </xdr:nvSpPr>
      <xdr:spPr>
        <a:xfrm>
          <a:off x="32787835" y="36802109"/>
          <a:ext cx="5748066" cy="22996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69</xdr:col>
      <xdr:colOff>543017</xdr:colOff>
      <xdr:row>172</xdr:row>
      <xdr:rowOff>1063625</xdr:rowOff>
    </xdr:from>
    <xdr:to>
      <xdr:col>71</xdr:col>
      <xdr:colOff>135742</xdr:colOff>
      <xdr:row>174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EC91177E-F522-47AF-9E46-1CA7B2E39C6D}"/>
            </a:ext>
          </a:extLst>
        </xdr:cNvPr>
        <xdr:cNvSpPr/>
      </xdr:nvSpPr>
      <xdr:spPr>
        <a:xfrm>
          <a:off x="43131197" y="39544625"/>
          <a:ext cx="827165" cy="4635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1445626</xdr:colOff>
      <xdr:row>158</xdr:row>
      <xdr:rowOff>809625</xdr:rowOff>
    </xdr:from>
    <xdr:to>
      <xdr:col>56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5750081A-3333-4AAE-BD35-F33A1A886445}"/>
            </a:ext>
          </a:extLst>
        </xdr:cNvPr>
        <xdr:cNvSpPr/>
      </xdr:nvSpPr>
      <xdr:spPr>
        <a:xfrm>
          <a:off x="32093266" y="36349305"/>
          <a:ext cx="2925079" cy="22923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333272</xdr:colOff>
      <xdr:row>163</xdr:row>
      <xdr:rowOff>554083</xdr:rowOff>
    </xdr:from>
    <xdr:to>
      <xdr:col>61</xdr:col>
      <xdr:colOff>1226862</xdr:colOff>
      <xdr:row>164</xdr:row>
      <xdr:rowOff>740375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B33F8B92-0AFF-4B62-A16F-ACED44F36F03}"/>
            </a:ext>
          </a:extLst>
        </xdr:cNvPr>
        <xdr:cNvSpPr/>
      </xdr:nvSpPr>
      <xdr:spPr>
        <a:xfrm>
          <a:off x="35514812" y="37488223"/>
          <a:ext cx="2752870" cy="232012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166176</xdr:colOff>
      <xdr:row>21</xdr:row>
      <xdr:rowOff>961572</xdr:rowOff>
    </xdr:from>
    <xdr:to>
      <xdr:col>66</xdr:col>
      <xdr:colOff>1636982</xdr:colOff>
      <xdr:row>46</xdr:row>
      <xdr:rowOff>131863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BDB8267C-988B-433E-B867-8DA3DE1A0B4C}"/>
            </a:ext>
          </a:extLst>
        </xdr:cNvPr>
        <xdr:cNvSpPr/>
      </xdr:nvSpPr>
      <xdr:spPr>
        <a:xfrm>
          <a:off x="39668256" y="5030652"/>
          <a:ext cx="1684166" cy="5616811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396772</xdr:colOff>
      <xdr:row>178</xdr:row>
      <xdr:rowOff>1297941</xdr:rowOff>
    </xdr:from>
    <xdr:to>
      <xdr:col>65</xdr:col>
      <xdr:colOff>595672</xdr:colOff>
      <xdr:row>180</xdr:row>
      <xdr:rowOff>438387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F7F8FEF5-9EC4-42E4-AEF4-61CCF826E50B}"/>
            </a:ext>
          </a:extLst>
        </xdr:cNvPr>
        <xdr:cNvSpPr/>
      </xdr:nvSpPr>
      <xdr:spPr>
        <a:xfrm>
          <a:off x="38664412" y="40921941"/>
          <a:ext cx="2050560" cy="451086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370090</xdr:colOff>
      <xdr:row>94</xdr:row>
      <xdr:rowOff>884466</xdr:rowOff>
    </xdr:from>
    <xdr:to>
      <xdr:col>22</xdr:col>
      <xdr:colOff>1020536</xdr:colOff>
      <xdr:row>95</xdr:row>
      <xdr:rowOff>752024</xdr:rowOff>
    </xdr:to>
    <xdr:sp macro="" textlink="">
      <xdr:nvSpPr>
        <xdr:cNvPr id="140" name="四角形吹き出し 59">
          <a:extLst>
            <a:ext uri="{FF2B5EF4-FFF2-40B4-BE49-F238E27FC236}">
              <a16:creationId xmlns:a16="http://schemas.microsoft.com/office/drawing/2014/main" id="{FDF8CA83-FEF9-4D00-8B49-D34480085509}"/>
            </a:ext>
          </a:extLst>
        </xdr:cNvPr>
        <xdr:cNvSpPr/>
      </xdr:nvSpPr>
      <xdr:spPr>
        <a:xfrm>
          <a:off x="13331710" y="21717546"/>
          <a:ext cx="863806" cy="225698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２台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2354852</xdr:colOff>
      <xdr:row>167</xdr:row>
      <xdr:rowOff>830533</xdr:rowOff>
    </xdr:from>
    <xdr:to>
      <xdr:col>16</xdr:col>
      <xdr:colOff>987579</xdr:colOff>
      <xdr:row>168</xdr:row>
      <xdr:rowOff>743603</xdr:rowOff>
    </xdr:to>
    <xdr:sp macro="" textlink="">
      <xdr:nvSpPr>
        <xdr:cNvPr id="141" name="四角形吹き出し 59">
          <a:extLst>
            <a:ext uri="{FF2B5EF4-FFF2-40B4-BE49-F238E27FC236}">
              <a16:creationId xmlns:a16="http://schemas.microsoft.com/office/drawing/2014/main" id="{49BC2662-F882-4B48-93F3-6287FD741898}"/>
            </a:ext>
          </a:extLst>
        </xdr:cNvPr>
        <xdr:cNvSpPr/>
      </xdr:nvSpPr>
      <xdr:spPr>
        <a:xfrm>
          <a:off x="9258572" y="38404753"/>
          <a:ext cx="1231147" cy="225490"/>
        </a:xfrm>
        <a:prstGeom prst="wedgeRectCallout">
          <a:avLst>
            <a:gd name="adj1" fmla="val 4410"/>
            <a:gd name="adj2" fmla="val -1328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 含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544286</xdr:colOff>
      <xdr:row>180</xdr:row>
      <xdr:rowOff>725714</xdr:rowOff>
    </xdr:from>
    <xdr:to>
      <xdr:col>15</xdr:col>
      <xdr:colOff>1115367</xdr:colOff>
      <xdr:row>181</xdr:row>
      <xdr:rowOff>657133</xdr:rowOff>
    </xdr:to>
    <xdr:sp macro="" textlink="">
      <xdr:nvSpPr>
        <xdr:cNvPr id="142" name="四角形吹き出し 59">
          <a:extLst>
            <a:ext uri="{FF2B5EF4-FFF2-40B4-BE49-F238E27FC236}">
              <a16:creationId xmlns:a16="http://schemas.microsoft.com/office/drawing/2014/main" id="{D6D9C936-EC92-4763-9B2C-0EA9CE67776F}"/>
            </a:ext>
          </a:extLst>
        </xdr:cNvPr>
        <xdr:cNvSpPr/>
      </xdr:nvSpPr>
      <xdr:spPr>
        <a:xfrm>
          <a:off x="9185366" y="41378414"/>
          <a:ext cx="693001" cy="228599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05C6-FC42-4532-8793-B0041D1259CA}">
  <dimension ref="A2:U23"/>
  <sheetViews>
    <sheetView zoomScale="85" zoomScaleNormal="85" workbookViewId="0">
      <selection activeCell="M26" sqref="M26"/>
    </sheetView>
  </sheetViews>
  <sheetFormatPr defaultRowHeight="18" x14ac:dyDescent="0.45"/>
  <cols>
    <col min="1" max="1" width="13.3984375" style="1464" bestFit="1" customWidth="1"/>
    <col min="2" max="5" width="8.796875" style="1464"/>
    <col min="6" max="6" width="12.296875" style="1464" bestFit="1" customWidth="1"/>
    <col min="7" max="7" width="15.59765625" style="1464" bestFit="1" customWidth="1"/>
    <col min="8" max="8" width="18.69921875" style="1464" customWidth="1"/>
    <col min="9" max="11" width="8.796875" style="1464"/>
    <col min="12" max="12" width="10.5" style="1464" bestFit="1" customWidth="1"/>
    <col min="13" max="13" width="15.8984375" style="1464" bestFit="1" customWidth="1"/>
    <col min="14" max="14" width="38" style="1464" bestFit="1" customWidth="1"/>
    <col min="15" max="15" width="23.8984375" style="1464" customWidth="1"/>
    <col min="16" max="18" width="8.796875" style="1464"/>
    <col min="19" max="19" width="10.5" style="1464" bestFit="1" customWidth="1"/>
    <col min="20" max="20" width="16.3984375" style="1464" bestFit="1" customWidth="1"/>
    <col min="21" max="21" width="21.3984375" style="1464" customWidth="1"/>
    <col min="22" max="22" width="2.8984375" style="1464" customWidth="1"/>
    <col min="23" max="16384" width="8.796875" style="1464"/>
  </cols>
  <sheetData>
    <row r="2" spans="1:21" x14ac:dyDescent="0.45">
      <c r="U2" s="1472" t="s">
        <v>350</v>
      </c>
    </row>
    <row r="3" spans="1:21" x14ac:dyDescent="0.45">
      <c r="A3" s="1464" t="s">
        <v>349</v>
      </c>
      <c r="E3" s="1582" t="s">
        <v>348</v>
      </c>
      <c r="F3" s="1582"/>
      <c r="G3" s="1471"/>
      <c r="H3" s="1471"/>
      <c r="K3" s="1582" t="s">
        <v>347</v>
      </c>
      <c r="L3" s="1582"/>
      <c r="M3" s="1471"/>
      <c r="N3" s="1471"/>
      <c r="O3" s="1471"/>
      <c r="R3" s="1582" t="s">
        <v>346</v>
      </c>
      <c r="S3" s="1582"/>
      <c r="T3" s="1471"/>
    </row>
    <row r="4" spans="1:21" x14ac:dyDescent="0.45">
      <c r="A4" s="1464" t="s">
        <v>345</v>
      </c>
      <c r="E4" s="1582"/>
      <c r="F4" s="1582"/>
      <c r="G4" s="1471"/>
      <c r="H4" s="1471"/>
      <c r="K4" s="1582"/>
      <c r="L4" s="1582"/>
      <c r="M4" s="1471"/>
      <c r="N4" s="1471"/>
      <c r="O4" s="1471"/>
      <c r="R4" s="1582"/>
      <c r="S4" s="1582"/>
      <c r="T4" s="1471"/>
    </row>
    <row r="5" spans="1:21" x14ac:dyDescent="0.45">
      <c r="A5" s="1464" t="s">
        <v>344</v>
      </c>
      <c r="B5" s="1464">
        <v>50100</v>
      </c>
      <c r="E5" s="1465" t="s">
        <v>343</v>
      </c>
      <c r="F5" s="1465" t="s">
        <v>342</v>
      </c>
      <c r="G5" s="1464" t="s">
        <v>341</v>
      </c>
      <c r="H5" s="1464" t="s">
        <v>340</v>
      </c>
      <c r="K5" s="1465" t="s">
        <v>343</v>
      </c>
      <c r="L5" s="1465" t="s">
        <v>342</v>
      </c>
      <c r="M5" s="1464" t="s">
        <v>341</v>
      </c>
      <c r="N5" s="1464" t="s">
        <v>340</v>
      </c>
      <c r="R5" s="1465" t="s">
        <v>343</v>
      </c>
      <c r="S5" s="1465" t="s">
        <v>342</v>
      </c>
      <c r="T5" s="1464" t="s">
        <v>341</v>
      </c>
      <c r="U5" s="1464" t="s">
        <v>340</v>
      </c>
    </row>
    <row r="6" spans="1:21" x14ac:dyDescent="0.45">
      <c r="E6" s="1466">
        <v>1</v>
      </c>
      <c r="F6" s="1465" t="s">
        <v>339</v>
      </c>
      <c r="G6" s="1464" t="str">
        <f t="shared" ref="G6:G18" si="0">"50100"&amp;SUBSTITUTE(F6,"-"," ")</f>
        <v>50100MY6 L000</v>
      </c>
      <c r="H6" s="1464" t="s">
        <v>336</v>
      </c>
      <c r="K6" s="1466">
        <v>1</v>
      </c>
      <c r="L6" s="1465" t="s">
        <v>338</v>
      </c>
      <c r="M6" s="1464" t="str">
        <f t="shared" ref="M6:M20" si="1">"50100"&amp;SUBSTITUTE(L6,"-"," ")</f>
        <v>50100MFP JD00</v>
      </c>
      <c r="N6" s="1464" t="s">
        <v>334</v>
      </c>
      <c r="O6" s="1464" t="s">
        <v>38</v>
      </c>
      <c r="R6" s="1466">
        <v>1</v>
      </c>
      <c r="S6" s="1465" t="s">
        <v>294</v>
      </c>
      <c r="T6" s="1464" t="str">
        <f t="shared" ref="T6:T14" si="2">"50100"&amp;SUBSTITUTE(S6,"-"," ")</f>
        <v>50100MLB D200</v>
      </c>
      <c r="U6" s="1464" t="s">
        <v>293</v>
      </c>
    </row>
    <row r="7" spans="1:21" x14ac:dyDescent="0.45">
      <c r="E7" s="1466">
        <v>2</v>
      </c>
      <c r="F7" s="1465" t="s">
        <v>337</v>
      </c>
      <c r="G7" s="1464" t="str">
        <f t="shared" si="0"/>
        <v>50100MY6 A000</v>
      </c>
      <c r="H7" s="1464" t="s">
        <v>336</v>
      </c>
      <c r="K7" s="1466">
        <v>2</v>
      </c>
      <c r="L7" s="1465" t="s">
        <v>335</v>
      </c>
      <c r="M7" s="1464" t="str">
        <f t="shared" si="1"/>
        <v>50100MFP JC00</v>
      </c>
      <c r="N7" s="1464" t="s">
        <v>334</v>
      </c>
      <c r="O7" s="1464" t="s">
        <v>38</v>
      </c>
      <c r="R7" s="1469">
        <v>2</v>
      </c>
      <c r="S7" s="1468" t="s">
        <v>292</v>
      </c>
      <c r="T7" s="1464" t="str">
        <f t="shared" si="2"/>
        <v>50100MLC D300</v>
      </c>
      <c r="U7" s="1464" t="s">
        <v>291</v>
      </c>
    </row>
    <row r="8" spans="1:21" x14ac:dyDescent="0.45">
      <c r="D8" s="1464" t="s">
        <v>324</v>
      </c>
      <c r="E8" s="1466">
        <v>3</v>
      </c>
      <c r="F8" s="1465" t="s">
        <v>333</v>
      </c>
      <c r="G8" s="1464" t="str">
        <f t="shared" si="0"/>
        <v>50100MLA A000</v>
      </c>
      <c r="H8" s="1464" t="s">
        <v>332</v>
      </c>
      <c r="K8" s="1466">
        <v>3</v>
      </c>
      <c r="L8" s="1465" t="s">
        <v>331</v>
      </c>
      <c r="M8" s="1464" t="str">
        <f t="shared" si="1"/>
        <v>50100MLR D000</v>
      </c>
      <c r="N8" s="1464" t="s">
        <v>330</v>
      </c>
      <c r="O8" s="1464" t="s">
        <v>374</v>
      </c>
      <c r="R8" s="1466">
        <v>3</v>
      </c>
      <c r="S8" s="1465" t="s">
        <v>296</v>
      </c>
      <c r="T8" s="1464" t="str">
        <f t="shared" si="2"/>
        <v>50100MLV J000</v>
      </c>
      <c r="U8" s="1464" t="s">
        <v>295</v>
      </c>
    </row>
    <row r="9" spans="1:21" x14ac:dyDescent="0.45">
      <c r="E9" s="1466">
        <v>4</v>
      </c>
      <c r="F9" s="1465" t="s">
        <v>310</v>
      </c>
      <c r="G9" s="1464" t="str">
        <f t="shared" si="0"/>
        <v>50100MKT D700</v>
      </c>
      <c r="H9" s="1464" t="s">
        <v>309</v>
      </c>
      <c r="K9" s="1466">
        <v>4</v>
      </c>
      <c r="L9" s="1465" t="s">
        <v>328</v>
      </c>
      <c r="M9" s="1464" t="str">
        <f t="shared" si="1"/>
        <v>50100MKS E000</v>
      </c>
      <c r="N9" s="1464" t="s">
        <v>329</v>
      </c>
      <c r="O9" s="1464" t="s">
        <v>375</v>
      </c>
      <c r="R9" s="1466">
        <v>4</v>
      </c>
      <c r="S9" s="1465" t="s">
        <v>328</v>
      </c>
      <c r="T9" s="1464" t="str">
        <f t="shared" si="2"/>
        <v>50100MKS E000</v>
      </c>
      <c r="U9" s="1464" t="s">
        <v>327</v>
      </c>
    </row>
    <row r="10" spans="1:21" x14ac:dyDescent="0.45">
      <c r="E10" s="1466">
        <v>5</v>
      </c>
      <c r="F10" s="1465" t="s">
        <v>326</v>
      </c>
      <c r="G10" s="1464" t="str">
        <f t="shared" si="0"/>
        <v>50100MKW D700</v>
      </c>
      <c r="H10" s="1464" t="s">
        <v>325</v>
      </c>
      <c r="K10" s="1466">
        <v>5</v>
      </c>
      <c r="L10" s="1465" t="s">
        <v>323</v>
      </c>
      <c r="M10" s="1464" t="str">
        <f t="shared" si="1"/>
        <v>50100MLF Y000</v>
      </c>
      <c r="N10" s="1464" t="s">
        <v>322</v>
      </c>
      <c r="O10" s="1464" t="s">
        <v>376</v>
      </c>
      <c r="Q10" s="1470" t="s">
        <v>324</v>
      </c>
      <c r="R10" s="1466">
        <v>5</v>
      </c>
      <c r="S10" s="1465" t="s">
        <v>323</v>
      </c>
      <c r="T10" s="1464" t="str">
        <f t="shared" si="2"/>
        <v>50100MLF Y000</v>
      </c>
      <c r="U10" s="1464" t="s">
        <v>322</v>
      </c>
    </row>
    <row r="11" spans="1:21" x14ac:dyDescent="0.45">
      <c r="E11" s="1466">
        <v>6</v>
      </c>
      <c r="F11" s="1465" t="s">
        <v>321</v>
      </c>
      <c r="G11" s="1464" t="str">
        <f t="shared" si="0"/>
        <v>50100MJH Y400</v>
      </c>
      <c r="H11" s="1464" t="s">
        <v>320</v>
      </c>
      <c r="K11" s="1466">
        <v>6</v>
      </c>
      <c r="L11" s="1465" t="s">
        <v>318</v>
      </c>
      <c r="M11" s="1464" t="str">
        <f t="shared" si="1"/>
        <v>50100MLF E000</v>
      </c>
      <c r="N11" s="1464" t="s">
        <v>319</v>
      </c>
      <c r="O11" s="1464" t="s">
        <v>376</v>
      </c>
      <c r="R11" s="1466">
        <v>6</v>
      </c>
      <c r="S11" s="1465" t="s">
        <v>318</v>
      </c>
      <c r="T11" s="1464" t="str">
        <f t="shared" si="2"/>
        <v>50100MLF E000</v>
      </c>
      <c r="U11" s="1464" t="s">
        <v>317</v>
      </c>
    </row>
    <row r="12" spans="1:21" x14ac:dyDescent="0.45">
      <c r="E12" s="1466">
        <v>7</v>
      </c>
      <c r="F12" s="1465" t="s">
        <v>292</v>
      </c>
      <c r="G12" s="1464" t="str">
        <f t="shared" si="0"/>
        <v>50100MLC D300</v>
      </c>
      <c r="H12" s="1464" t="s">
        <v>291</v>
      </c>
      <c r="K12" s="1466">
        <v>7</v>
      </c>
      <c r="L12" s="1465" t="s">
        <v>316</v>
      </c>
      <c r="M12" s="1464" t="str">
        <f t="shared" si="1"/>
        <v>50100MLF E800</v>
      </c>
      <c r="N12" s="1464" t="s">
        <v>315</v>
      </c>
      <c r="O12" s="1464" t="s">
        <v>376</v>
      </c>
      <c r="R12" s="1469">
        <v>7</v>
      </c>
      <c r="S12" s="1468" t="s">
        <v>316</v>
      </c>
      <c r="T12" s="1464" t="str">
        <f t="shared" si="2"/>
        <v>50100MLF E800</v>
      </c>
      <c r="U12" s="1464" t="s">
        <v>315</v>
      </c>
    </row>
    <row r="13" spans="1:21" x14ac:dyDescent="0.45">
      <c r="E13" s="1466">
        <v>8</v>
      </c>
      <c r="F13" s="1465" t="s">
        <v>314</v>
      </c>
      <c r="G13" s="1464" t="str">
        <f t="shared" si="0"/>
        <v>50100K88 J010</v>
      </c>
      <c r="H13" s="1464" t="s">
        <v>313</v>
      </c>
      <c r="K13" s="1466">
        <v>8</v>
      </c>
      <c r="L13" s="1465" t="s">
        <v>300</v>
      </c>
      <c r="M13" s="1464" t="str">
        <f t="shared" si="1"/>
        <v>50100KSE 0000</v>
      </c>
      <c r="N13" s="1464" t="s">
        <v>299</v>
      </c>
      <c r="O13" s="1464" t="s">
        <v>377</v>
      </c>
      <c r="R13" s="1469">
        <v>8</v>
      </c>
      <c r="S13" s="1468" t="s">
        <v>302</v>
      </c>
      <c r="T13" s="1464" t="str">
        <f t="shared" si="2"/>
        <v>50100MLL D000</v>
      </c>
      <c r="U13" s="1464" t="s">
        <v>301</v>
      </c>
    </row>
    <row r="14" spans="1:21" x14ac:dyDescent="0.45">
      <c r="E14" s="1466">
        <v>9</v>
      </c>
      <c r="F14" s="1465" t="s">
        <v>312</v>
      </c>
      <c r="G14" s="1464" t="str">
        <f t="shared" si="0"/>
        <v>50100K88 J400</v>
      </c>
      <c r="H14" s="1464" t="s">
        <v>311</v>
      </c>
      <c r="K14" s="1466">
        <v>9</v>
      </c>
      <c r="L14" s="1465" t="s">
        <v>310</v>
      </c>
      <c r="M14" s="1464" t="str">
        <f t="shared" si="1"/>
        <v>50100MKT D700</v>
      </c>
      <c r="N14" s="1464" t="s">
        <v>309</v>
      </c>
      <c r="O14" s="1464" t="s">
        <v>367</v>
      </c>
      <c r="R14" s="1466">
        <v>9</v>
      </c>
      <c r="S14" s="1465" t="s">
        <v>298</v>
      </c>
      <c r="T14" s="1464" t="str">
        <f t="shared" si="2"/>
        <v>50100MLT D000</v>
      </c>
      <c r="U14" s="1464" t="s">
        <v>297</v>
      </c>
    </row>
    <row r="15" spans="1:21" x14ac:dyDescent="0.45">
      <c r="E15" s="1466">
        <v>10</v>
      </c>
      <c r="F15" s="1465" t="s">
        <v>308</v>
      </c>
      <c r="G15" s="1464" t="str">
        <f t="shared" si="0"/>
        <v>50100K88 B500</v>
      </c>
      <c r="H15" s="1464" t="s">
        <v>307</v>
      </c>
      <c r="K15" s="1466">
        <v>10</v>
      </c>
      <c r="L15" s="1465" t="s">
        <v>306</v>
      </c>
      <c r="M15" s="1464" t="str">
        <f t="shared" si="1"/>
        <v>50100MLA AA00</v>
      </c>
      <c r="N15" s="1464" t="s">
        <v>305</v>
      </c>
      <c r="O15" s="1464" t="s">
        <v>368</v>
      </c>
      <c r="R15" s="1466"/>
      <c r="S15" s="1465"/>
    </row>
    <row r="16" spans="1:21" x14ac:dyDescent="0.45">
      <c r="E16" s="1466">
        <v>11</v>
      </c>
      <c r="F16" s="1465" t="s">
        <v>304</v>
      </c>
      <c r="G16" s="1464" t="str">
        <f t="shared" si="0"/>
        <v>50100K88 LC00</v>
      </c>
      <c r="H16" s="1464" t="s">
        <v>303</v>
      </c>
      <c r="K16" s="1466">
        <v>11</v>
      </c>
      <c r="L16" s="1465" t="s">
        <v>302</v>
      </c>
      <c r="M16" s="1464" t="str">
        <f t="shared" si="1"/>
        <v>50100MLL D000</v>
      </c>
      <c r="N16" s="1464" t="s">
        <v>301</v>
      </c>
      <c r="O16" s="1464" t="s">
        <v>369</v>
      </c>
      <c r="R16" s="1466"/>
      <c r="S16" s="1465"/>
    </row>
    <row r="17" spans="5:19" x14ac:dyDescent="0.45">
      <c r="E17" s="1466">
        <v>12</v>
      </c>
      <c r="F17" s="1465" t="s">
        <v>300</v>
      </c>
      <c r="G17" s="1464" t="str">
        <f t="shared" si="0"/>
        <v>50100KSE 0000</v>
      </c>
      <c r="H17" s="1464" t="s">
        <v>299</v>
      </c>
      <c r="K17" s="1466">
        <v>12</v>
      </c>
      <c r="L17" s="1465" t="s">
        <v>298</v>
      </c>
      <c r="M17" s="1464" t="str">
        <f t="shared" si="1"/>
        <v>50100MLT D000</v>
      </c>
      <c r="N17" s="1464" t="s">
        <v>297</v>
      </c>
      <c r="O17" s="1464" t="s">
        <v>370</v>
      </c>
      <c r="R17" s="1466"/>
      <c r="S17" s="1465"/>
    </row>
    <row r="18" spans="5:19" x14ac:dyDescent="0.45">
      <c r="E18" s="1466">
        <v>13</v>
      </c>
      <c r="F18" s="1465" t="s">
        <v>294</v>
      </c>
      <c r="G18" s="1464" t="str">
        <f t="shared" si="0"/>
        <v>50100MLB D200</v>
      </c>
      <c r="H18" s="1464" t="s">
        <v>293</v>
      </c>
      <c r="K18" s="1466">
        <v>13</v>
      </c>
      <c r="L18" s="1465" t="s">
        <v>296</v>
      </c>
      <c r="M18" s="1464" t="str">
        <f t="shared" si="1"/>
        <v>50100MLV J000</v>
      </c>
      <c r="N18" s="1464" t="s">
        <v>295</v>
      </c>
      <c r="O18" s="1464" t="s">
        <v>371</v>
      </c>
      <c r="R18" s="1466"/>
      <c r="S18" s="1465"/>
    </row>
    <row r="19" spans="5:19" x14ac:dyDescent="0.45">
      <c r="E19" s="1467">
        <v>14</v>
      </c>
      <c r="K19" s="1466">
        <v>14</v>
      </c>
      <c r="L19" s="1465" t="s">
        <v>294</v>
      </c>
      <c r="M19" s="1464" t="str">
        <f t="shared" si="1"/>
        <v>50100MLB D200</v>
      </c>
      <c r="N19" s="1464" t="s">
        <v>293</v>
      </c>
      <c r="O19" s="1464" t="s">
        <v>372</v>
      </c>
      <c r="R19" s="1466"/>
      <c r="S19" s="1465"/>
    </row>
    <row r="20" spans="5:19" x14ac:dyDescent="0.45">
      <c r="K20" s="1466">
        <v>15</v>
      </c>
      <c r="L20" s="1465" t="s">
        <v>292</v>
      </c>
      <c r="M20" s="1464" t="str">
        <f t="shared" si="1"/>
        <v>50100MLC D300</v>
      </c>
      <c r="N20" s="1464" t="s">
        <v>291</v>
      </c>
      <c r="O20" s="1464" t="s">
        <v>373</v>
      </c>
      <c r="R20" s="1466"/>
      <c r="S20" s="1465"/>
    </row>
    <row r="21" spans="5:19" x14ac:dyDescent="0.45">
      <c r="K21" s="1466">
        <v>16</v>
      </c>
      <c r="L21" s="1465"/>
      <c r="R21" s="1466"/>
      <c r="S21" s="1465"/>
    </row>
    <row r="22" spans="5:19" x14ac:dyDescent="0.45">
      <c r="K22" s="1466">
        <v>17</v>
      </c>
      <c r="L22" s="1465"/>
      <c r="R22" s="1466"/>
      <c r="S22" s="1465"/>
    </row>
    <row r="23" spans="5:19" x14ac:dyDescent="0.45">
      <c r="K23" s="1466">
        <v>18</v>
      </c>
      <c r="L23" s="1465"/>
      <c r="R23" s="1466"/>
      <c r="S23" s="1465"/>
    </row>
  </sheetData>
  <mergeCells count="3">
    <mergeCell ref="E3:F4"/>
    <mergeCell ref="K3:L4"/>
    <mergeCell ref="R3:S4"/>
  </mergeCells>
  <phoneticPr fontId="3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BCB1-0A4D-4E2C-8870-A7738B383B73}">
  <dimension ref="A1:C45"/>
  <sheetViews>
    <sheetView topLeftCell="A19" workbookViewId="0">
      <selection sqref="A1:B43"/>
    </sheetView>
  </sheetViews>
  <sheetFormatPr defaultRowHeight="18" x14ac:dyDescent="0.45"/>
  <cols>
    <col min="2" max="2" width="16.19921875" bestFit="1" customWidth="1"/>
    <col min="3" max="3" width="16.19921875" customWidth="1"/>
  </cols>
  <sheetData>
    <row r="1" spans="1:3" x14ac:dyDescent="0.45">
      <c r="A1" s="1464" t="s">
        <v>38</v>
      </c>
      <c r="B1" s="1464" t="s">
        <v>352</v>
      </c>
      <c r="C1" s="1464">
        <v>1</v>
      </c>
    </row>
    <row r="2" spans="1:3" x14ac:dyDescent="0.45">
      <c r="A2" s="1464"/>
      <c r="B2" s="1464"/>
      <c r="C2" s="1464">
        <v>1</v>
      </c>
    </row>
    <row r="3" spans="1:3" x14ac:dyDescent="0.45">
      <c r="A3" s="1464"/>
      <c r="B3" s="1464"/>
      <c r="C3" s="1464">
        <v>1</v>
      </c>
    </row>
    <row r="4" spans="1:3" x14ac:dyDescent="0.45">
      <c r="A4" s="1464" t="s">
        <v>38</v>
      </c>
      <c r="B4" s="1464" t="s">
        <v>353</v>
      </c>
      <c r="C4" s="1464">
        <v>2</v>
      </c>
    </row>
    <row r="5" spans="1:3" x14ac:dyDescent="0.45">
      <c r="A5" s="1464"/>
      <c r="B5" s="1464"/>
      <c r="C5" s="1464">
        <v>2</v>
      </c>
    </row>
    <row r="6" spans="1:3" x14ac:dyDescent="0.45">
      <c r="A6" s="1464"/>
      <c r="B6" s="1464"/>
      <c r="C6" s="1464">
        <v>2</v>
      </c>
    </row>
    <row r="7" spans="1:3" x14ac:dyDescent="0.45">
      <c r="A7" s="1464" t="s">
        <v>374</v>
      </c>
      <c r="B7" s="1464" t="s">
        <v>354</v>
      </c>
      <c r="C7" s="1464">
        <v>3</v>
      </c>
    </row>
    <row r="8" spans="1:3" x14ac:dyDescent="0.45">
      <c r="A8" s="1464"/>
      <c r="B8" s="1464"/>
      <c r="C8" s="1464">
        <v>3</v>
      </c>
    </row>
    <row r="9" spans="1:3" x14ac:dyDescent="0.45">
      <c r="A9" s="1464"/>
      <c r="B9" s="1464"/>
      <c r="C9" s="1464">
        <v>3</v>
      </c>
    </row>
    <row r="10" spans="1:3" x14ac:dyDescent="0.45">
      <c r="A10" s="1464" t="s">
        <v>375</v>
      </c>
      <c r="B10" s="1464" t="s">
        <v>355</v>
      </c>
      <c r="C10" s="1464">
        <v>4</v>
      </c>
    </row>
    <row r="11" spans="1:3" x14ac:dyDescent="0.45">
      <c r="A11" s="1464"/>
      <c r="B11" s="1464"/>
      <c r="C11" s="1464">
        <v>4</v>
      </c>
    </row>
    <row r="12" spans="1:3" x14ac:dyDescent="0.45">
      <c r="A12" s="1464"/>
      <c r="B12" s="1464"/>
      <c r="C12" s="1464">
        <v>4</v>
      </c>
    </row>
    <row r="13" spans="1:3" x14ac:dyDescent="0.45">
      <c r="A13" s="1464" t="s">
        <v>376</v>
      </c>
      <c r="B13" s="1464" t="s">
        <v>356</v>
      </c>
      <c r="C13" s="1464">
        <v>5</v>
      </c>
    </row>
    <row r="14" spans="1:3" x14ac:dyDescent="0.45">
      <c r="A14" s="1464"/>
      <c r="B14" s="1464"/>
      <c r="C14" s="1464">
        <v>5</v>
      </c>
    </row>
    <row r="15" spans="1:3" x14ac:dyDescent="0.45">
      <c r="A15" s="1464"/>
      <c r="B15" s="1464"/>
      <c r="C15" s="1464">
        <v>5</v>
      </c>
    </row>
    <row r="16" spans="1:3" x14ac:dyDescent="0.45">
      <c r="A16" s="1464" t="s">
        <v>376</v>
      </c>
      <c r="B16" s="1464" t="s">
        <v>357</v>
      </c>
      <c r="C16" s="1464">
        <v>6</v>
      </c>
    </row>
    <row r="17" spans="1:3" x14ac:dyDescent="0.45">
      <c r="A17" s="1464"/>
      <c r="B17" s="1464"/>
      <c r="C17" s="1464">
        <v>6</v>
      </c>
    </row>
    <row r="18" spans="1:3" x14ac:dyDescent="0.45">
      <c r="A18" s="1464"/>
      <c r="B18" s="1464"/>
      <c r="C18" s="1464">
        <v>6</v>
      </c>
    </row>
    <row r="19" spans="1:3" x14ac:dyDescent="0.45">
      <c r="A19" s="1464" t="s">
        <v>376</v>
      </c>
      <c r="B19" s="1464" t="s">
        <v>358</v>
      </c>
      <c r="C19" s="1464">
        <v>7</v>
      </c>
    </row>
    <row r="20" spans="1:3" x14ac:dyDescent="0.45">
      <c r="A20" s="1464"/>
      <c r="B20" s="1464"/>
      <c r="C20" s="1464">
        <v>7</v>
      </c>
    </row>
    <row r="21" spans="1:3" x14ac:dyDescent="0.45">
      <c r="A21" s="1464"/>
      <c r="B21" s="1464"/>
      <c r="C21" s="1464">
        <v>7</v>
      </c>
    </row>
    <row r="22" spans="1:3" x14ac:dyDescent="0.45">
      <c r="A22" s="1464" t="s">
        <v>377</v>
      </c>
      <c r="B22" s="1464" t="s">
        <v>359</v>
      </c>
      <c r="C22" s="1464">
        <v>8</v>
      </c>
    </row>
    <row r="23" spans="1:3" x14ac:dyDescent="0.45">
      <c r="A23" s="1464"/>
      <c r="B23" s="1464"/>
      <c r="C23" s="1464">
        <v>8</v>
      </c>
    </row>
    <row r="24" spans="1:3" x14ac:dyDescent="0.45">
      <c r="A24" s="1464"/>
      <c r="B24" s="1464"/>
      <c r="C24" s="1464">
        <v>8</v>
      </c>
    </row>
    <row r="25" spans="1:3" x14ac:dyDescent="0.45">
      <c r="A25" s="1464" t="s">
        <v>367</v>
      </c>
      <c r="B25" s="1464" t="s">
        <v>360</v>
      </c>
      <c r="C25" s="1464">
        <v>9</v>
      </c>
    </row>
    <row r="26" spans="1:3" x14ac:dyDescent="0.45">
      <c r="A26" s="1464"/>
      <c r="B26" s="1464"/>
      <c r="C26" s="1464">
        <v>9</v>
      </c>
    </row>
    <row r="27" spans="1:3" x14ac:dyDescent="0.45">
      <c r="A27" s="1464"/>
      <c r="B27" s="1464"/>
      <c r="C27" s="1464">
        <v>9</v>
      </c>
    </row>
    <row r="28" spans="1:3" x14ac:dyDescent="0.45">
      <c r="A28" s="1464" t="s">
        <v>368</v>
      </c>
      <c r="B28" s="1464" t="s">
        <v>361</v>
      </c>
      <c r="C28" s="1464">
        <v>10</v>
      </c>
    </row>
    <row r="29" spans="1:3" x14ac:dyDescent="0.45">
      <c r="A29" s="1464"/>
      <c r="B29" s="1464"/>
      <c r="C29" s="1464">
        <v>10</v>
      </c>
    </row>
    <row r="30" spans="1:3" x14ac:dyDescent="0.45">
      <c r="A30" s="1464"/>
      <c r="B30" s="1464"/>
      <c r="C30" s="1464">
        <v>10</v>
      </c>
    </row>
    <row r="31" spans="1:3" x14ac:dyDescent="0.45">
      <c r="A31" s="1464" t="s">
        <v>369</v>
      </c>
      <c r="B31" s="1464" t="s">
        <v>362</v>
      </c>
      <c r="C31" s="1464">
        <v>11</v>
      </c>
    </row>
    <row r="32" spans="1:3" x14ac:dyDescent="0.45">
      <c r="A32" s="1464"/>
      <c r="B32" s="1464"/>
      <c r="C32" s="1464">
        <v>11</v>
      </c>
    </row>
    <row r="33" spans="1:3" x14ac:dyDescent="0.45">
      <c r="A33" s="1464"/>
      <c r="B33" s="1464"/>
      <c r="C33" s="1464">
        <v>11</v>
      </c>
    </row>
    <row r="34" spans="1:3" x14ac:dyDescent="0.45">
      <c r="A34" s="1464" t="s">
        <v>370</v>
      </c>
      <c r="B34" s="1464" t="s">
        <v>363</v>
      </c>
      <c r="C34" s="1464">
        <v>12</v>
      </c>
    </row>
    <row r="35" spans="1:3" x14ac:dyDescent="0.45">
      <c r="A35" s="1464"/>
      <c r="B35" s="1464"/>
      <c r="C35" s="1464">
        <v>12</v>
      </c>
    </row>
    <row r="36" spans="1:3" x14ac:dyDescent="0.45">
      <c r="A36" s="1464"/>
      <c r="B36" s="1464"/>
      <c r="C36" s="1464">
        <v>12</v>
      </c>
    </row>
    <row r="37" spans="1:3" x14ac:dyDescent="0.45">
      <c r="A37" s="1464" t="s">
        <v>371</v>
      </c>
      <c r="B37" s="1464" t="s">
        <v>364</v>
      </c>
      <c r="C37" s="1464">
        <v>13</v>
      </c>
    </row>
    <row r="38" spans="1:3" x14ac:dyDescent="0.45">
      <c r="A38" s="1464"/>
      <c r="B38" s="1464"/>
      <c r="C38" s="1464">
        <v>13</v>
      </c>
    </row>
    <row r="39" spans="1:3" x14ac:dyDescent="0.45">
      <c r="A39" s="1464"/>
      <c r="B39" s="1464"/>
      <c r="C39" s="1464">
        <v>13</v>
      </c>
    </row>
    <row r="40" spans="1:3" x14ac:dyDescent="0.45">
      <c r="A40" s="1464" t="s">
        <v>372</v>
      </c>
      <c r="B40" s="1464" t="s">
        <v>365</v>
      </c>
      <c r="C40" s="1464">
        <v>14</v>
      </c>
    </row>
    <row r="41" spans="1:3" x14ac:dyDescent="0.45">
      <c r="A41" s="1464"/>
      <c r="B41" s="1464"/>
      <c r="C41" s="1464">
        <v>14</v>
      </c>
    </row>
    <row r="42" spans="1:3" x14ac:dyDescent="0.45">
      <c r="A42" s="1464"/>
      <c r="B42" s="1464"/>
      <c r="C42" s="1464">
        <v>14</v>
      </c>
    </row>
    <row r="43" spans="1:3" x14ac:dyDescent="0.45">
      <c r="A43" s="1464" t="s">
        <v>373</v>
      </c>
      <c r="B43" s="1464" t="s">
        <v>366</v>
      </c>
      <c r="C43" s="1464">
        <v>15</v>
      </c>
    </row>
    <row r="44" spans="1:3" x14ac:dyDescent="0.45">
      <c r="B44" s="1464"/>
      <c r="C44" s="1464">
        <v>15</v>
      </c>
    </row>
    <row r="45" spans="1:3" x14ac:dyDescent="0.45">
      <c r="B45" s="1464"/>
      <c r="C45" s="1464">
        <v>15</v>
      </c>
    </row>
  </sheetData>
  <sortState xmlns:xlrd2="http://schemas.microsoft.com/office/spreadsheetml/2017/richdata2" ref="B1:D45">
    <sortCondition ref="D45"/>
  </sortState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A661-DAAE-4831-BA9F-CA988D4BBFCA}">
  <dimension ref="C3:K65"/>
  <sheetViews>
    <sheetView workbookViewId="0">
      <selection activeCell="M9" sqref="M9"/>
    </sheetView>
  </sheetViews>
  <sheetFormatPr defaultRowHeight="18" x14ac:dyDescent="0.45"/>
  <cols>
    <col min="3" max="3" width="33.19921875" bestFit="1" customWidth="1"/>
    <col min="4" max="4" width="33.19921875" customWidth="1"/>
    <col min="11" max="11" width="22.8984375" customWidth="1"/>
  </cols>
  <sheetData>
    <row r="3" spans="3:11" x14ac:dyDescent="0.45">
      <c r="D3">
        <v>61</v>
      </c>
      <c r="G3">
        <f>D3-G4</f>
        <v>12</v>
      </c>
    </row>
    <row r="4" spans="3:11" x14ac:dyDescent="0.45">
      <c r="C4" t="s">
        <v>442</v>
      </c>
      <c r="G4">
        <f>COUNTBLANK(G5:G65)</f>
        <v>49</v>
      </c>
      <c r="K4" t="s">
        <v>443</v>
      </c>
    </row>
    <row r="5" spans="3:11" x14ac:dyDescent="0.45">
      <c r="C5" t="s">
        <v>378</v>
      </c>
      <c r="D5" t="str">
        <f>TRIM(CLEAN(SUBSTITUTE(C5,"-"," ")))</f>
        <v>50100MFM FA00</v>
      </c>
      <c r="E5" t="s">
        <v>379</v>
      </c>
      <c r="F5">
        <v>200</v>
      </c>
      <c r="G5" t="str">
        <f>IFERROR(VLOOKUP(D5,$K$6:$K$20,1,FALSE),"")</f>
        <v/>
      </c>
      <c r="H5" s="1491"/>
      <c r="K5" s="1464" t="s">
        <v>341</v>
      </c>
    </row>
    <row r="6" spans="3:11" x14ac:dyDescent="0.45">
      <c r="C6" t="s">
        <v>378</v>
      </c>
      <c r="D6" t="str">
        <f t="shared" ref="D6:D65" si="0">TRIM(CLEAN(SUBSTITUTE(C6,"-"," ")))</f>
        <v>50100MFM FA00</v>
      </c>
      <c r="E6" t="s">
        <v>380</v>
      </c>
      <c r="F6">
        <v>200</v>
      </c>
      <c r="G6" t="str">
        <f t="shared" ref="G6:G65" si="1">IFERROR(VLOOKUP(D6,$K$6:$K$20,1,FALSE),"")</f>
        <v/>
      </c>
      <c r="K6" s="1464" t="s">
        <v>449</v>
      </c>
    </row>
    <row r="7" spans="3:11" x14ac:dyDescent="0.45">
      <c r="C7" t="s">
        <v>381</v>
      </c>
      <c r="D7" t="str">
        <f t="shared" si="0"/>
        <v>50100MFP C000</v>
      </c>
      <c r="E7" t="s">
        <v>382</v>
      </c>
      <c r="F7">
        <v>200</v>
      </c>
      <c r="G7" t="str">
        <f t="shared" si="1"/>
        <v/>
      </c>
      <c r="K7" s="1464" t="s">
        <v>353</v>
      </c>
    </row>
    <row r="8" spans="3:11" x14ac:dyDescent="0.45">
      <c r="C8" t="s">
        <v>383</v>
      </c>
      <c r="D8" t="str">
        <f t="shared" si="0"/>
        <v>50100MFP L800</v>
      </c>
      <c r="E8" t="s">
        <v>380</v>
      </c>
      <c r="F8">
        <v>200</v>
      </c>
      <c r="G8" t="str">
        <f t="shared" si="1"/>
        <v/>
      </c>
      <c r="K8" s="1464" t="s">
        <v>354</v>
      </c>
    </row>
    <row r="9" spans="3:11" x14ac:dyDescent="0.45">
      <c r="C9" t="s">
        <v>445</v>
      </c>
      <c r="D9" t="str">
        <f t="shared" si="0"/>
        <v>50100MFPV YA00</v>
      </c>
      <c r="E9" t="s">
        <v>384</v>
      </c>
      <c r="F9">
        <v>200</v>
      </c>
      <c r="G9" t="str">
        <f t="shared" si="1"/>
        <v/>
      </c>
      <c r="K9" s="1464" t="s">
        <v>355</v>
      </c>
    </row>
    <row r="10" spans="3:11" x14ac:dyDescent="0.45">
      <c r="C10" t="s">
        <v>385</v>
      </c>
      <c r="D10" t="str">
        <f t="shared" si="0"/>
        <v>50100MFP JD00</v>
      </c>
      <c r="E10" t="s">
        <v>380</v>
      </c>
      <c r="F10">
        <v>200</v>
      </c>
      <c r="G10" t="str">
        <f t="shared" si="1"/>
        <v>50100MFP JD00</v>
      </c>
      <c r="K10" s="1464" t="s">
        <v>356</v>
      </c>
    </row>
    <row r="11" spans="3:11" x14ac:dyDescent="0.45">
      <c r="C11" t="s">
        <v>386</v>
      </c>
      <c r="D11" t="str">
        <f t="shared" si="0"/>
        <v>50100MFP JC00</v>
      </c>
      <c r="E11" t="s">
        <v>380</v>
      </c>
      <c r="F11">
        <v>200</v>
      </c>
      <c r="G11" t="str">
        <f t="shared" si="1"/>
        <v>50100MFP JC00</v>
      </c>
      <c r="K11" s="1464" t="s">
        <v>357</v>
      </c>
    </row>
    <row r="12" spans="3:11" x14ac:dyDescent="0.45">
      <c r="C12" t="s">
        <v>387</v>
      </c>
      <c r="D12" t="str">
        <f t="shared" si="0"/>
        <v>50100MFP A500</v>
      </c>
      <c r="E12" t="s">
        <v>380</v>
      </c>
      <c r="F12">
        <v>200</v>
      </c>
      <c r="G12" t="str">
        <f t="shared" si="1"/>
        <v/>
      </c>
      <c r="K12" s="1464" t="s">
        <v>358</v>
      </c>
    </row>
    <row r="13" spans="3:11" x14ac:dyDescent="0.45">
      <c r="C13" t="s">
        <v>388</v>
      </c>
      <c r="D13" t="str">
        <f t="shared" si="0"/>
        <v>50100MGC JD00</v>
      </c>
      <c r="F13">
        <v>150</v>
      </c>
      <c r="G13" t="str">
        <f t="shared" si="1"/>
        <v/>
      </c>
      <c r="K13" s="1464" t="s">
        <v>359</v>
      </c>
    </row>
    <row r="14" spans="3:11" x14ac:dyDescent="0.45">
      <c r="C14" t="s">
        <v>389</v>
      </c>
      <c r="D14" t="str">
        <f t="shared" si="0"/>
        <v>50100MGC JB00</v>
      </c>
      <c r="E14" t="s">
        <v>249</v>
      </c>
      <c r="F14">
        <v>150</v>
      </c>
      <c r="G14" t="str">
        <f t="shared" si="1"/>
        <v/>
      </c>
      <c r="K14" s="1464" t="s">
        <v>360</v>
      </c>
    </row>
    <row r="15" spans="3:11" x14ac:dyDescent="0.45">
      <c r="C15" t="s">
        <v>446</v>
      </c>
      <c r="D15" t="str">
        <f t="shared" si="0"/>
        <v>50100MKA Y100</v>
      </c>
      <c r="E15" t="s">
        <v>390</v>
      </c>
      <c r="F15">
        <v>120</v>
      </c>
      <c r="G15" t="str">
        <f t="shared" si="1"/>
        <v/>
      </c>
      <c r="K15" s="1464" t="s">
        <v>361</v>
      </c>
    </row>
    <row r="16" spans="3:11" x14ac:dyDescent="0.45">
      <c r="C16" t="s">
        <v>391</v>
      </c>
      <c r="D16" t="str">
        <f t="shared" si="0"/>
        <v>50100MEG H100</v>
      </c>
      <c r="E16" t="s">
        <v>392</v>
      </c>
      <c r="F16">
        <v>140</v>
      </c>
      <c r="G16" t="str">
        <f t="shared" si="1"/>
        <v/>
      </c>
      <c r="K16" s="1464" t="s">
        <v>362</v>
      </c>
    </row>
    <row r="17" spans="3:11" x14ac:dyDescent="0.45">
      <c r="C17" t="s">
        <v>391</v>
      </c>
      <c r="D17" t="str">
        <f t="shared" si="0"/>
        <v>50100MEG H100</v>
      </c>
      <c r="E17" t="s">
        <v>249</v>
      </c>
      <c r="F17">
        <v>140</v>
      </c>
      <c r="G17" t="str">
        <f t="shared" si="1"/>
        <v/>
      </c>
      <c r="K17" s="1464" t="s">
        <v>363</v>
      </c>
    </row>
    <row r="18" spans="3:11" x14ac:dyDescent="0.45">
      <c r="C18" t="s">
        <v>393</v>
      </c>
      <c r="D18" t="str">
        <f t="shared" si="0"/>
        <v>50100MEG W000</v>
      </c>
      <c r="E18" t="s">
        <v>394</v>
      </c>
      <c r="F18">
        <v>140</v>
      </c>
      <c r="G18" t="str">
        <f t="shared" si="1"/>
        <v/>
      </c>
      <c r="K18" s="1464" t="s">
        <v>364</v>
      </c>
    </row>
    <row r="19" spans="3:11" x14ac:dyDescent="0.45">
      <c r="C19" t="s">
        <v>395</v>
      </c>
      <c r="D19" t="str">
        <f t="shared" si="0"/>
        <v>50100MLR Y800</v>
      </c>
      <c r="E19" t="s">
        <v>380</v>
      </c>
      <c r="F19">
        <v>200</v>
      </c>
      <c r="G19" t="str">
        <f t="shared" si="1"/>
        <v/>
      </c>
      <c r="K19" s="1464" t="s">
        <v>365</v>
      </c>
    </row>
    <row r="20" spans="3:11" x14ac:dyDescent="0.45">
      <c r="C20" t="s">
        <v>396</v>
      </c>
      <c r="D20" t="str">
        <f t="shared" si="0"/>
        <v>50100MLR D800</v>
      </c>
      <c r="E20" t="s">
        <v>380</v>
      </c>
      <c r="F20">
        <v>200</v>
      </c>
      <c r="G20" t="str">
        <f t="shared" si="1"/>
        <v/>
      </c>
      <c r="K20" s="1464" t="s">
        <v>366</v>
      </c>
    </row>
    <row r="21" spans="3:11" ht="36" x14ac:dyDescent="0.45">
      <c r="C21" s="1491" t="s">
        <v>447</v>
      </c>
      <c r="D21" t="str">
        <f t="shared" si="0"/>
        <v>50100MLR D000</v>
      </c>
      <c r="E21" t="s">
        <v>380</v>
      </c>
      <c r="F21">
        <v>200</v>
      </c>
      <c r="G21" t="str">
        <f t="shared" si="1"/>
        <v>50100MLR D000</v>
      </c>
    </row>
    <row r="22" spans="3:11" ht="36" x14ac:dyDescent="0.45">
      <c r="C22" s="1491" t="s">
        <v>448</v>
      </c>
      <c r="D22" t="str">
        <f t="shared" si="0"/>
        <v>50100MKP J000</v>
      </c>
      <c r="E22" t="s">
        <v>380</v>
      </c>
      <c r="F22">
        <v>200</v>
      </c>
      <c r="G22" t="str">
        <f t="shared" si="1"/>
        <v/>
      </c>
    </row>
    <row r="23" spans="3:11" x14ac:dyDescent="0.45">
      <c r="C23" t="s">
        <v>397</v>
      </c>
      <c r="D23" t="str">
        <f t="shared" si="0"/>
        <v>50100MKP J800</v>
      </c>
      <c r="E23" t="s">
        <v>380</v>
      </c>
      <c r="F23">
        <v>200</v>
      </c>
      <c r="G23" t="str">
        <f t="shared" si="1"/>
        <v/>
      </c>
    </row>
    <row r="24" spans="3:11" x14ac:dyDescent="0.45">
      <c r="C24" t="s">
        <v>398</v>
      </c>
      <c r="D24" t="str">
        <f t="shared" si="0"/>
        <v>50100MJF A000</v>
      </c>
      <c r="E24" t="s">
        <v>249</v>
      </c>
      <c r="F24">
        <v>160</v>
      </c>
      <c r="G24" t="str">
        <f t="shared" si="1"/>
        <v/>
      </c>
    </row>
    <row r="25" spans="3:11" x14ac:dyDescent="0.45">
      <c r="C25" t="s">
        <v>399</v>
      </c>
      <c r="D25" t="str">
        <f t="shared" si="0"/>
        <v>50100MJF A300</v>
      </c>
      <c r="E25" t="s">
        <v>249</v>
      </c>
      <c r="F25">
        <v>160</v>
      </c>
      <c r="G25" t="str">
        <f t="shared" si="1"/>
        <v/>
      </c>
    </row>
    <row r="26" spans="3:11" x14ac:dyDescent="0.45">
      <c r="C26" t="s">
        <v>400</v>
      </c>
      <c r="D26" t="str">
        <f t="shared" si="0"/>
        <v>50100MJH Y000</v>
      </c>
      <c r="E26" t="s">
        <v>384</v>
      </c>
      <c r="F26">
        <v>160</v>
      </c>
      <c r="G26" t="str">
        <f t="shared" si="1"/>
        <v/>
      </c>
    </row>
    <row r="27" spans="3:11" x14ac:dyDescent="0.45">
      <c r="C27" t="s">
        <v>221</v>
      </c>
      <c r="D27" t="str">
        <f t="shared" si="0"/>
        <v>50100MJH Y400</v>
      </c>
      <c r="E27" t="s">
        <v>384</v>
      </c>
      <c r="F27">
        <v>140</v>
      </c>
      <c r="G27" t="str">
        <f t="shared" si="1"/>
        <v/>
      </c>
    </row>
    <row r="28" spans="3:11" x14ac:dyDescent="0.45">
      <c r="C28" t="s">
        <v>401</v>
      </c>
      <c r="D28" t="str">
        <f t="shared" si="0"/>
        <v>50100MJL Y100</v>
      </c>
      <c r="E28" t="s">
        <v>382</v>
      </c>
      <c r="F28">
        <v>140</v>
      </c>
      <c r="G28" t="str">
        <f t="shared" si="1"/>
        <v/>
      </c>
    </row>
    <row r="29" spans="3:11" x14ac:dyDescent="0.45">
      <c r="C29" t="s">
        <v>402</v>
      </c>
      <c r="D29" t="str">
        <f t="shared" si="0"/>
        <v>50100MKA N400</v>
      </c>
      <c r="E29" t="s">
        <v>394</v>
      </c>
      <c r="F29">
        <v>140</v>
      </c>
      <c r="G29" t="str">
        <f t="shared" si="1"/>
        <v/>
      </c>
    </row>
    <row r="30" spans="3:11" x14ac:dyDescent="0.45">
      <c r="C30" t="s">
        <v>403</v>
      </c>
      <c r="D30" t="str">
        <f t="shared" si="0"/>
        <v>50100MKA D700</v>
      </c>
      <c r="E30" t="s">
        <v>394</v>
      </c>
      <c r="F30">
        <v>140</v>
      </c>
      <c r="G30" t="str">
        <f t="shared" si="1"/>
        <v/>
      </c>
    </row>
    <row r="31" spans="3:11" x14ac:dyDescent="0.45">
      <c r="C31" t="s">
        <v>404</v>
      </c>
      <c r="D31" t="str">
        <f t="shared" si="0"/>
        <v>50100MKA D800</v>
      </c>
      <c r="E31" t="s">
        <v>380</v>
      </c>
      <c r="F31">
        <v>140</v>
      </c>
      <c r="G31" t="str">
        <f t="shared" si="1"/>
        <v/>
      </c>
    </row>
    <row r="32" spans="3:11" x14ac:dyDescent="0.45">
      <c r="C32" t="s">
        <v>405</v>
      </c>
      <c r="D32" t="str">
        <f t="shared" si="0"/>
        <v>50100MKL S800</v>
      </c>
      <c r="E32" t="s">
        <v>406</v>
      </c>
      <c r="F32">
        <v>140</v>
      </c>
      <c r="G32" t="str">
        <f t="shared" si="1"/>
        <v/>
      </c>
    </row>
    <row r="33" spans="3:7" x14ac:dyDescent="0.45">
      <c r="C33" t="s">
        <v>407</v>
      </c>
      <c r="D33" t="str">
        <f t="shared" si="0"/>
        <v>50100MKA N600</v>
      </c>
      <c r="E33" t="s">
        <v>380</v>
      </c>
      <c r="F33">
        <v>140</v>
      </c>
      <c r="G33" t="str">
        <f t="shared" si="1"/>
        <v/>
      </c>
    </row>
    <row r="34" spans="3:7" x14ac:dyDescent="0.45">
      <c r="C34" t="s">
        <v>408</v>
      </c>
      <c r="D34" t="str">
        <f t="shared" si="0"/>
        <v>50100MKA D500</v>
      </c>
      <c r="E34" t="s">
        <v>380</v>
      </c>
      <c r="F34">
        <v>140</v>
      </c>
      <c r="G34" t="str">
        <f t="shared" si="1"/>
        <v/>
      </c>
    </row>
    <row r="35" spans="3:7" x14ac:dyDescent="0.45">
      <c r="C35" t="s">
        <v>408</v>
      </c>
      <c r="D35" t="str">
        <f t="shared" si="0"/>
        <v>50100MKA D500</v>
      </c>
      <c r="E35" t="s">
        <v>409</v>
      </c>
      <c r="F35">
        <v>140</v>
      </c>
      <c r="G35" t="str">
        <f t="shared" si="1"/>
        <v/>
      </c>
    </row>
    <row r="36" spans="3:7" x14ac:dyDescent="0.45">
      <c r="C36" t="s">
        <v>410</v>
      </c>
      <c r="D36" t="str">
        <f t="shared" si="0"/>
        <v>50100MKL S500</v>
      </c>
      <c r="E36" t="s">
        <v>411</v>
      </c>
      <c r="F36">
        <v>140</v>
      </c>
      <c r="G36" t="str">
        <f t="shared" si="1"/>
        <v/>
      </c>
    </row>
    <row r="37" spans="3:7" x14ac:dyDescent="0.45">
      <c r="C37" t="s">
        <v>412</v>
      </c>
      <c r="D37" t="str">
        <f t="shared" si="0"/>
        <v>50100MKA Y100</v>
      </c>
      <c r="E37" t="s">
        <v>413</v>
      </c>
      <c r="F37">
        <v>140</v>
      </c>
      <c r="G37" t="str">
        <f t="shared" si="1"/>
        <v/>
      </c>
    </row>
    <row r="38" spans="3:7" x14ac:dyDescent="0.45">
      <c r="C38" t="s">
        <v>414</v>
      </c>
      <c r="D38" t="str">
        <f t="shared" si="0"/>
        <v>50100MJH Y200</v>
      </c>
      <c r="E38" t="s">
        <v>384</v>
      </c>
      <c r="F38">
        <v>140</v>
      </c>
      <c r="G38" t="str">
        <f t="shared" si="1"/>
        <v/>
      </c>
    </row>
    <row r="39" spans="3:7" x14ac:dyDescent="0.45">
      <c r="C39" t="s">
        <v>415</v>
      </c>
      <c r="D39" t="str">
        <f t="shared" si="0"/>
        <v>50100MKA S400</v>
      </c>
      <c r="E39" t="s">
        <v>406</v>
      </c>
      <c r="F39">
        <v>140</v>
      </c>
      <c r="G39" t="str">
        <f t="shared" si="1"/>
        <v/>
      </c>
    </row>
    <row r="40" spans="3:7" x14ac:dyDescent="0.45">
      <c r="C40" t="s">
        <v>404</v>
      </c>
      <c r="D40" t="str">
        <f t="shared" si="0"/>
        <v>50100MKA D800</v>
      </c>
      <c r="E40" t="s">
        <v>394</v>
      </c>
      <c r="F40">
        <v>120</v>
      </c>
      <c r="G40" t="str">
        <f t="shared" si="1"/>
        <v/>
      </c>
    </row>
    <row r="41" spans="3:7" x14ac:dyDescent="0.45">
      <c r="C41" t="s">
        <v>416</v>
      </c>
      <c r="D41" t="str">
        <f t="shared" si="0"/>
        <v>50100MKS E000</v>
      </c>
      <c r="E41" t="s">
        <v>394</v>
      </c>
      <c r="F41">
        <v>160</v>
      </c>
      <c r="G41" t="str">
        <f t="shared" si="1"/>
        <v>50100MKS E000</v>
      </c>
    </row>
    <row r="42" spans="3:7" x14ac:dyDescent="0.45">
      <c r="D42" t="str">
        <f t="shared" si="0"/>
        <v/>
      </c>
      <c r="E42" t="s">
        <v>417</v>
      </c>
      <c r="F42">
        <v>160</v>
      </c>
      <c r="G42" t="str">
        <f t="shared" si="1"/>
        <v/>
      </c>
    </row>
    <row r="43" spans="3:7" x14ac:dyDescent="0.45">
      <c r="C43" t="s">
        <v>418</v>
      </c>
      <c r="D43" t="str">
        <f t="shared" si="0"/>
        <v>50100MLF E000</v>
      </c>
      <c r="E43" t="s">
        <v>394</v>
      </c>
      <c r="F43">
        <v>160</v>
      </c>
      <c r="G43" t="str">
        <f t="shared" si="1"/>
        <v>50100MLF E000</v>
      </c>
    </row>
    <row r="44" spans="3:7" x14ac:dyDescent="0.45">
      <c r="C44" t="s">
        <v>419</v>
      </c>
      <c r="D44" t="str">
        <f t="shared" si="0"/>
        <v>50100MLF Y000</v>
      </c>
      <c r="E44" t="s">
        <v>394</v>
      </c>
      <c r="F44">
        <v>160</v>
      </c>
      <c r="G44" t="str">
        <f t="shared" si="1"/>
        <v>50100MLF Y000</v>
      </c>
    </row>
    <row r="45" spans="3:7" x14ac:dyDescent="0.45">
      <c r="C45" t="s">
        <v>444</v>
      </c>
      <c r="D45" t="str">
        <f t="shared" si="0"/>
        <v>50100MKK D000</v>
      </c>
      <c r="E45" t="s">
        <v>382</v>
      </c>
      <c r="F45">
        <v>180</v>
      </c>
      <c r="G45" t="str">
        <f t="shared" si="1"/>
        <v/>
      </c>
    </row>
    <row r="46" spans="3:7" x14ac:dyDescent="0.45">
      <c r="C46" t="s">
        <v>420</v>
      </c>
      <c r="D46" t="str">
        <f t="shared" si="0"/>
        <v>50100MLF E800</v>
      </c>
      <c r="E46" t="s">
        <v>394</v>
      </c>
      <c r="F46">
        <v>160</v>
      </c>
      <c r="G46" t="str">
        <f t="shared" si="1"/>
        <v>50100MLF E800</v>
      </c>
    </row>
    <row r="47" spans="3:7" x14ac:dyDescent="0.45">
      <c r="C47" t="s">
        <v>421</v>
      </c>
      <c r="D47" t="str">
        <f t="shared" si="0"/>
        <v>50100GFY 6600</v>
      </c>
      <c r="E47" t="s">
        <v>380</v>
      </c>
      <c r="F47">
        <v>106</v>
      </c>
      <c r="G47" t="str">
        <f t="shared" si="1"/>
        <v/>
      </c>
    </row>
    <row r="48" spans="3:7" x14ac:dyDescent="0.45">
      <c r="C48" t="s">
        <v>422</v>
      </c>
      <c r="D48" t="str">
        <f t="shared" si="0"/>
        <v>50100KSE 0000</v>
      </c>
      <c r="E48" t="s">
        <v>380</v>
      </c>
      <c r="F48">
        <v>130</v>
      </c>
      <c r="G48" t="str">
        <f t="shared" si="1"/>
        <v>50100KSE 0000</v>
      </c>
    </row>
    <row r="49" spans="3:7" x14ac:dyDescent="0.45">
      <c r="C49" t="s">
        <v>423</v>
      </c>
      <c r="D49" t="str">
        <f t="shared" si="0"/>
        <v>50100MKJ D000</v>
      </c>
      <c r="E49" t="s">
        <v>382</v>
      </c>
      <c r="F49">
        <v>150</v>
      </c>
      <c r="G49" t="str">
        <f t="shared" si="1"/>
        <v/>
      </c>
    </row>
    <row r="50" spans="3:7" x14ac:dyDescent="0.45">
      <c r="C50" t="s">
        <v>424</v>
      </c>
      <c r="D50" t="str">
        <f t="shared" si="0"/>
        <v>50100MKJ E500</v>
      </c>
      <c r="E50" t="s">
        <v>409</v>
      </c>
      <c r="F50">
        <v>150</v>
      </c>
      <c r="G50" t="str">
        <f t="shared" si="1"/>
        <v/>
      </c>
    </row>
    <row r="51" spans="3:7" x14ac:dyDescent="0.45">
      <c r="C51" t="s">
        <v>425</v>
      </c>
      <c r="D51" t="str">
        <f t="shared" si="0"/>
        <v>50100MKH D200</v>
      </c>
      <c r="E51" t="s">
        <v>382</v>
      </c>
      <c r="F51">
        <v>150</v>
      </c>
      <c r="G51" t="str">
        <f t="shared" si="1"/>
        <v/>
      </c>
    </row>
    <row r="52" spans="3:7" x14ac:dyDescent="0.45">
      <c r="C52" t="s">
        <v>426</v>
      </c>
      <c r="D52" t="str">
        <f t="shared" si="0"/>
        <v>FRONTMY6 A000</v>
      </c>
      <c r="E52" t="s">
        <v>427</v>
      </c>
      <c r="F52">
        <v>250</v>
      </c>
      <c r="G52" t="str">
        <f t="shared" si="1"/>
        <v/>
      </c>
    </row>
    <row r="53" spans="3:7" x14ac:dyDescent="0.45">
      <c r="C53" t="s">
        <v>428</v>
      </c>
      <c r="D53" t="str">
        <f t="shared" si="0"/>
        <v>FRONTMY6 L000</v>
      </c>
      <c r="E53" t="s">
        <v>427</v>
      </c>
      <c r="F53">
        <v>250</v>
      </c>
      <c r="G53" t="str">
        <f t="shared" si="1"/>
        <v/>
      </c>
    </row>
    <row r="54" spans="3:7" x14ac:dyDescent="0.45">
      <c r="C54" t="s">
        <v>429</v>
      </c>
      <c r="D54" t="str">
        <f t="shared" si="0"/>
        <v>50100MY6 A000</v>
      </c>
      <c r="E54" t="s">
        <v>382</v>
      </c>
      <c r="F54">
        <v>200</v>
      </c>
      <c r="G54" t="str">
        <f t="shared" si="1"/>
        <v/>
      </c>
    </row>
    <row r="55" spans="3:7" x14ac:dyDescent="0.45">
      <c r="C55" t="s">
        <v>430</v>
      </c>
      <c r="D55" t="str">
        <f t="shared" si="0"/>
        <v>50100MY6 L000</v>
      </c>
      <c r="E55" t="s">
        <v>249</v>
      </c>
      <c r="F55">
        <v>200</v>
      </c>
      <c r="G55" t="str">
        <f t="shared" si="1"/>
        <v/>
      </c>
    </row>
    <row r="56" spans="3:7" x14ac:dyDescent="0.45">
      <c r="C56" t="s">
        <v>431</v>
      </c>
      <c r="D56" t="str">
        <f t="shared" si="0"/>
        <v>50100MLA A200</v>
      </c>
      <c r="E56" t="s">
        <v>432</v>
      </c>
      <c r="F56">
        <v>200</v>
      </c>
      <c r="G56" t="str">
        <f t="shared" si="1"/>
        <v/>
      </c>
    </row>
    <row r="57" spans="3:7" x14ac:dyDescent="0.45">
      <c r="C57" t="s">
        <v>433</v>
      </c>
      <c r="D57" t="str">
        <f t="shared" si="0"/>
        <v>50100MLA AA00</v>
      </c>
      <c r="E57" t="s">
        <v>380</v>
      </c>
      <c r="F57">
        <v>200</v>
      </c>
      <c r="G57" t="str">
        <f t="shared" si="1"/>
        <v>50100MLA AA00</v>
      </c>
    </row>
    <row r="58" spans="3:7" x14ac:dyDescent="0.45">
      <c r="C58" t="s">
        <v>434</v>
      </c>
      <c r="D58" t="str">
        <f t="shared" si="0"/>
        <v>50100MLL D000</v>
      </c>
      <c r="E58" t="s">
        <v>380</v>
      </c>
      <c r="F58">
        <v>180</v>
      </c>
      <c r="G58" t="str">
        <f t="shared" si="1"/>
        <v>50100MLL D000</v>
      </c>
    </row>
    <row r="59" spans="3:7" x14ac:dyDescent="0.45">
      <c r="C59" t="s">
        <v>435</v>
      </c>
      <c r="D59" t="str">
        <f t="shared" si="0"/>
        <v>50100MLVA J000</v>
      </c>
      <c r="E59" t="s">
        <v>380</v>
      </c>
      <c r="F59">
        <v>200</v>
      </c>
      <c r="G59" t="str">
        <f t="shared" si="1"/>
        <v/>
      </c>
    </row>
    <row r="60" spans="3:7" x14ac:dyDescent="0.45">
      <c r="C60" t="s">
        <v>436</v>
      </c>
      <c r="D60" t="str">
        <f t="shared" si="0"/>
        <v>50100MLH D400</v>
      </c>
      <c r="E60" t="s">
        <v>249</v>
      </c>
      <c r="F60">
        <v>160</v>
      </c>
      <c r="G60" t="str">
        <f t="shared" si="1"/>
        <v/>
      </c>
    </row>
    <row r="61" spans="3:7" x14ac:dyDescent="0.45">
      <c r="C61" t="s">
        <v>437</v>
      </c>
      <c r="D61" t="str">
        <f t="shared" si="0"/>
        <v>50100MLB D200</v>
      </c>
      <c r="E61" t="s">
        <v>249</v>
      </c>
      <c r="F61">
        <v>160</v>
      </c>
      <c r="G61" t="str">
        <f t="shared" si="1"/>
        <v>50100MLB D200</v>
      </c>
    </row>
    <row r="62" spans="3:7" x14ac:dyDescent="0.45">
      <c r="C62" t="s">
        <v>438</v>
      </c>
      <c r="D62" t="str">
        <f t="shared" si="0"/>
        <v>50100MLC D000</v>
      </c>
      <c r="E62" t="s">
        <v>249</v>
      </c>
      <c r="F62">
        <v>160</v>
      </c>
      <c r="G62" t="str">
        <f t="shared" si="1"/>
        <v/>
      </c>
    </row>
    <row r="63" spans="3:7" x14ac:dyDescent="0.45">
      <c r="C63" t="s">
        <v>439</v>
      </c>
      <c r="D63" t="str">
        <f t="shared" si="0"/>
        <v>50100MLBH D800</v>
      </c>
      <c r="E63" t="s">
        <v>249</v>
      </c>
      <c r="F63">
        <v>160</v>
      </c>
      <c r="G63" t="str">
        <f t="shared" si="1"/>
        <v/>
      </c>
    </row>
    <row r="64" spans="3:7" x14ac:dyDescent="0.45">
      <c r="C64" t="s">
        <v>440</v>
      </c>
      <c r="D64" t="str">
        <f t="shared" si="0"/>
        <v>50100MLC D300</v>
      </c>
      <c r="E64" t="s">
        <v>249</v>
      </c>
      <c r="F64">
        <v>160</v>
      </c>
      <c r="G64" t="str">
        <f t="shared" si="1"/>
        <v>50100MLC D300</v>
      </c>
    </row>
    <row r="65" spans="3:7" x14ac:dyDescent="0.45">
      <c r="C65" t="s">
        <v>441</v>
      </c>
      <c r="D65" t="str">
        <f t="shared" si="0"/>
        <v>50100MLCH D600</v>
      </c>
      <c r="E65" t="s">
        <v>249</v>
      </c>
      <c r="F65">
        <v>160</v>
      </c>
      <c r="G65" t="str">
        <f t="shared" si="1"/>
        <v/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ECE0-DE69-4B13-8E63-3E951AD8730D}">
  <sheetPr>
    <tabColor theme="7" tint="0.59999389629810485"/>
    <pageSetUpPr fitToPage="1"/>
  </sheetPr>
  <dimension ref="B1:CS13326"/>
  <sheetViews>
    <sheetView showZeros="0" tabSelected="1" zoomScale="13" zoomScaleNormal="10" zoomScaleSheetLayoutView="25" workbookViewId="0">
      <pane xSplit="4" ySplit="5" topLeftCell="E10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P40" sqref="P40"/>
    </sheetView>
  </sheetViews>
  <sheetFormatPr defaultColWidth="8.09765625" defaultRowHeight="49.2" x14ac:dyDescent="0.45"/>
  <cols>
    <col min="1" max="1" width="8" style="3" customWidth="1"/>
    <col min="2" max="2" width="22.5" style="1" customWidth="1"/>
    <col min="3" max="3" width="56.5" style="1" bestFit="1" customWidth="1"/>
    <col min="4" max="4" width="134.09765625" style="3" bestFit="1" customWidth="1"/>
    <col min="5" max="5" width="21.69921875" style="3" customWidth="1"/>
    <col min="6" max="6" width="20.3984375" style="3" bestFit="1" customWidth="1"/>
    <col min="7" max="7" width="86.09765625" style="3" bestFit="1" customWidth="1"/>
    <col min="8" max="8" width="34.3984375" style="3" customWidth="1"/>
    <col min="9" max="13" width="32.19921875" style="3" customWidth="1"/>
    <col min="14" max="14" width="32.09765625" style="3" customWidth="1"/>
    <col min="15" max="15" width="32.09765625" style="758" customWidth="1"/>
    <col min="16" max="19" width="32.09765625" style="3" customWidth="1"/>
    <col min="20" max="20" width="33.59765625" style="3" customWidth="1"/>
    <col min="21" max="21" width="32.09765625" style="3" customWidth="1"/>
    <col min="22" max="22" width="32.09765625" style="758" customWidth="1"/>
    <col min="23" max="23" width="32.09765625" style="3" customWidth="1"/>
    <col min="24" max="24" width="32.09765625" style="758" customWidth="1"/>
    <col min="25" max="30" width="32.09765625" style="3" customWidth="1"/>
    <col min="31" max="32" width="34.09765625" style="3" customWidth="1"/>
    <col min="33" max="39" width="32.09765625" style="3" customWidth="1"/>
    <col min="40" max="41" width="50.8984375" style="3" bestFit="1" customWidth="1"/>
    <col min="42" max="42" width="53.5" style="3" customWidth="1"/>
    <col min="43" max="43" width="84.3984375" style="3" customWidth="1"/>
    <col min="44" max="44" width="2.8984375" style="3" customWidth="1"/>
    <col min="45" max="45" width="8.09765625" style="3" customWidth="1"/>
    <col min="46" max="46" width="8.09765625" style="3"/>
    <col min="47" max="47" width="28.5" style="3" customWidth="1"/>
    <col min="48" max="48" width="8.09765625" style="3"/>
    <col min="49" max="49" width="14.69921875" style="3" bestFit="1" customWidth="1"/>
    <col min="50" max="50" width="27.09765625" style="3" bestFit="1" customWidth="1"/>
    <col min="51" max="54" width="8.09765625" style="3"/>
    <col min="55" max="55" width="14.69921875" style="3" bestFit="1" customWidth="1"/>
    <col min="56" max="58" width="8.09765625" style="3"/>
    <col min="59" max="59" width="15.3984375" style="3" customWidth="1"/>
    <col min="60" max="60" width="20.59765625" style="3" customWidth="1"/>
    <col min="61" max="64" width="16.59765625" style="3" customWidth="1"/>
    <col min="65" max="70" width="29.3984375" style="3" bestFit="1" customWidth="1"/>
    <col min="71" max="78" width="8.09765625" style="3"/>
    <col min="79" max="80" width="12.5" style="3" bestFit="1" customWidth="1"/>
    <col min="81" max="16384" width="8.09765625" style="3"/>
  </cols>
  <sheetData>
    <row r="1" spans="2:97" ht="49.8" thickBot="1" x14ac:dyDescent="0.5">
      <c r="O1" s="3"/>
      <c r="V1" s="3"/>
      <c r="X1" s="3"/>
    </row>
    <row r="2" spans="2:97" ht="62.25" customHeight="1" thickTop="1" x14ac:dyDescent="0.45">
      <c r="D2" s="4" t="s">
        <v>0</v>
      </c>
      <c r="E2" s="1602" t="s">
        <v>1</v>
      </c>
      <c r="F2" s="1603"/>
      <c r="G2" s="5"/>
      <c r="H2" s="5"/>
      <c r="I2" s="5"/>
      <c r="J2" s="5"/>
      <c r="K2" s="5"/>
      <c r="L2" s="1604" t="s">
        <v>2</v>
      </c>
      <c r="M2" s="1605"/>
      <c r="N2" s="1605"/>
      <c r="O2" s="1605"/>
      <c r="P2" s="1605"/>
      <c r="Q2" s="1605"/>
      <c r="R2" s="1605"/>
      <c r="S2" s="1606"/>
      <c r="V2" s="3"/>
      <c r="X2" s="3"/>
      <c r="BA2" s="6"/>
      <c r="BB2" s="6"/>
      <c r="BC2" s="6"/>
      <c r="BD2" s="6"/>
      <c r="BE2" s="7"/>
      <c r="BF2" s="7"/>
      <c r="BG2" s="8" t="s">
        <v>3</v>
      </c>
      <c r="BH2" s="9" t="s">
        <v>4</v>
      </c>
      <c r="BI2" s="9" t="s">
        <v>5</v>
      </c>
      <c r="BJ2" s="9" t="s">
        <v>6</v>
      </c>
      <c r="BK2" s="10" t="s">
        <v>7</v>
      </c>
      <c r="BL2" s="11">
        <v>0</v>
      </c>
      <c r="BM2" s="11">
        <v>36</v>
      </c>
      <c r="BN2" s="11">
        <v>42</v>
      </c>
      <c r="BO2" s="11">
        <v>42</v>
      </c>
      <c r="BP2" s="11">
        <v>42</v>
      </c>
      <c r="BQ2" s="11">
        <v>42</v>
      </c>
      <c r="BR2" s="11">
        <v>32</v>
      </c>
      <c r="BS2" s="11">
        <v>0</v>
      </c>
      <c r="BT2" s="11">
        <v>0</v>
      </c>
      <c r="BU2" s="11">
        <v>0</v>
      </c>
      <c r="BV2" s="11">
        <v>0</v>
      </c>
      <c r="BW2" s="11">
        <v>0</v>
      </c>
      <c r="BX2" s="3">
        <v>0</v>
      </c>
      <c r="BY2" s="3">
        <v>0</v>
      </c>
      <c r="BZ2" s="3">
        <v>0</v>
      </c>
      <c r="CA2" s="3">
        <v>43</v>
      </c>
      <c r="CB2" s="12">
        <v>42</v>
      </c>
      <c r="CC2" s="12"/>
      <c r="CD2" s="12"/>
      <c r="CP2" s="12"/>
      <c r="CQ2" s="12"/>
      <c r="CR2" s="12"/>
    </row>
    <row r="3" spans="2:97" ht="81" customHeight="1" thickBot="1" x14ac:dyDescent="0.5">
      <c r="D3" s="13" t="s">
        <v>8</v>
      </c>
      <c r="E3" s="1599" t="s">
        <v>9</v>
      </c>
      <c r="F3" s="1601"/>
      <c r="G3" s="5"/>
      <c r="H3" s="5"/>
      <c r="I3" s="5"/>
      <c r="J3" s="5"/>
      <c r="K3" s="5"/>
      <c r="L3" s="1607"/>
      <c r="M3" s="1608"/>
      <c r="N3" s="1608"/>
      <c r="O3" s="1608"/>
      <c r="P3" s="1608"/>
      <c r="Q3" s="1608"/>
      <c r="R3" s="1608"/>
      <c r="S3" s="1609"/>
      <c r="V3" s="3"/>
      <c r="X3" s="3"/>
      <c r="BA3" s="6"/>
      <c r="BB3" s="6"/>
      <c r="BC3" s="6"/>
      <c r="BD3" s="6"/>
      <c r="BE3" s="7"/>
      <c r="BF3" s="7"/>
      <c r="BG3" s="14">
        <v>45740</v>
      </c>
      <c r="BH3" s="15" t="s">
        <v>10</v>
      </c>
      <c r="BI3" s="16"/>
      <c r="BJ3" s="17"/>
      <c r="BK3" s="18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</row>
    <row r="4" spans="2:97" ht="84" customHeight="1" thickBot="1" x14ac:dyDescent="0.5">
      <c r="D4" s="20"/>
      <c r="L4" s="1610"/>
      <c r="M4" s="1610"/>
      <c r="N4" s="1610"/>
      <c r="O4" s="1610"/>
      <c r="P4" s="1610"/>
      <c r="Q4" s="1610"/>
      <c r="R4" s="1610"/>
      <c r="S4" s="1610"/>
      <c r="T4" s="1610"/>
      <c r="U4" s="1610"/>
      <c r="V4" s="1610"/>
      <c r="W4" s="1610"/>
      <c r="X4" s="1610"/>
      <c r="Y4" s="1610"/>
      <c r="Z4" s="1610"/>
      <c r="AA4" s="1610"/>
      <c r="AB4" s="1610"/>
      <c r="AC4" s="1610"/>
      <c r="AD4" s="1610"/>
      <c r="AE4" s="1610"/>
      <c r="AF4" s="1611"/>
      <c r="AG4" s="1610"/>
      <c r="AH4" s="1610"/>
      <c r="AI4" s="1610"/>
      <c r="AJ4" s="1610"/>
      <c r="AK4" s="1610"/>
      <c r="AL4" s="1610"/>
      <c r="AM4" s="1610"/>
      <c r="AN4" s="1610"/>
      <c r="AO4" s="1610"/>
      <c r="BA4" s="6"/>
      <c r="BB4" s="6"/>
      <c r="BC4" s="6"/>
      <c r="BD4" s="6"/>
      <c r="BE4" s="7"/>
      <c r="BF4" s="7"/>
      <c r="BK4" s="2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</row>
    <row r="5" spans="2:97" s="42" customFormat="1" ht="78" customHeight="1" thickTop="1" thickBot="1" x14ac:dyDescent="0.5">
      <c r="B5" s="22"/>
      <c r="C5" s="23" t="s">
        <v>11</v>
      </c>
      <c r="D5" s="25" t="s">
        <v>290</v>
      </c>
      <c r="E5" s="24" t="s">
        <v>14</v>
      </c>
      <c r="F5" s="25" t="s">
        <v>15</v>
      </c>
      <c r="G5" s="24" t="s">
        <v>16</v>
      </c>
      <c r="H5" s="1550">
        <v>45770</v>
      </c>
      <c r="I5" s="1550">
        <v>45771</v>
      </c>
      <c r="J5" s="1550">
        <v>45772</v>
      </c>
      <c r="K5" s="1550">
        <v>45783</v>
      </c>
      <c r="L5" s="1550">
        <v>45784</v>
      </c>
      <c r="M5" s="1550">
        <v>45785</v>
      </c>
      <c r="N5" s="1550">
        <v>45786</v>
      </c>
      <c r="O5" s="1550">
        <v>45787</v>
      </c>
      <c r="P5" s="1550">
        <v>45788</v>
      </c>
      <c r="Q5" s="1550">
        <v>45789</v>
      </c>
      <c r="R5" s="1550">
        <v>45790</v>
      </c>
      <c r="S5" s="1550">
        <v>45791</v>
      </c>
      <c r="T5" s="1550">
        <v>45792</v>
      </c>
      <c r="U5" s="1550">
        <v>45793</v>
      </c>
      <c r="V5" s="1550">
        <v>45794</v>
      </c>
      <c r="W5" s="1550">
        <v>45795</v>
      </c>
      <c r="X5" s="1550">
        <v>45796</v>
      </c>
      <c r="Y5" s="1550">
        <v>45797</v>
      </c>
      <c r="Z5" s="1550">
        <v>45798</v>
      </c>
      <c r="AA5" s="1550">
        <v>45799</v>
      </c>
      <c r="AB5" s="1550">
        <v>45800</v>
      </c>
      <c r="AC5" s="1550">
        <v>45801</v>
      </c>
      <c r="AD5" s="1550">
        <v>45802</v>
      </c>
      <c r="AE5" s="1550">
        <v>45803</v>
      </c>
      <c r="AF5" s="1550">
        <v>45804</v>
      </c>
      <c r="AG5" s="1550">
        <v>45805</v>
      </c>
      <c r="AH5" s="1550">
        <v>45806</v>
      </c>
      <c r="AI5" s="1550">
        <v>45807</v>
      </c>
      <c r="AJ5" s="1550">
        <v>45808</v>
      </c>
      <c r="AN5" s="763" t="s">
        <v>17</v>
      </c>
      <c r="AO5" s="763" t="s">
        <v>18</v>
      </c>
      <c r="AP5" s="763" t="s">
        <v>19</v>
      </c>
      <c r="AQ5" s="6"/>
      <c r="AR5" s="6"/>
      <c r="AS5" s="6"/>
      <c r="AT5" s="6"/>
      <c r="AU5" s="7"/>
      <c r="AV5" s="7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R5" s="43"/>
      <c r="BS5" s="43"/>
      <c r="BT5" s="43"/>
      <c r="BU5" s="43"/>
      <c r="BV5" s="1612" t="s">
        <v>0</v>
      </c>
      <c r="BW5" s="1613"/>
      <c r="BX5" s="1613"/>
      <c r="BY5" s="1614"/>
      <c r="BZ5" s="1612" t="s">
        <v>1</v>
      </c>
      <c r="CA5" s="1613"/>
      <c r="CB5" s="1613"/>
      <c r="CC5" s="1620"/>
      <c r="CD5" s="43"/>
      <c r="CE5" s="43"/>
      <c r="CF5" s="43"/>
      <c r="CG5" s="43"/>
      <c r="CH5" s="43"/>
      <c r="CI5" s="43"/>
    </row>
    <row r="6" spans="2:97" ht="80.400000000000006" customHeight="1" thickTop="1" x14ac:dyDescent="0.45">
      <c r="B6" s="1479">
        <v>1</v>
      </c>
      <c r="C6" s="1619" t="s">
        <v>450</v>
      </c>
      <c r="D6" s="1945" t="s">
        <v>352</v>
      </c>
      <c r="E6" s="1494"/>
      <c r="F6" s="1503"/>
      <c r="G6" s="1492" t="s">
        <v>24</v>
      </c>
      <c r="H6" s="1551"/>
      <c r="I6" s="1552"/>
      <c r="J6" s="1552"/>
      <c r="K6" s="1552"/>
      <c r="L6" s="1552"/>
      <c r="M6" s="1552"/>
      <c r="N6" s="1553"/>
      <c r="O6" s="1553"/>
      <c r="P6" s="1553"/>
      <c r="Q6" s="1553"/>
      <c r="R6" s="1553"/>
      <c r="S6" s="1553"/>
      <c r="T6" s="1553"/>
      <c r="U6" s="1553"/>
      <c r="V6" s="1554"/>
      <c r="W6" s="1553"/>
      <c r="X6" s="1553"/>
      <c r="Y6" s="1553"/>
      <c r="Z6" s="1553"/>
      <c r="AA6" s="1553"/>
      <c r="AB6" s="1553"/>
      <c r="AC6" s="1553"/>
      <c r="AD6" s="1553"/>
      <c r="AE6" s="1553"/>
      <c r="AF6" s="1553"/>
      <c r="AG6" s="1553"/>
      <c r="AH6" s="1553"/>
      <c r="AI6" s="1553"/>
      <c r="AJ6" s="1553"/>
      <c r="AK6" s="1553"/>
      <c r="AL6" s="1553"/>
      <c r="AM6" s="1555"/>
      <c r="AN6" s="1543">
        <v>0</v>
      </c>
      <c r="AO6" s="1515"/>
      <c r="AP6" s="1516">
        <f t="shared" ref="AP6:AP13" si="0">SUM(I6:AN6)</f>
        <v>0</v>
      </c>
      <c r="AQ6" s="1584" t="s">
        <v>25</v>
      </c>
      <c r="AR6" s="1595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</row>
    <row r="7" spans="2:97" ht="80.400000000000006" customHeight="1" x14ac:dyDescent="0.45">
      <c r="B7" s="1480"/>
      <c r="C7" s="1616"/>
      <c r="D7" s="1946"/>
      <c r="E7" s="1495"/>
      <c r="F7" s="804"/>
      <c r="G7" s="1493" t="s">
        <v>26</v>
      </c>
      <c r="H7" s="1556"/>
      <c r="I7" s="1518"/>
      <c r="J7" s="1518"/>
      <c r="K7" s="1518"/>
      <c r="L7" s="1518"/>
      <c r="M7" s="1518"/>
      <c r="N7" s="1518"/>
      <c r="O7" s="1518"/>
      <c r="P7" s="1518"/>
      <c r="Q7" s="1518"/>
      <c r="R7" s="1518"/>
      <c r="S7" s="1518"/>
      <c r="T7" s="1518"/>
      <c r="U7" s="1518"/>
      <c r="V7" s="1519"/>
      <c r="W7" s="1518"/>
      <c r="X7" s="1518"/>
      <c r="Y7" s="1518"/>
      <c r="Z7" s="1518"/>
      <c r="AA7" s="1518"/>
      <c r="AB7" s="1518"/>
      <c r="AC7" s="1518"/>
      <c r="AD7" s="1518"/>
      <c r="AE7" s="1520"/>
      <c r="AF7" s="1518"/>
      <c r="AG7" s="1518"/>
      <c r="AH7" s="1518"/>
      <c r="AI7" s="1518"/>
      <c r="AJ7" s="1518"/>
      <c r="AK7" s="1518"/>
      <c r="AL7" s="1518"/>
      <c r="AM7" s="1557"/>
      <c r="AN7" s="1544">
        <v>0</v>
      </c>
      <c r="AO7" s="1522"/>
      <c r="AP7" s="1523">
        <f t="shared" si="0"/>
        <v>0</v>
      </c>
      <c r="AQ7" s="1584"/>
      <c r="AR7" s="1595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</row>
    <row r="8" spans="2:97" ht="80.400000000000006" customHeight="1" thickBot="1" x14ac:dyDescent="0.5">
      <c r="B8" s="1480"/>
      <c r="C8" s="1618"/>
      <c r="D8" s="1947"/>
      <c r="E8" s="1496"/>
      <c r="F8" s="1504"/>
      <c r="G8" s="1502" t="s">
        <v>27</v>
      </c>
      <c r="H8" s="1558"/>
      <c r="I8" s="1524"/>
      <c r="J8" s="1524"/>
      <c r="K8" s="1524"/>
      <c r="L8" s="1524"/>
      <c r="M8" s="1524"/>
      <c r="N8" s="1524"/>
      <c r="O8" s="1524"/>
      <c r="P8" s="1524"/>
      <c r="Q8" s="1524"/>
      <c r="R8" s="1524"/>
      <c r="S8" s="1524"/>
      <c r="T8" s="1524"/>
      <c r="U8" s="1524"/>
      <c r="V8" s="1524"/>
      <c r="W8" s="1524"/>
      <c r="X8" s="1524"/>
      <c r="Y8" s="1524"/>
      <c r="Z8" s="1524"/>
      <c r="AA8" s="1524"/>
      <c r="AB8" s="1524"/>
      <c r="AC8" s="1524"/>
      <c r="AD8" s="1524"/>
      <c r="AE8" s="1524"/>
      <c r="AF8" s="1524"/>
      <c r="AG8" s="1524"/>
      <c r="AH8" s="1524"/>
      <c r="AI8" s="1524"/>
      <c r="AJ8" s="1524"/>
      <c r="AK8" s="1524"/>
      <c r="AL8" s="1524"/>
      <c r="AM8" s="1559"/>
      <c r="AN8" s="1545">
        <v>0</v>
      </c>
      <c r="AO8" s="1525"/>
      <c r="AP8" s="1526">
        <f t="shared" si="0"/>
        <v>0</v>
      </c>
      <c r="AQ8" s="1584"/>
      <c r="AR8" s="1595"/>
    </row>
    <row r="9" spans="2:97" ht="80.25" customHeight="1" thickTop="1" x14ac:dyDescent="0.45">
      <c r="B9" s="1480">
        <v>2</v>
      </c>
      <c r="C9" s="1621" t="s">
        <v>450</v>
      </c>
      <c r="D9" s="1948" t="s">
        <v>353</v>
      </c>
      <c r="E9" s="1497"/>
      <c r="F9" s="1505"/>
      <c r="G9" s="1499" t="s">
        <v>24</v>
      </c>
      <c r="H9" s="1560"/>
      <c r="I9" s="1527"/>
      <c r="J9" s="1527"/>
      <c r="K9" s="1527"/>
      <c r="L9" s="1527"/>
      <c r="M9" s="1527"/>
      <c r="N9" s="1527"/>
      <c r="O9" s="1527"/>
      <c r="P9" s="1527"/>
      <c r="Q9" s="1527"/>
      <c r="R9" s="1527"/>
      <c r="S9" s="1527"/>
      <c r="T9" s="1527"/>
      <c r="U9" s="1527"/>
      <c r="V9" s="1527"/>
      <c r="W9" s="1527"/>
      <c r="X9" s="1527"/>
      <c r="Y9" s="1527"/>
      <c r="Z9" s="1527"/>
      <c r="AA9" s="1527"/>
      <c r="AB9" s="1527"/>
      <c r="AC9" s="1527"/>
      <c r="AD9" s="1527"/>
      <c r="AE9" s="1527"/>
      <c r="AF9" s="1527"/>
      <c r="AG9" s="1527"/>
      <c r="AH9" s="1527"/>
      <c r="AI9" s="1527"/>
      <c r="AJ9" s="1527"/>
      <c r="AK9" s="1527"/>
      <c r="AL9" s="1527"/>
      <c r="AM9" s="1561"/>
      <c r="AN9" s="1546"/>
      <c r="AO9" s="1528"/>
      <c r="AP9" s="1516">
        <f t="shared" si="0"/>
        <v>0</v>
      </c>
      <c r="AQ9" s="1584"/>
      <c r="AR9" s="1595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</row>
    <row r="10" spans="2:97" ht="80.25" customHeight="1" x14ac:dyDescent="0.45">
      <c r="B10" s="1480"/>
      <c r="C10" s="1622"/>
      <c r="D10" s="1946"/>
      <c r="E10" s="1495"/>
      <c r="F10" s="804"/>
      <c r="G10" s="1500" t="s">
        <v>26</v>
      </c>
      <c r="H10" s="1556"/>
      <c r="I10" s="1517"/>
      <c r="J10" s="1517"/>
      <c r="K10" s="1517"/>
      <c r="L10" s="1521"/>
      <c r="M10" s="1521"/>
      <c r="N10" s="1521"/>
      <c r="O10" s="1521"/>
      <c r="P10" s="1521"/>
      <c r="Q10" s="1521"/>
      <c r="R10" s="1529"/>
      <c r="S10" s="1521"/>
      <c r="T10" s="1521"/>
      <c r="U10" s="1521"/>
      <c r="V10" s="1521"/>
      <c r="W10" s="1521"/>
      <c r="X10" s="1521"/>
      <c r="Y10" s="1521"/>
      <c r="Z10" s="1521"/>
      <c r="AA10" s="1521"/>
      <c r="AB10" s="1521"/>
      <c r="AC10" s="1521"/>
      <c r="AD10" s="1521"/>
      <c r="AE10" s="1521"/>
      <c r="AF10" s="1521"/>
      <c r="AG10" s="1521"/>
      <c r="AH10" s="1521"/>
      <c r="AI10" s="1521"/>
      <c r="AJ10" s="1521"/>
      <c r="AK10" s="1521"/>
      <c r="AL10" s="1521"/>
      <c r="AM10" s="1562"/>
      <c r="AN10" s="1544"/>
      <c r="AO10" s="1530"/>
      <c r="AP10" s="1518">
        <f t="shared" si="0"/>
        <v>0</v>
      </c>
      <c r="AQ10" s="1584"/>
      <c r="AR10" s="1595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</row>
    <row r="11" spans="2:97" ht="80.400000000000006" customHeight="1" thickBot="1" x14ac:dyDescent="0.5">
      <c r="B11" s="1481"/>
      <c r="C11" s="1623"/>
      <c r="D11" s="1949"/>
      <c r="E11" s="1498"/>
      <c r="F11" s="1506"/>
      <c r="G11" s="1542" t="s">
        <v>27</v>
      </c>
      <c r="H11" s="1563"/>
      <c r="I11" s="1531"/>
      <c r="J11" s="1531"/>
      <c r="K11" s="1532"/>
      <c r="L11" s="1532"/>
      <c r="M11" s="1532"/>
      <c r="N11" s="1532"/>
      <c r="O11" s="1532"/>
      <c r="P11" s="1532"/>
      <c r="Q11" s="1532"/>
      <c r="R11" s="1532"/>
      <c r="S11" s="1532"/>
      <c r="T11" s="1532"/>
      <c r="U11" s="1532"/>
      <c r="V11" s="1532"/>
      <c r="W11" s="1532"/>
      <c r="X11" s="1532"/>
      <c r="Y11" s="1532"/>
      <c r="Z11" s="1532"/>
      <c r="AA11" s="1532"/>
      <c r="AB11" s="1532"/>
      <c r="AC11" s="1532"/>
      <c r="AD11" s="1532"/>
      <c r="AE11" s="1532"/>
      <c r="AF11" s="1532"/>
      <c r="AG11" s="1532"/>
      <c r="AH11" s="1532"/>
      <c r="AI11" s="1532"/>
      <c r="AJ11" s="1532"/>
      <c r="AK11" s="1532"/>
      <c r="AL11" s="1532"/>
      <c r="AM11" s="1564"/>
      <c r="AN11" s="1547"/>
      <c r="AO11" s="1532"/>
      <c r="AP11" s="1533">
        <f t="shared" si="0"/>
        <v>0</v>
      </c>
      <c r="AQ11" s="1584"/>
      <c r="AR11" s="1595"/>
    </row>
    <row r="12" spans="2:97" s="135" customFormat="1" ht="80.25" customHeight="1" thickTop="1" x14ac:dyDescent="0.45">
      <c r="B12" s="123">
        <v>3</v>
      </c>
      <c r="C12" s="1615" t="s">
        <v>451</v>
      </c>
      <c r="D12" s="1950" t="s">
        <v>354</v>
      </c>
      <c r="E12" s="1494"/>
      <c r="F12" s="1503"/>
      <c r="G12" s="1501" t="s">
        <v>24</v>
      </c>
      <c r="H12" s="1560"/>
      <c r="I12" s="1527"/>
      <c r="J12" s="1527"/>
      <c r="K12" s="1527"/>
      <c r="L12" s="1527"/>
      <c r="M12" s="1527"/>
      <c r="N12" s="1527"/>
      <c r="O12" s="1527"/>
      <c r="P12" s="1527"/>
      <c r="Q12" s="1527"/>
      <c r="R12" s="1527"/>
      <c r="S12" s="1527"/>
      <c r="T12" s="1527"/>
      <c r="U12" s="1527"/>
      <c r="V12" s="1527"/>
      <c r="W12" s="1527"/>
      <c r="X12" s="1527"/>
      <c r="Y12" s="1527"/>
      <c r="Z12" s="1527"/>
      <c r="AA12" s="1527"/>
      <c r="AB12" s="1527"/>
      <c r="AC12" s="1527"/>
      <c r="AD12" s="1527"/>
      <c r="AE12" s="1527"/>
      <c r="AF12" s="1527"/>
      <c r="AG12" s="1527"/>
      <c r="AH12" s="1527"/>
      <c r="AI12" s="1527"/>
      <c r="AJ12" s="1527"/>
      <c r="AK12" s="1527"/>
      <c r="AL12" s="1527"/>
      <c r="AM12" s="1561"/>
      <c r="AN12" s="1546"/>
      <c r="AO12" s="1534"/>
      <c r="AP12" s="1516">
        <f t="shared" si="0"/>
        <v>0</v>
      </c>
      <c r="AQ12" s="1584"/>
      <c r="AR12" s="1594"/>
      <c r="AS12" s="134"/>
      <c r="AT12" s="134"/>
      <c r="AU12" s="134"/>
    </row>
    <row r="13" spans="2:97" ht="80.400000000000006" customHeight="1" x14ac:dyDescent="0.45">
      <c r="B13" s="123"/>
      <c r="C13" s="1616"/>
      <c r="D13" s="1951"/>
      <c r="E13" s="1495"/>
      <c r="F13" s="804"/>
      <c r="G13" s="1493" t="s">
        <v>26</v>
      </c>
      <c r="H13" s="1556"/>
      <c r="I13" s="1517"/>
      <c r="J13" s="1517"/>
      <c r="K13" s="1517"/>
      <c r="L13" s="1521"/>
      <c r="M13" s="1521"/>
      <c r="N13" s="1521"/>
      <c r="O13" s="1521"/>
      <c r="P13" s="1521"/>
      <c r="Q13" s="1521"/>
      <c r="R13" s="1521"/>
      <c r="S13" s="1521"/>
      <c r="T13" s="1521"/>
      <c r="U13" s="1521"/>
      <c r="V13" s="1521"/>
      <c r="W13" s="1521"/>
      <c r="X13" s="1521"/>
      <c r="Y13" s="1521"/>
      <c r="Z13" s="1521"/>
      <c r="AA13" s="1521"/>
      <c r="AB13" s="1521"/>
      <c r="AC13" s="1521"/>
      <c r="AD13" s="1535"/>
      <c r="AE13" s="1521"/>
      <c r="AF13" s="1535"/>
      <c r="AG13" s="1521"/>
      <c r="AH13" s="1521"/>
      <c r="AI13" s="1521"/>
      <c r="AJ13" s="1521"/>
      <c r="AK13" s="1521"/>
      <c r="AL13" s="1521"/>
      <c r="AM13" s="1562"/>
      <c r="AN13" s="1544"/>
      <c r="AO13" s="1522"/>
      <c r="AP13" s="1518">
        <f t="shared" si="0"/>
        <v>0</v>
      </c>
      <c r="AQ13" s="1584"/>
      <c r="AR13" s="1594"/>
      <c r="AS13" s="145"/>
      <c r="AT13" s="146"/>
      <c r="AU13" s="146"/>
    </row>
    <row r="14" spans="2:97" s="135" customFormat="1" ht="80.400000000000006" customHeight="1" thickBot="1" x14ac:dyDescent="0.5">
      <c r="B14" s="123"/>
      <c r="C14" s="1617"/>
      <c r="D14" s="1952"/>
      <c r="E14" s="1498"/>
      <c r="F14" s="1506"/>
      <c r="G14" s="1542" t="s">
        <v>27</v>
      </c>
      <c r="H14" s="1563"/>
      <c r="I14" s="1531"/>
      <c r="J14" s="1531"/>
      <c r="K14" s="1532"/>
      <c r="L14" s="1532"/>
      <c r="M14" s="1532"/>
      <c r="N14" s="1532"/>
      <c r="O14" s="1532"/>
      <c r="P14" s="1532"/>
      <c r="Q14" s="1532"/>
      <c r="R14" s="1532"/>
      <c r="S14" s="1532"/>
      <c r="T14" s="1532"/>
      <c r="U14" s="1532"/>
      <c r="V14" s="1532"/>
      <c r="W14" s="1532"/>
      <c r="X14" s="1532"/>
      <c r="Y14" s="1532"/>
      <c r="Z14" s="1532"/>
      <c r="AA14" s="1532"/>
      <c r="AB14" s="1532"/>
      <c r="AC14" s="1532"/>
      <c r="AD14" s="1532"/>
      <c r="AE14" s="1532"/>
      <c r="AF14" s="1532"/>
      <c r="AG14" s="1532"/>
      <c r="AH14" s="1532"/>
      <c r="AI14" s="1532"/>
      <c r="AJ14" s="1532"/>
      <c r="AK14" s="1532"/>
      <c r="AL14" s="1532"/>
      <c r="AM14" s="1564"/>
      <c r="AN14" s="1547"/>
      <c r="AO14" s="1532"/>
      <c r="AP14" s="1533">
        <f t="shared" ref="AP14:AP16" si="1">SUM(I14:AN14)</f>
        <v>0</v>
      </c>
      <c r="AQ14" s="1584"/>
      <c r="AR14" s="1594"/>
      <c r="AS14" s="134"/>
      <c r="AT14" s="134"/>
      <c r="AU14" s="134"/>
    </row>
    <row r="15" spans="2:97" ht="80.400000000000006" customHeight="1" thickTop="1" x14ac:dyDescent="0.45">
      <c r="B15" s="123">
        <v>4</v>
      </c>
      <c r="C15" s="1615" t="s">
        <v>452</v>
      </c>
      <c r="D15" s="1950" t="s">
        <v>355</v>
      </c>
      <c r="E15" s="1494"/>
      <c r="F15" s="1503"/>
      <c r="G15" s="1501" t="s">
        <v>24</v>
      </c>
      <c r="H15" s="1560"/>
      <c r="I15" s="1527"/>
      <c r="J15" s="1527"/>
      <c r="K15" s="1527"/>
      <c r="L15" s="1527"/>
      <c r="M15" s="1527"/>
      <c r="N15" s="1527"/>
      <c r="O15" s="1527"/>
      <c r="P15" s="1527"/>
      <c r="Q15" s="1527"/>
      <c r="R15" s="1527"/>
      <c r="S15" s="1527"/>
      <c r="T15" s="1527"/>
      <c r="U15" s="1527"/>
      <c r="V15" s="1527"/>
      <c r="W15" s="1527"/>
      <c r="X15" s="1527"/>
      <c r="Y15" s="1527"/>
      <c r="Z15" s="1527"/>
      <c r="AA15" s="1527"/>
      <c r="AB15" s="1527"/>
      <c r="AC15" s="1527"/>
      <c r="AD15" s="1527"/>
      <c r="AE15" s="1527"/>
      <c r="AF15" s="1527"/>
      <c r="AG15" s="1527"/>
      <c r="AH15" s="1527"/>
      <c r="AI15" s="1527"/>
      <c r="AJ15" s="1527"/>
      <c r="AK15" s="1527"/>
      <c r="AL15" s="1527"/>
      <c r="AM15" s="1561"/>
      <c r="AN15" s="1546"/>
      <c r="AO15" s="1534"/>
      <c r="AP15" s="1516">
        <f t="shared" si="1"/>
        <v>0</v>
      </c>
      <c r="AQ15" s="1584"/>
      <c r="AR15" s="1594"/>
      <c r="AS15" s="145"/>
      <c r="AT15" s="146"/>
      <c r="AU15" s="146"/>
    </row>
    <row r="16" spans="2:97" s="135" customFormat="1" ht="80.400000000000006" customHeight="1" x14ac:dyDescent="0.45">
      <c r="B16" s="123"/>
      <c r="C16" s="1616"/>
      <c r="D16" s="1951"/>
      <c r="E16" s="1495"/>
      <c r="F16" s="804"/>
      <c r="G16" s="1493" t="s">
        <v>26</v>
      </c>
      <c r="H16" s="1556"/>
      <c r="I16" s="1517"/>
      <c r="J16" s="1517"/>
      <c r="K16" s="1517"/>
      <c r="L16" s="1521"/>
      <c r="M16" s="1521"/>
      <c r="N16" s="1521"/>
      <c r="O16" s="1521"/>
      <c r="P16" s="1521"/>
      <c r="Q16" s="1521"/>
      <c r="R16" s="1521"/>
      <c r="S16" s="1521"/>
      <c r="T16" s="1521"/>
      <c r="U16" s="1521"/>
      <c r="V16" s="1521"/>
      <c r="W16" s="1521"/>
      <c r="X16" s="1521"/>
      <c r="Y16" s="1521"/>
      <c r="Z16" s="1521"/>
      <c r="AA16" s="1521"/>
      <c r="AB16" s="1521"/>
      <c r="AC16" s="1521"/>
      <c r="AD16" s="1535"/>
      <c r="AE16" s="1521"/>
      <c r="AF16" s="1535"/>
      <c r="AG16" s="1521"/>
      <c r="AH16" s="1521"/>
      <c r="AI16" s="1521"/>
      <c r="AJ16" s="1521"/>
      <c r="AK16" s="1521"/>
      <c r="AL16" s="1521"/>
      <c r="AM16" s="1562"/>
      <c r="AN16" s="1544"/>
      <c r="AO16" s="1522"/>
      <c r="AP16" s="1518">
        <f t="shared" si="1"/>
        <v>0</v>
      </c>
      <c r="AQ16" s="1584"/>
      <c r="AR16" s="1594"/>
      <c r="AS16" s="134"/>
      <c r="AT16" s="134"/>
      <c r="AU16" s="134"/>
    </row>
    <row r="17" spans="2:47" ht="80.400000000000006" customHeight="1" thickBot="1" x14ac:dyDescent="0.5">
      <c r="B17" s="123"/>
      <c r="C17" s="1617"/>
      <c r="D17" s="1953"/>
      <c r="E17" s="1498"/>
      <c r="F17" s="1506"/>
      <c r="G17" s="1542" t="s">
        <v>27</v>
      </c>
      <c r="H17" s="1563"/>
      <c r="I17" s="1531"/>
      <c r="J17" s="1531"/>
      <c r="K17" s="1532"/>
      <c r="L17" s="1532"/>
      <c r="M17" s="1532"/>
      <c r="N17" s="1532"/>
      <c r="O17" s="1532"/>
      <c r="P17" s="1532"/>
      <c r="Q17" s="1532"/>
      <c r="R17" s="1532"/>
      <c r="S17" s="1532"/>
      <c r="T17" s="1532"/>
      <c r="U17" s="1532"/>
      <c r="V17" s="1532"/>
      <c r="W17" s="1532"/>
      <c r="X17" s="1532"/>
      <c r="Y17" s="1532"/>
      <c r="Z17" s="1532"/>
      <c r="AA17" s="1532"/>
      <c r="AB17" s="1532"/>
      <c r="AC17" s="1532"/>
      <c r="AD17" s="1532"/>
      <c r="AE17" s="1532"/>
      <c r="AF17" s="1532"/>
      <c r="AG17" s="1532"/>
      <c r="AH17" s="1532"/>
      <c r="AI17" s="1532"/>
      <c r="AJ17" s="1532"/>
      <c r="AK17" s="1532"/>
      <c r="AL17" s="1532"/>
      <c r="AM17" s="1564"/>
      <c r="AN17" s="1547"/>
      <c r="AO17" s="1532"/>
      <c r="AP17" s="1533">
        <f t="shared" ref="AP17" si="2">SUM(I17:AN17)</f>
        <v>0</v>
      </c>
      <c r="AQ17" s="1584"/>
      <c r="AR17" s="1594"/>
      <c r="AS17" s="145"/>
      <c r="AT17" s="146"/>
      <c r="AU17" s="146"/>
    </row>
    <row r="18" spans="2:47" s="135" customFormat="1" ht="80.400000000000006" customHeight="1" thickTop="1" x14ac:dyDescent="0.45">
      <c r="B18" s="1476">
        <v>5</v>
      </c>
      <c r="C18" s="1615" t="s">
        <v>453</v>
      </c>
      <c r="D18" s="1954" t="s">
        <v>356</v>
      </c>
      <c r="E18" s="1494"/>
      <c r="F18" s="1503"/>
      <c r="G18" s="1501" t="s">
        <v>24</v>
      </c>
      <c r="H18" s="1560"/>
      <c r="I18" s="1527"/>
      <c r="J18" s="1527"/>
      <c r="K18" s="1516">
        <v>0</v>
      </c>
      <c r="L18" s="1516">
        <v>0</v>
      </c>
      <c r="M18" s="1516">
        <v>14</v>
      </c>
      <c r="N18" s="1516">
        <v>0</v>
      </c>
      <c r="O18" s="1516">
        <v>14</v>
      </c>
      <c r="P18" s="1516">
        <v>0</v>
      </c>
      <c r="Q18" s="1516">
        <v>0</v>
      </c>
      <c r="R18" s="1516">
        <v>14</v>
      </c>
      <c r="S18" s="1516">
        <v>0</v>
      </c>
      <c r="T18" s="1516">
        <v>14</v>
      </c>
      <c r="U18" s="1516">
        <v>0</v>
      </c>
      <c r="V18" s="1516">
        <v>12</v>
      </c>
      <c r="W18" s="1516">
        <v>0</v>
      </c>
      <c r="X18" s="1516">
        <v>14</v>
      </c>
      <c r="Y18" s="1536">
        <v>0</v>
      </c>
      <c r="Z18" s="1516">
        <v>14</v>
      </c>
      <c r="AA18" s="1516">
        <v>0</v>
      </c>
      <c r="AB18" s="1536">
        <v>0</v>
      </c>
      <c r="AC18" s="1516">
        <v>0</v>
      </c>
      <c r="AD18" s="1516"/>
      <c r="AE18" s="1516"/>
      <c r="AF18" s="1516"/>
      <c r="AG18" s="1516"/>
      <c r="AH18" s="1516"/>
      <c r="AI18" s="1516"/>
      <c r="AJ18" s="1516"/>
      <c r="AK18" s="1516"/>
      <c r="AL18" s="1516"/>
      <c r="AM18" s="1565"/>
      <c r="AN18" s="1548"/>
      <c r="AO18" s="1534"/>
      <c r="AP18" s="1516">
        <f t="shared" ref="AP18:AP26" si="3">SUM(H18:AN18)</f>
        <v>96</v>
      </c>
      <c r="AQ18" s="1584"/>
      <c r="AR18" s="168"/>
    </row>
    <row r="19" spans="2:47" s="135" customFormat="1" ht="80.400000000000006" customHeight="1" x14ac:dyDescent="0.45">
      <c r="B19" s="1477"/>
      <c r="C19" s="1616"/>
      <c r="D19" s="1951"/>
      <c r="E19" s="1495"/>
      <c r="F19" s="804"/>
      <c r="G19" s="1493" t="s">
        <v>26</v>
      </c>
      <c r="H19" s="1556">
        <v>0</v>
      </c>
      <c r="I19" s="1537">
        <v>0</v>
      </c>
      <c r="J19" s="1537">
        <v>14</v>
      </c>
      <c r="K19" s="1521">
        <v>0</v>
      </c>
      <c r="L19" s="1521">
        <v>14</v>
      </c>
      <c r="M19" s="1521">
        <v>0</v>
      </c>
      <c r="N19" s="1521">
        <v>0</v>
      </c>
      <c r="O19" s="1521">
        <v>14</v>
      </c>
      <c r="P19" s="1521">
        <v>0</v>
      </c>
      <c r="Q19" s="1521">
        <v>14</v>
      </c>
      <c r="R19" s="1521">
        <v>0</v>
      </c>
      <c r="S19" s="1521">
        <v>12</v>
      </c>
      <c r="T19" s="1521">
        <v>0</v>
      </c>
      <c r="U19" s="1521">
        <v>14</v>
      </c>
      <c r="V19" s="1521">
        <v>0</v>
      </c>
      <c r="W19" s="1521">
        <v>14</v>
      </c>
      <c r="X19" s="1521">
        <v>0</v>
      </c>
      <c r="Y19" s="1521">
        <v>0</v>
      </c>
      <c r="Z19" s="1521">
        <v>0</v>
      </c>
      <c r="AA19" s="1521"/>
      <c r="AB19" s="1521"/>
      <c r="AC19" s="1529"/>
      <c r="AD19" s="1529"/>
      <c r="AE19" s="1529"/>
      <c r="AF19" s="1529"/>
      <c r="AG19" s="1521"/>
      <c r="AH19" s="1521"/>
      <c r="AI19" s="1521"/>
      <c r="AJ19" s="1521"/>
      <c r="AK19" s="1521"/>
      <c r="AL19" s="1521"/>
      <c r="AM19" s="1562"/>
      <c r="AN19" s="1544"/>
      <c r="AO19" s="1522"/>
      <c r="AP19" s="1518">
        <f t="shared" si="3"/>
        <v>96</v>
      </c>
      <c r="AQ19" s="1584"/>
      <c r="AR19" s="168"/>
    </row>
    <row r="20" spans="2:47" ht="80.25" customHeight="1" thickBot="1" x14ac:dyDescent="0.5">
      <c r="B20" s="1477"/>
      <c r="C20" s="1617"/>
      <c r="D20" s="1953"/>
      <c r="E20" s="1498"/>
      <c r="F20" s="1506"/>
      <c r="G20" s="1502" t="s">
        <v>27</v>
      </c>
      <c r="H20" s="1563"/>
      <c r="I20" s="1531">
        <v>14</v>
      </c>
      <c r="J20" s="1531">
        <v>0</v>
      </c>
      <c r="K20" s="1531">
        <v>14</v>
      </c>
      <c r="L20" s="1532">
        <v>0</v>
      </c>
      <c r="M20" s="1532">
        <v>0</v>
      </c>
      <c r="N20" s="1532">
        <v>14</v>
      </c>
      <c r="O20" s="1532">
        <v>0</v>
      </c>
      <c r="P20" s="1532">
        <v>14</v>
      </c>
      <c r="Q20" s="1532">
        <v>0</v>
      </c>
      <c r="R20" s="1532">
        <v>12</v>
      </c>
      <c r="S20" s="1532">
        <v>0</v>
      </c>
      <c r="T20" s="1532">
        <v>14</v>
      </c>
      <c r="U20" s="1532">
        <v>0</v>
      </c>
      <c r="V20" s="1532">
        <v>14</v>
      </c>
      <c r="W20" s="1532"/>
      <c r="X20" s="1532"/>
      <c r="Y20" s="1532"/>
      <c r="Z20" s="1532"/>
      <c r="AA20" s="1532"/>
      <c r="AB20" s="1532"/>
      <c r="AC20" s="1532"/>
      <c r="AD20" s="1532"/>
      <c r="AE20" s="1532"/>
      <c r="AF20" s="1532"/>
      <c r="AG20" s="1532"/>
      <c r="AH20" s="1532"/>
      <c r="AI20" s="1532"/>
      <c r="AJ20" s="1532"/>
      <c r="AK20" s="1532"/>
      <c r="AL20" s="1532"/>
      <c r="AM20" s="1564"/>
      <c r="AN20" s="1547"/>
      <c r="AO20" s="1538"/>
      <c r="AP20" s="1533">
        <f t="shared" si="3"/>
        <v>96</v>
      </c>
      <c r="AQ20" s="1584"/>
      <c r="AR20" s="192"/>
    </row>
    <row r="21" spans="2:47" s="135" customFormat="1" ht="80.25" customHeight="1" thickTop="1" x14ac:dyDescent="0.45">
      <c r="B21" s="1477">
        <v>6</v>
      </c>
      <c r="C21" s="1615" t="s">
        <v>453</v>
      </c>
      <c r="D21" s="1954" t="s">
        <v>357</v>
      </c>
      <c r="E21" s="1494"/>
      <c r="F21" s="1503"/>
      <c r="G21" s="1501" t="s">
        <v>24</v>
      </c>
      <c r="H21" s="1560"/>
      <c r="I21" s="1527"/>
      <c r="J21" s="1527"/>
      <c r="K21" s="1516">
        <v>10</v>
      </c>
      <c r="L21" s="1516">
        <v>15</v>
      </c>
      <c r="M21" s="1516">
        <v>0</v>
      </c>
      <c r="N21" s="1516">
        <v>16</v>
      </c>
      <c r="O21" s="1516">
        <v>0</v>
      </c>
      <c r="P21" s="1516">
        <v>16</v>
      </c>
      <c r="Q21" s="1516">
        <v>16</v>
      </c>
      <c r="R21" s="1516">
        <v>0</v>
      </c>
      <c r="S21" s="1516">
        <v>16</v>
      </c>
      <c r="T21" s="1516">
        <v>0</v>
      </c>
      <c r="U21" s="1516">
        <v>12</v>
      </c>
      <c r="V21" s="1516">
        <v>0</v>
      </c>
      <c r="W21" s="1516">
        <v>16</v>
      </c>
      <c r="X21" s="1516">
        <v>0</v>
      </c>
      <c r="Y21" s="1516">
        <v>17</v>
      </c>
      <c r="Z21" s="1516">
        <v>0</v>
      </c>
      <c r="AA21" s="1516">
        <v>16</v>
      </c>
      <c r="AB21" s="1516">
        <v>0</v>
      </c>
      <c r="AC21" s="1516">
        <v>0</v>
      </c>
      <c r="AD21" s="1516"/>
      <c r="AE21" s="1516"/>
      <c r="AF21" s="1516"/>
      <c r="AG21" s="1516"/>
      <c r="AH21" s="1516"/>
      <c r="AI21" s="1516"/>
      <c r="AJ21" s="1516"/>
      <c r="AK21" s="1516"/>
      <c r="AL21" s="1516"/>
      <c r="AM21" s="1565"/>
      <c r="AN21" s="1548"/>
      <c r="AO21" s="1528"/>
      <c r="AP21" s="1516">
        <f t="shared" si="3"/>
        <v>150</v>
      </c>
      <c r="AQ21" s="1584"/>
      <c r="AR21" s="168"/>
    </row>
    <row r="22" spans="2:47" s="135" customFormat="1" ht="79.95" customHeight="1" x14ac:dyDescent="0.45">
      <c r="B22" s="1477"/>
      <c r="C22" s="1616"/>
      <c r="D22" s="1951"/>
      <c r="E22" s="1495"/>
      <c r="F22" s="804"/>
      <c r="G22" s="1500" t="s">
        <v>26</v>
      </c>
      <c r="H22" s="1556">
        <v>10</v>
      </c>
      <c r="I22" s="1517">
        <v>15</v>
      </c>
      <c r="J22" s="1517">
        <v>0</v>
      </c>
      <c r="K22" s="1529">
        <v>16</v>
      </c>
      <c r="L22" s="1529">
        <v>0</v>
      </c>
      <c r="M22" s="1529">
        <v>16</v>
      </c>
      <c r="N22" s="1529">
        <v>16</v>
      </c>
      <c r="O22" s="1529">
        <v>0</v>
      </c>
      <c r="P22" s="1529">
        <v>16</v>
      </c>
      <c r="Q22" s="1529">
        <v>0</v>
      </c>
      <c r="R22" s="1529">
        <v>12</v>
      </c>
      <c r="S22" s="1529">
        <v>0</v>
      </c>
      <c r="T22" s="1529">
        <v>16</v>
      </c>
      <c r="U22" s="1529">
        <v>0</v>
      </c>
      <c r="V22" s="1529">
        <v>17</v>
      </c>
      <c r="W22" s="1529">
        <v>0</v>
      </c>
      <c r="X22" s="1529">
        <v>16</v>
      </c>
      <c r="Y22" s="1529">
        <v>0</v>
      </c>
      <c r="Z22" s="1521">
        <v>0</v>
      </c>
      <c r="AA22" s="1521"/>
      <c r="AB22" s="1529"/>
      <c r="AC22" s="1521"/>
      <c r="AD22" s="1521"/>
      <c r="AE22" s="1521"/>
      <c r="AF22" s="1521"/>
      <c r="AG22" s="1521"/>
      <c r="AH22" s="1521"/>
      <c r="AI22" s="1521"/>
      <c r="AJ22" s="1521"/>
      <c r="AK22" s="1521"/>
      <c r="AL22" s="1521"/>
      <c r="AM22" s="1562"/>
      <c r="AN22" s="1544"/>
      <c r="AO22" s="1530"/>
      <c r="AP22" s="1518">
        <f t="shared" si="3"/>
        <v>150</v>
      </c>
      <c r="AQ22" s="1584"/>
      <c r="AR22" s="168"/>
    </row>
    <row r="23" spans="2:47" ht="79.95" customHeight="1" thickBot="1" x14ac:dyDescent="0.5">
      <c r="B23" s="1477"/>
      <c r="C23" s="1617"/>
      <c r="D23" s="1952"/>
      <c r="E23" s="1498"/>
      <c r="F23" s="1506"/>
      <c r="G23" s="1502" t="s">
        <v>27</v>
      </c>
      <c r="H23" s="1563">
        <v>15</v>
      </c>
      <c r="I23" s="1531">
        <v>0</v>
      </c>
      <c r="J23" s="1531">
        <v>16</v>
      </c>
      <c r="K23" s="1531">
        <v>0</v>
      </c>
      <c r="L23" s="1532">
        <v>16</v>
      </c>
      <c r="M23" s="1532">
        <v>16</v>
      </c>
      <c r="N23" s="1532">
        <v>0</v>
      </c>
      <c r="O23" s="1532">
        <v>16</v>
      </c>
      <c r="P23" s="1532">
        <v>0</v>
      </c>
      <c r="Q23" s="1532">
        <v>12</v>
      </c>
      <c r="R23" s="1532">
        <v>0</v>
      </c>
      <c r="S23" s="1532">
        <v>16</v>
      </c>
      <c r="T23" s="1532">
        <v>0</v>
      </c>
      <c r="U23" s="1532">
        <v>17</v>
      </c>
      <c r="V23" s="1532">
        <v>0</v>
      </c>
      <c r="W23" s="1532">
        <v>16</v>
      </c>
      <c r="X23" s="1532">
        <v>0</v>
      </c>
      <c r="Y23" s="1532"/>
      <c r="Z23" s="1532"/>
      <c r="AA23" s="1532"/>
      <c r="AB23" s="1532"/>
      <c r="AC23" s="1532"/>
      <c r="AD23" s="1532"/>
      <c r="AE23" s="1532"/>
      <c r="AF23" s="1532"/>
      <c r="AG23" s="1532"/>
      <c r="AH23" s="1532"/>
      <c r="AI23" s="1532"/>
      <c r="AJ23" s="1532"/>
      <c r="AK23" s="1532"/>
      <c r="AL23" s="1532"/>
      <c r="AM23" s="1564"/>
      <c r="AN23" s="1547"/>
      <c r="AO23" s="1539"/>
      <c r="AP23" s="1533">
        <f t="shared" si="3"/>
        <v>140</v>
      </c>
      <c r="AQ23" s="1584"/>
      <c r="AR23" s="192"/>
    </row>
    <row r="24" spans="2:47" s="135" customFormat="1" ht="80.400000000000006" customHeight="1" thickTop="1" x14ac:dyDescent="0.45">
      <c r="B24" s="1477">
        <v>7</v>
      </c>
      <c r="C24" s="1615" t="s">
        <v>453</v>
      </c>
      <c r="D24" s="1950" t="s">
        <v>358</v>
      </c>
      <c r="E24" s="1494"/>
      <c r="F24" s="1503"/>
      <c r="G24" s="1501" t="s">
        <v>24</v>
      </c>
      <c r="H24" s="1560"/>
      <c r="I24" s="1527"/>
      <c r="J24" s="1527"/>
      <c r="K24" s="1527"/>
      <c r="L24" s="1527"/>
      <c r="M24" s="1527"/>
      <c r="N24" s="1527"/>
      <c r="O24" s="1527"/>
      <c r="P24" s="1527"/>
      <c r="Q24" s="1527"/>
      <c r="R24" s="1527"/>
      <c r="S24" s="1527"/>
      <c r="T24" s="1527"/>
      <c r="U24" s="1527"/>
      <c r="V24" s="1527"/>
      <c r="W24" s="1527"/>
      <c r="X24" s="1527"/>
      <c r="Y24" s="1527"/>
      <c r="Z24" s="1527"/>
      <c r="AA24" s="1527"/>
      <c r="AB24" s="1527"/>
      <c r="AC24" s="1527"/>
      <c r="AD24" s="1527"/>
      <c r="AE24" s="1527"/>
      <c r="AF24" s="1527"/>
      <c r="AG24" s="1527"/>
      <c r="AH24" s="1527"/>
      <c r="AI24" s="1527"/>
      <c r="AJ24" s="1527"/>
      <c r="AK24" s="1527"/>
      <c r="AL24" s="1527"/>
      <c r="AM24" s="1561"/>
      <c r="AN24" s="1546"/>
      <c r="AO24" s="1528"/>
      <c r="AP24" s="1516">
        <f t="shared" si="3"/>
        <v>0</v>
      </c>
      <c r="AQ24" s="1584"/>
      <c r="AR24" s="168"/>
    </row>
    <row r="25" spans="2:47" s="135" customFormat="1" ht="80.400000000000006" customHeight="1" x14ac:dyDescent="0.45">
      <c r="B25" s="1477"/>
      <c r="C25" s="1616"/>
      <c r="D25" s="1951"/>
      <c r="E25" s="1495"/>
      <c r="F25" s="804"/>
      <c r="G25" s="1500" t="s">
        <v>26</v>
      </c>
      <c r="H25" s="1556"/>
      <c r="I25" s="1517"/>
      <c r="J25" s="1517"/>
      <c r="K25" s="1517"/>
      <c r="L25" s="1521"/>
      <c r="M25" s="1521"/>
      <c r="N25" s="1521"/>
      <c r="O25" s="1521"/>
      <c r="P25" s="1521"/>
      <c r="Q25" s="1521"/>
      <c r="R25" s="1521"/>
      <c r="S25" s="1521"/>
      <c r="T25" s="1521"/>
      <c r="U25" s="1521"/>
      <c r="V25" s="1521"/>
      <c r="W25" s="1521"/>
      <c r="X25" s="1521"/>
      <c r="Y25" s="1521"/>
      <c r="Z25" s="1535"/>
      <c r="AA25" s="1535"/>
      <c r="AB25" s="1521"/>
      <c r="AC25" s="1521"/>
      <c r="AD25" s="1521"/>
      <c r="AE25" s="1521"/>
      <c r="AF25" s="1521"/>
      <c r="AG25" s="1521"/>
      <c r="AH25" s="1521"/>
      <c r="AI25" s="1521"/>
      <c r="AJ25" s="1521"/>
      <c r="AK25" s="1521"/>
      <c r="AL25" s="1521"/>
      <c r="AM25" s="1562"/>
      <c r="AN25" s="1544"/>
      <c r="AO25" s="1521"/>
      <c r="AP25" s="1518">
        <f t="shared" si="3"/>
        <v>0</v>
      </c>
      <c r="AQ25" s="1584"/>
      <c r="AR25" s="168"/>
    </row>
    <row r="26" spans="2:47" ht="80.400000000000006" customHeight="1" thickBot="1" x14ac:dyDescent="0.5">
      <c r="B26" s="1478"/>
      <c r="C26" s="1618"/>
      <c r="D26" s="1952"/>
      <c r="E26" s="1498"/>
      <c r="F26" s="1506"/>
      <c r="G26" s="1542" t="s">
        <v>27</v>
      </c>
      <c r="H26" s="1563"/>
      <c r="I26" s="1531"/>
      <c r="J26" s="1531"/>
      <c r="K26" s="1531"/>
      <c r="L26" s="1532"/>
      <c r="M26" s="1532"/>
      <c r="N26" s="1532"/>
      <c r="O26" s="1532"/>
      <c r="P26" s="1532"/>
      <c r="Q26" s="1532"/>
      <c r="R26" s="1532"/>
      <c r="S26" s="1532"/>
      <c r="T26" s="1532"/>
      <c r="U26" s="1532"/>
      <c r="V26" s="1532"/>
      <c r="W26" s="1532"/>
      <c r="X26" s="1532"/>
      <c r="Y26" s="1532"/>
      <c r="Z26" s="1532"/>
      <c r="AA26" s="1532"/>
      <c r="AB26" s="1532"/>
      <c r="AC26" s="1532"/>
      <c r="AD26" s="1532"/>
      <c r="AE26" s="1532"/>
      <c r="AF26" s="1532"/>
      <c r="AG26" s="1532"/>
      <c r="AH26" s="1532"/>
      <c r="AI26" s="1532"/>
      <c r="AJ26" s="1532"/>
      <c r="AK26" s="1532"/>
      <c r="AL26" s="1532"/>
      <c r="AM26" s="1564"/>
      <c r="AN26" s="1547"/>
      <c r="AO26" s="1532"/>
      <c r="AP26" s="1533">
        <f t="shared" si="3"/>
        <v>0</v>
      </c>
      <c r="AQ26" s="1584"/>
      <c r="AR26" s="192"/>
    </row>
    <row r="27" spans="2:47" ht="105" customHeight="1" thickTop="1" x14ac:dyDescent="0.45">
      <c r="B27" s="1479">
        <v>8</v>
      </c>
      <c r="C27" s="1619" t="s">
        <v>377</v>
      </c>
      <c r="D27" s="1955" t="s">
        <v>359</v>
      </c>
      <c r="E27" s="1494"/>
      <c r="F27" s="1503"/>
      <c r="G27" s="1501" t="s">
        <v>24</v>
      </c>
      <c r="H27" s="1566"/>
      <c r="I27" s="1512"/>
      <c r="J27" s="1512"/>
      <c r="K27" s="1512"/>
      <c r="L27" s="1512"/>
      <c r="M27" s="1512"/>
      <c r="N27" s="1513"/>
      <c r="O27" s="1513"/>
      <c r="P27" s="1513"/>
      <c r="Q27" s="1513"/>
      <c r="R27" s="1513"/>
      <c r="S27" s="1513"/>
      <c r="T27" s="1513"/>
      <c r="U27" s="1513"/>
      <c r="V27" s="1514"/>
      <c r="W27" s="1513"/>
      <c r="X27" s="1513"/>
      <c r="Y27" s="1513"/>
      <c r="Z27" s="1513"/>
      <c r="AA27" s="1513"/>
      <c r="AB27" s="1513"/>
      <c r="AC27" s="1513"/>
      <c r="AD27" s="1513"/>
      <c r="AE27" s="1513"/>
      <c r="AF27" s="1513"/>
      <c r="AG27" s="1513"/>
      <c r="AH27" s="1513"/>
      <c r="AI27" s="1513"/>
      <c r="AJ27" s="1513"/>
      <c r="AK27" s="1513"/>
      <c r="AL27" s="1513"/>
      <c r="AM27" s="1567"/>
      <c r="AN27" s="1543">
        <v>0</v>
      </c>
      <c r="AO27" s="1515"/>
      <c r="AP27" s="1516">
        <f t="shared" ref="AP27:AP42" si="4">SUM(I27:AN27)</f>
        <v>0</v>
      </c>
      <c r="AQ27" s="1584" t="s">
        <v>25</v>
      </c>
    </row>
    <row r="28" spans="2:47" ht="111.9" customHeight="1" x14ac:dyDescent="0.45">
      <c r="B28" s="1480"/>
      <c r="C28" s="1616"/>
      <c r="D28" s="1946"/>
      <c r="E28" s="1495"/>
      <c r="F28" s="804"/>
      <c r="G28" s="1493" t="s">
        <v>26</v>
      </c>
      <c r="H28" s="1556"/>
      <c r="I28" s="1518"/>
      <c r="J28" s="1518"/>
      <c r="K28" s="1518"/>
      <c r="L28" s="1518"/>
      <c r="M28" s="1518"/>
      <c r="N28" s="1518"/>
      <c r="O28" s="1518"/>
      <c r="P28" s="1518"/>
      <c r="Q28" s="1518"/>
      <c r="R28" s="1518"/>
      <c r="S28" s="1518"/>
      <c r="T28" s="1518"/>
      <c r="U28" s="1518"/>
      <c r="V28" s="1519"/>
      <c r="W28" s="1518"/>
      <c r="X28" s="1518"/>
      <c r="Y28" s="1518"/>
      <c r="Z28" s="1518"/>
      <c r="AA28" s="1518"/>
      <c r="AB28" s="1518"/>
      <c r="AC28" s="1518"/>
      <c r="AD28" s="1518"/>
      <c r="AE28" s="1520"/>
      <c r="AF28" s="1518"/>
      <c r="AG28" s="1518"/>
      <c r="AH28" s="1518"/>
      <c r="AI28" s="1518"/>
      <c r="AJ28" s="1518"/>
      <c r="AK28" s="1518"/>
      <c r="AL28" s="1518"/>
      <c r="AM28" s="1557"/>
      <c r="AN28" s="1544">
        <v>0</v>
      </c>
      <c r="AO28" s="1522"/>
      <c r="AP28" s="1523">
        <f t="shared" si="4"/>
        <v>0</v>
      </c>
      <c r="AQ28" s="1584"/>
    </row>
    <row r="29" spans="2:47" ht="111" hidden="1" customHeight="1" thickTop="1" thickBot="1" x14ac:dyDescent="0.5">
      <c r="B29" s="1480"/>
      <c r="C29" s="1616"/>
      <c r="D29" s="1946"/>
      <c r="E29" s="1498"/>
      <c r="F29" s="1506"/>
      <c r="G29" s="1502" t="s">
        <v>27</v>
      </c>
      <c r="H29" s="1558"/>
      <c r="I29" s="1524"/>
      <c r="J29" s="1524"/>
      <c r="K29" s="1524"/>
      <c r="L29" s="1524"/>
      <c r="M29" s="1524"/>
      <c r="N29" s="1524"/>
      <c r="O29" s="1524"/>
      <c r="P29" s="1524"/>
      <c r="Q29" s="1524"/>
      <c r="R29" s="1524"/>
      <c r="S29" s="1524"/>
      <c r="T29" s="1524"/>
      <c r="U29" s="1524"/>
      <c r="V29" s="1524"/>
      <c r="W29" s="1524"/>
      <c r="X29" s="1524"/>
      <c r="Y29" s="1524"/>
      <c r="Z29" s="1524"/>
      <c r="AA29" s="1524"/>
      <c r="AB29" s="1524"/>
      <c r="AC29" s="1524"/>
      <c r="AD29" s="1524"/>
      <c r="AE29" s="1524"/>
      <c r="AF29" s="1524"/>
      <c r="AG29" s="1524"/>
      <c r="AH29" s="1524"/>
      <c r="AI29" s="1524"/>
      <c r="AJ29" s="1524"/>
      <c r="AK29" s="1524"/>
      <c r="AL29" s="1524"/>
      <c r="AM29" s="1559"/>
      <c r="AN29" s="1545">
        <v>0</v>
      </c>
      <c r="AO29" s="1525"/>
      <c r="AP29" s="1526">
        <f t="shared" si="4"/>
        <v>0</v>
      </c>
      <c r="AQ29" s="1584"/>
    </row>
    <row r="30" spans="2:47" ht="111" customHeight="1" thickBot="1" x14ac:dyDescent="0.5">
      <c r="B30" s="1480"/>
      <c r="C30" s="1618"/>
      <c r="D30" s="1949"/>
      <c r="E30" s="1495"/>
      <c r="F30" s="804"/>
      <c r="G30" s="1502" t="s">
        <v>27</v>
      </c>
      <c r="H30" s="1558"/>
      <c r="I30" s="1524"/>
      <c r="J30" s="1524"/>
      <c r="K30" s="1524"/>
      <c r="L30" s="1524"/>
      <c r="M30" s="1524"/>
      <c r="N30" s="1524"/>
      <c r="O30" s="1524"/>
      <c r="P30" s="1524"/>
      <c r="Q30" s="1524"/>
      <c r="R30" s="1524"/>
      <c r="S30" s="1524"/>
      <c r="T30" s="1524"/>
      <c r="U30" s="1524"/>
      <c r="V30" s="1524"/>
      <c r="W30" s="1524"/>
      <c r="X30" s="1524"/>
      <c r="Y30" s="1524"/>
      <c r="Z30" s="1524"/>
      <c r="AA30" s="1524"/>
      <c r="AB30" s="1524"/>
      <c r="AC30" s="1524"/>
      <c r="AD30" s="1524"/>
      <c r="AE30" s="1524"/>
      <c r="AF30" s="1524"/>
      <c r="AG30" s="1524"/>
      <c r="AH30" s="1524"/>
      <c r="AI30" s="1524"/>
      <c r="AJ30" s="1524"/>
      <c r="AK30" s="1524"/>
      <c r="AL30" s="1524"/>
      <c r="AM30" s="1559"/>
      <c r="AN30" s="1545"/>
      <c r="AO30" s="1525"/>
      <c r="AP30" s="1526"/>
      <c r="AQ30" s="1584"/>
    </row>
    <row r="31" spans="2:47" s="627" customFormat="1" ht="82.2" customHeight="1" thickTop="1" x14ac:dyDescent="0.45">
      <c r="B31" s="1480">
        <v>9</v>
      </c>
      <c r="C31" s="1619" t="s">
        <v>367</v>
      </c>
      <c r="D31" s="1955" t="s">
        <v>360</v>
      </c>
      <c r="E31" s="1494"/>
      <c r="F31" s="1503"/>
      <c r="G31" s="1499" t="s">
        <v>24</v>
      </c>
      <c r="H31" s="1560"/>
      <c r="I31" s="1527"/>
      <c r="J31" s="1527"/>
      <c r="K31" s="1527"/>
      <c r="L31" s="1527"/>
      <c r="M31" s="1527"/>
      <c r="N31" s="1527"/>
      <c r="O31" s="1527"/>
      <c r="P31" s="1527"/>
      <c r="Q31" s="1527"/>
      <c r="R31" s="1527"/>
      <c r="S31" s="1527"/>
      <c r="T31" s="1527"/>
      <c r="U31" s="1527"/>
      <c r="V31" s="1527"/>
      <c r="W31" s="1527"/>
      <c r="X31" s="1527"/>
      <c r="Y31" s="1527"/>
      <c r="Z31" s="1527"/>
      <c r="AA31" s="1527"/>
      <c r="AB31" s="1527"/>
      <c r="AC31" s="1527"/>
      <c r="AD31" s="1527"/>
      <c r="AE31" s="1527"/>
      <c r="AF31" s="1527"/>
      <c r="AG31" s="1527"/>
      <c r="AH31" s="1527"/>
      <c r="AI31" s="1527"/>
      <c r="AJ31" s="1527"/>
      <c r="AK31" s="1527"/>
      <c r="AL31" s="1527"/>
      <c r="AM31" s="1561"/>
      <c r="AN31" s="1546"/>
      <c r="AO31" s="1528"/>
      <c r="AP31" s="1516">
        <f t="shared" si="4"/>
        <v>0</v>
      </c>
      <c r="AQ31" s="1584"/>
    </row>
    <row r="32" spans="2:47" s="627" customFormat="1" ht="103.2" customHeight="1" x14ac:dyDescent="0.45">
      <c r="B32" s="1480"/>
      <c r="C32" s="1616"/>
      <c r="D32" s="1946"/>
      <c r="E32" s="1495"/>
      <c r="F32" s="804"/>
      <c r="G32" s="1500" t="s">
        <v>26</v>
      </c>
      <c r="H32" s="1556"/>
      <c r="I32" s="1517"/>
      <c r="J32" s="1517"/>
      <c r="K32" s="1517"/>
      <c r="L32" s="1521"/>
      <c r="M32" s="1521"/>
      <c r="N32" s="1521"/>
      <c r="O32" s="1521"/>
      <c r="P32" s="1521"/>
      <c r="Q32" s="1521"/>
      <c r="R32" s="1529"/>
      <c r="S32" s="1521"/>
      <c r="T32" s="1521"/>
      <c r="U32" s="1521"/>
      <c r="V32" s="1521"/>
      <c r="W32" s="1521"/>
      <c r="X32" s="1521"/>
      <c r="Y32" s="1521"/>
      <c r="Z32" s="1521"/>
      <c r="AA32" s="1521"/>
      <c r="AB32" s="1521"/>
      <c r="AC32" s="1521"/>
      <c r="AD32" s="1521"/>
      <c r="AE32" s="1521"/>
      <c r="AF32" s="1521"/>
      <c r="AG32" s="1521"/>
      <c r="AH32" s="1521"/>
      <c r="AI32" s="1521"/>
      <c r="AJ32" s="1521"/>
      <c r="AK32" s="1521"/>
      <c r="AL32" s="1521"/>
      <c r="AM32" s="1562"/>
      <c r="AN32" s="1544"/>
      <c r="AO32" s="1530"/>
      <c r="AP32" s="1518">
        <f t="shared" si="4"/>
        <v>0</v>
      </c>
      <c r="AQ32" s="1584"/>
    </row>
    <row r="33" spans="2:89" s="627" customFormat="1" ht="103.2" customHeight="1" thickBot="1" x14ac:dyDescent="0.5">
      <c r="B33" s="1481"/>
      <c r="C33" s="1618"/>
      <c r="D33" s="1949"/>
      <c r="E33" s="1498"/>
      <c r="F33" s="1506"/>
      <c r="G33" s="1542" t="s">
        <v>27</v>
      </c>
      <c r="H33" s="1563"/>
      <c r="I33" s="1531"/>
      <c r="J33" s="1531"/>
      <c r="K33" s="1532"/>
      <c r="L33" s="1532"/>
      <c r="M33" s="1532"/>
      <c r="N33" s="1532"/>
      <c r="O33" s="1532"/>
      <c r="P33" s="1532"/>
      <c r="Q33" s="1532"/>
      <c r="R33" s="1532"/>
      <c r="S33" s="1532"/>
      <c r="T33" s="1532"/>
      <c r="U33" s="1532"/>
      <c r="V33" s="1532"/>
      <c r="W33" s="1532"/>
      <c r="X33" s="1532"/>
      <c r="Y33" s="1532"/>
      <c r="Z33" s="1532"/>
      <c r="AA33" s="1532"/>
      <c r="AB33" s="1532"/>
      <c r="AC33" s="1532"/>
      <c r="AD33" s="1532"/>
      <c r="AE33" s="1532"/>
      <c r="AF33" s="1532"/>
      <c r="AG33" s="1532"/>
      <c r="AH33" s="1532"/>
      <c r="AI33" s="1532"/>
      <c r="AJ33" s="1532"/>
      <c r="AK33" s="1532"/>
      <c r="AL33" s="1532"/>
      <c r="AM33" s="1564"/>
      <c r="AN33" s="1547"/>
      <c r="AO33" s="1532"/>
      <c r="AP33" s="1533">
        <f t="shared" si="4"/>
        <v>0</v>
      </c>
      <c r="AQ33" s="1584"/>
      <c r="AU33" s="636"/>
    </row>
    <row r="34" spans="2:89" s="627" customFormat="1" ht="103.2" customHeight="1" thickTop="1" x14ac:dyDescent="0.45">
      <c r="B34" s="1477">
        <v>10</v>
      </c>
      <c r="C34" s="1619" t="s">
        <v>368</v>
      </c>
      <c r="D34" s="1955" t="s">
        <v>361</v>
      </c>
      <c r="E34" s="1494"/>
      <c r="F34" s="1503"/>
      <c r="G34" s="1501" t="s">
        <v>24</v>
      </c>
      <c r="H34" s="1560"/>
      <c r="I34" s="1527"/>
      <c r="J34" s="1527"/>
      <c r="K34" s="1527"/>
      <c r="L34" s="1527"/>
      <c r="M34" s="1527"/>
      <c r="N34" s="1527"/>
      <c r="O34" s="1527"/>
      <c r="P34" s="1527"/>
      <c r="Q34" s="1527"/>
      <c r="R34" s="1527"/>
      <c r="S34" s="1527"/>
      <c r="T34" s="1527"/>
      <c r="U34" s="1527"/>
      <c r="V34" s="1527"/>
      <c r="W34" s="1527"/>
      <c r="X34" s="1527"/>
      <c r="Y34" s="1527"/>
      <c r="Z34" s="1527"/>
      <c r="AA34" s="1527"/>
      <c r="AB34" s="1527"/>
      <c r="AC34" s="1527"/>
      <c r="AD34" s="1527"/>
      <c r="AE34" s="1527"/>
      <c r="AF34" s="1527"/>
      <c r="AG34" s="1527"/>
      <c r="AH34" s="1527"/>
      <c r="AI34" s="1527"/>
      <c r="AJ34" s="1527"/>
      <c r="AK34" s="1527"/>
      <c r="AL34" s="1527"/>
      <c r="AM34" s="1561"/>
      <c r="AN34" s="1546"/>
      <c r="AO34" s="1534"/>
      <c r="AP34" s="1516">
        <f t="shared" si="4"/>
        <v>0</v>
      </c>
      <c r="AQ34" s="1584"/>
      <c r="AU34" s="636"/>
    </row>
    <row r="35" spans="2:89" s="42" customFormat="1" ht="103.2" customHeight="1" x14ac:dyDescent="0.45">
      <c r="B35" s="1477"/>
      <c r="C35" s="1616"/>
      <c r="D35" s="1946"/>
      <c r="E35" s="1495"/>
      <c r="F35" s="804"/>
      <c r="G35" s="1493" t="s">
        <v>26</v>
      </c>
      <c r="H35" s="1556"/>
      <c r="I35" s="1517"/>
      <c r="J35" s="1517"/>
      <c r="K35" s="1517"/>
      <c r="L35" s="1521"/>
      <c r="M35" s="1521"/>
      <c r="N35" s="1521"/>
      <c r="O35" s="1521"/>
      <c r="P35" s="1521"/>
      <c r="Q35" s="1521"/>
      <c r="R35" s="1521"/>
      <c r="S35" s="1521"/>
      <c r="T35" s="1521"/>
      <c r="U35" s="1521"/>
      <c r="V35" s="1521"/>
      <c r="W35" s="1521"/>
      <c r="X35" s="1521"/>
      <c r="Y35" s="1521"/>
      <c r="Z35" s="1521"/>
      <c r="AA35" s="1521"/>
      <c r="AB35" s="1521"/>
      <c r="AC35" s="1521"/>
      <c r="AD35" s="1535"/>
      <c r="AE35" s="1521"/>
      <c r="AF35" s="1535"/>
      <c r="AG35" s="1521"/>
      <c r="AH35" s="1521"/>
      <c r="AI35" s="1521"/>
      <c r="AJ35" s="1521"/>
      <c r="AK35" s="1521"/>
      <c r="AL35" s="1521"/>
      <c r="AM35" s="1562"/>
      <c r="AN35" s="1544"/>
      <c r="AO35" s="1522"/>
      <c r="AP35" s="1518">
        <f t="shared" si="4"/>
        <v>0</v>
      </c>
      <c r="AQ35" s="1584"/>
      <c r="AR35" s="627"/>
      <c r="AS35" s="627"/>
      <c r="AT35" s="627"/>
      <c r="AU35" s="627"/>
      <c r="AV35" s="627"/>
      <c r="AW35" s="649"/>
      <c r="AX35" s="649"/>
      <c r="AY35" s="649"/>
      <c r="AZ35" s="649"/>
      <c r="BA35" s="650"/>
      <c r="BB35" s="650"/>
      <c r="BC35" s="650"/>
      <c r="BD35" s="650"/>
      <c r="BE35" s="650"/>
      <c r="BF35" s="650"/>
      <c r="BG35" s="650"/>
      <c r="BH35" s="650"/>
      <c r="BI35" s="650"/>
      <c r="BJ35" s="650"/>
      <c r="BK35" s="650"/>
      <c r="BL35" s="650"/>
      <c r="BM35" s="650"/>
      <c r="BN35" s="650"/>
      <c r="BO35" s="650"/>
      <c r="BP35" s="650"/>
      <c r="BX35" s="135"/>
      <c r="BY35" s="135"/>
      <c r="BZ35" s="135"/>
      <c r="CA35" s="135"/>
      <c r="CB35" s="135"/>
      <c r="CC35" s="135"/>
      <c r="CD35" s="135"/>
      <c r="CE35" s="135"/>
      <c r="CK35" s="43"/>
    </row>
    <row r="36" spans="2:89" s="627" customFormat="1" ht="103.2" customHeight="1" thickBot="1" x14ac:dyDescent="0.5">
      <c r="B36" s="1481"/>
      <c r="C36" s="1618"/>
      <c r="D36" s="1949"/>
      <c r="E36" s="1498"/>
      <c r="F36" s="1506"/>
      <c r="G36" s="1542" t="s">
        <v>27</v>
      </c>
      <c r="H36" s="1563"/>
      <c r="I36" s="1531"/>
      <c r="J36" s="1531"/>
      <c r="K36" s="1532"/>
      <c r="L36" s="1532"/>
      <c r="M36" s="1532"/>
      <c r="N36" s="1532"/>
      <c r="O36" s="1532"/>
      <c r="P36" s="1532"/>
      <c r="Q36" s="1532"/>
      <c r="R36" s="1532"/>
      <c r="S36" s="1532"/>
      <c r="T36" s="1532"/>
      <c r="U36" s="1532"/>
      <c r="V36" s="1532"/>
      <c r="W36" s="1532"/>
      <c r="X36" s="1532"/>
      <c r="Y36" s="1532"/>
      <c r="Z36" s="1532"/>
      <c r="AA36" s="1532"/>
      <c r="AB36" s="1532"/>
      <c r="AC36" s="1532"/>
      <c r="AD36" s="1532"/>
      <c r="AE36" s="1532"/>
      <c r="AF36" s="1532"/>
      <c r="AG36" s="1532"/>
      <c r="AH36" s="1532"/>
      <c r="AI36" s="1532"/>
      <c r="AJ36" s="1532"/>
      <c r="AK36" s="1532"/>
      <c r="AL36" s="1532"/>
      <c r="AM36" s="1564"/>
      <c r="AN36" s="1547"/>
      <c r="AO36" s="1532"/>
      <c r="AP36" s="1533">
        <f t="shared" ref="AP36" si="5">SUM(I36:AN36)</f>
        <v>0</v>
      </c>
      <c r="AQ36" s="1584"/>
      <c r="AU36" s="636"/>
    </row>
    <row r="37" spans="2:89" ht="87" thickTop="1" x14ac:dyDescent="0.45">
      <c r="B37" s="1477">
        <v>11</v>
      </c>
      <c r="C37" s="1619" t="s">
        <v>369</v>
      </c>
      <c r="D37" s="1955" t="s">
        <v>362</v>
      </c>
      <c r="E37" s="1494"/>
      <c r="F37" s="1503"/>
      <c r="G37" s="1511" t="s">
        <v>351</v>
      </c>
      <c r="H37" s="1560"/>
      <c r="I37" s="1527"/>
      <c r="J37" s="1527"/>
      <c r="K37" s="1527"/>
      <c r="L37" s="1527"/>
      <c r="M37" s="1527"/>
      <c r="N37" s="1527"/>
      <c r="O37" s="1527"/>
      <c r="P37" s="1527"/>
      <c r="Q37" s="1527"/>
      <c r="R37" s="1527"/>
      <c r="S37" s="1527"/>
      <c r="T37" s="1527"/>
      <c r="U37" s="1527"/>
      <c r="V37" s="1527"/>
      <c r="W37" s="1527"/>
      <c r="X37" s="1527"/>
      <c r="Y37" s="1527"/>
      <c r="Z37" s="1527"/>
      <c r="AA37" s="1527"/>
      <c r="AB37" s="1527"/>
      <c r="AC37" s="1527"/>
      <c r="AD37" s="1527"/>
      <c r="AE37" s="1527"/>
      <c r="AF37" s="1527"/>
      <c r="AG37" s="1527"/>
      <c r="AH37" s="1527"/>
      <c r="AI37" s="1527"/>
      <c r="AJ37" s="1527"/>
      <c r="AK37" s="1527"/>
      <c r="AL37" s="1527"/>
      <c r="AM37" s="1561"/>
      <c r="AN37" s="1546"/>
      <c r="AO37" s="1534"/>
      <c r="AP37" s="1540">
        <f t="shared" si="4"/>
        <v>0</v>
      </c>
      <c r="AQ37" s="1584"/>
      <c r="AR37" s="627"/>
      <c r="AS37" s="636"/>
      <c r="AT37" s="636"/>
      <c r="AU37" s="636"/>
      <c r="AV37" s="636"/>
    </row>
    <row r="38" spans="2:89" ht="60" customHeight="1" x14ac:dyDescent="0.45">
      <c r="B38" s="1477"/>
      <c r="C38" s="1616"/>
      <c r="D38" s="1946"/>
      <c r="E38" s="1495"/>
      <c r="F38" s="804"/>
      <c r="G38" s="1493" t="s">
        <v>26</v>
      </c>
      <c r="H38" s="1556"/>
      <c r="I38" s="1517"/>
      <c r="J38" s="1517"/>
      <c r="K38" s="1517"/>
      <c r="L38" s="1521"/>
      <c r="M38" s="1521"/>
      <c r="N38" s="1521"/>
      <c r="O38" s="1521"/>
      <c r="P38" s="1521"/>
      <c r="Q38" s="1521"/>
      <c r="R38" s="1521"/>
      <c r="S38" s="1521"/>
      <c r="T38" s="1521"/>
      <c r="U38" s="1521"/>
      <c r="V38" s="1521"/>
      <c r="W38" s="1521"/>
      <c r="X38" s="1521"/>
      <c r="Y38" s="1521"/>
      <c r="Z38" s="1521"/>
      <c r="AA38" s="1521"/>
      <c r="AB38" s="1521"/>
      <c r="AC38" s="1521"/>
      <c r="AD38" s="1521"/>
      <c r="AE38" s="1521"/>
      <c r="AF38" s="1521"/>
      <c r="AG38" s="1521"/>
      <c r="AH38" s="1521"/>
      <c r="AI38" s="1521"/>
      <c r="AJ38" s="1521"/>
      <c r="AK38" s="1521"/>
      <c r="AL38" s="1521"/>
      <c r="AM38" s="1562"/>
      <c r="AN38" s="1544"/>
      <c r="AO38" s="1522"/>
      <c r="AP38" s="1518">
        <f t="shared" si="4"/>
        <v>0</v>
      </c>
      <c r="AQ38" s="1584"/>
      <c r="AR38" s="627"/>
      <c r="AS38" s="636"/>
      <c r="AT38" s="636"/>
      <c r="AU38" s="636"/>
      <c r="AV38" s="636"/>
    </row>
    <row r="39" spans="2:89" s="627" customFormat="1" ht="103.2" customHeight="1" thickBot="1" x14ac:dyDescent="0.5">
      <c r="B39" s="1481"/>
      <c r="C39" s="1618"/>
      <c r="D39" s="1949"/>
      <c r="E39" s="1498"/>
      <c r="F39" s="1506"/>
      <c r="G39" s="1542" t="s">
        <v>27</v>
      </c>
      <c r="H39" s="1563"/>
      <c r="I39" s="1531"/>
      <c r="J39" s="1531"/>
      <c r="K39" s="1532"/>
      <c r="L39" s="1532"/>
      <c r="M39" s="1532"/>
      <c r="N39" s="1532"/>
      <c r="O39" s="1532"/>
      <c r="P39" s="1532"/>
      <c r="Q39" s="1532"/>
      <c r="R39" s="1532"/>
      <c r="S39" s="1532"/>
      <c r="T39" s="1532"/>
      <c r="U39" s="1532"/>
      <c r="V39" s="1532"/>
      <c r="W39" s="1532"/>
      <c r="X39" s="1532"/>
      <c r="Y39" s="1532"/>
      <c r="Z39" s="1532"/>
      <c r="AA39" s="1532"/>
      <c r="AB39" s="1532"/>
      <c r="AC39" s="1532"/>
      <c r="AD39" s="1532"/>
      <c r="AE39" s="1532"/>
      <c r="AF39" s="1532"/>
      <c r="AG39" s="1532"/>
      <c r="AH39" s="1532"/>
      <c r="AI39" s="1532"/>
      <c r="AJ39" s="1532"/>
      <c r="AK39" s="1532"/>
      <c r="AL39" s="1532"/>
      <c r="AM39" s="1564"/>
      <c r="AN39" s="1547"/>
      <c r="AO39" s="1532"/>
      <c r="AP39" s="1533">
        <f t="shared" si="4"/>
        <v>0</v>
      </c>
      <c r="AQ39" s="1584"/>
      <c r="AU39" s="636"/>
    </row>
    <row r="40" spans="2:89" ht="86.4" customHeight="1" thickTop="1" x14ac:dyDescent="0.45">
      <c r="B40" s="123">
        <v>12</v>
      </c>
      <c r="C40" s="1619" t="s">
        <v>370</v>
      </c>
      <c r="D40" s="1955" t="s">
        <v>363</v>
      </c>
      <c r="E40" s="1494"/>
      <c r="F40" s="1503"/>
      <c r="G40" s="1501" t="s">
        <v>24</v>
      </c>
      <c r="H40" s="1560"/>
      <c r="I40" s="1527"/>
      <c r="J40" s="1527"/>
      <c r="K40" s="1527"/>
      <c r="L40" s="1527"/>
      <c r="M40" s="1527"/>
      <c r="N40" s="1527"/>
      <c r="O40" s="1527"/>
      <c r="P40" s="1527"/>
      <c r="Q40" s="1527"/>
      <c r="R40" s="1527"/>
      <c r="S40" s="1527"/>
      <c r="T40" s="1527"/>
      <c r="U40" s="1527"/>
      <c r="V40" s="1527"/>
      <c r="W40" s="1527"/>
      <c r="X40" s="1527"/>
      <c r="Y40" s="1527"/>
      <c r="Z40" s="1527"/>
      <c r="AA40" s="1527"/>
      <c r="AB40" s="1527"/>
      <c r="AC40" s="1527"/>
      <c r="AD40" s="1527"/>
      <c r="AE40" s="1527"/>
      <c r="AF40" s="1527"/>
      <c r="AG40" s="1527"/>
      <c r="AH40" s="1527"/>
      <c r="AI40" s="1527"/>
      <c r="AJ40" s="1527"/>
      <c r="AK40" s="1527"/>
      <c r="AL40" s="1527"/>
      <c r="AM40" s="1561"/>
      <c r="AN40" s="1546"/>
      <c r="AO40" s="1534"/>
      <c r="AP40" s="1516">
        <f t="shared" si="4"/>
        <v>0</v>
      </c>
      <c r="AQ40" s="1584"/>
      <c r="AR40" s="627"/>
      <c r="AS40" s="636"/>
      <c r="AT40" s="636"/>
      <c r="AU40" s="636"/>
      <c r="AV40" s="636"/>
    </row>
    <row r="41" spans="2:89" ht="60" customHeight="1" x14ac:dyDescent="0.45">
      <c r="B41" s="123"/>
      <c r="C41" s="1616"/>
      <c r="D41" s="1946"/>
      <c r="E41" s="1495"/>
      <c r="F41" s="804"/>
      <c r="G41" s="1493" t="s">
        <v>26</v>
      </c>
      <c r="H41" s="1556"/>
      <c r="I41" s="1517"/>
      <c r="J41" s="1517"/>
      <c r="K41" s="1517"/>
      <c r="L41" s="1521"/>
      <c r="M41" s="1521"/>
      <c r="N41" s="1521"/>
      <c r="O41" s="1521"/>
      <c r="P41" s="1521"/>
      <c r="Q41" s="1521"/>
      <c r="R41" s="1521"/>
      <c r="S41" s="1521"/>
      <c r="T41" s="1521"/>
      <c r="U41" s="1521"/>
      <c r="V41" s="1521"/>
      <c r="W41" s="1521"/>
      <c r="X41" s="1521"/>
      <c r="Y41" s="1521"/>
      <c r="Z41" s="1521"/>
      <c r="AA41" s="1521"/>
      <c r="AB41" s="1521"/>
      <c r="AC41" s="1521"/>
      <c r="AD41" s="1521"/>
      <c r="AE41" s="1521"/>
      <c r="AF41" s="1521"/>
      <c r="AG41" s="1521"/>
      <c r="AH41" s="1521"/>
      <c r="AI41" s="1521"/>
      <c r="AJ41" s="1521"/>
      <c r="AK41" s="1521"/>
      <c r="AL41" s="1521"/>
      <c r="AM41" s="1562"/>
      <c r="AN41" s="1544"/>
      <c r="AO41" s="1522"/>
      <c r="AP41" s="1518">
        <f t="shared" si="4"/>
        <v>0</v>
      </c>
      <c r="AQ41" s="1584"/>
      <c r="AR41" s="627"/>
      <c r="AS41" s="636"/>
      <c r="AT41" s="636"/>
      <c r="AU41" s="636"/>
      <c r="AV41" s="636"/>
    </row>
    <row r="42" spans="2:89" s="627" customFormat="1" ht="103.2" customHeight="1" thickBot="1" x14ac:dyDescent="0.5">
      <c r="B42" s="1481"/>
      <c r="C42" s="1618"/>
      <c r="D42" s="1949"/>
      <c r="E42" s="1498"/>
      <c r="F42" s="1506"/>
      <c r="G42" s="1542" t="s">
        <v>27</v>
      </c>
      <c r="H42" s="1563"/>
      <c r="I42" s="1531"/>
      <c r="J42" s="1531"/>
      <c r="K42" s="1532"/>
      <c r="L42" s="1532"/>
      <c r="M42" s="1532"/>
      <c r="N42" s="1532"/>
      <c r="O42" s="1532"/>
      <c r="P42" s="1532"/>
      <c r="Q42" s="1532"/>
      <c r="R42" s="1532"/>
      <c r="S42" s="1532"/>
      <c r="T42" s="1532"/>
      <c r="U42" s="1532"/>
      <c r="V42" s="1532"/>
      <c r="W42" s="1532"/>
      <c r="X42" s="1532"/>
      <c r="Y42" s="1532"/>
      <c r="Z42" s="1532"/>
      <c r="AA42" s="1532"/>
      <c r="AB42" s="1532"/>
      <c r="AC42" s="1532"/>
      <c r="AD42" s="1532"/>
      <c r="AE42" s="1532"/>
      <c r="AF42" s="1532"/>
      <c r="AG42" s="1532"/>
      <c r="AH42" s="1532"/>
      <c r="AI42" s="1532"/>
      <c r="AJ42" s="1532"/>
      <c r="AK42" s="1532"/>
      <c r="AL42" s="1532"/>
      <c r="AM42" s="1564"/>
      <c r="AN42" s="1547"/>
      <c r="AO42" s="1532"/>
      <c r="AP42" s="1533">
        <f t="shared" si="4"/>
        <v>0</v>
      </c>
      <c r="AQ42" s="1584"/>
      <c r="AU42" s="636"/>
    </row>
    <row r="43" spans="2:89" s="627" customFormat="1" ht="103.2" customHeight="1" thickTop="1" thickBot="1" x14ac:dyDescent="0.5">
      <c r="B43" s="1480">
        <v>13</v>
      </c>
      <c r="C43" s="1624" t="s">
        <v>371</v>
      </c>
      <c r="D43" s="1955" t="s">
        <v>364</v>
      </c>
      <c r="E43" s="1494"/>
      <c r="F43" s="1503"/>
      <c r="G43" s="1501" t="s">
        <v>24</v>
      </c>
      <c r="H43" s="1560"/>
      <c r="I43" s="1527"/>
      <c r="J43" s="1527"/>
      <c r="K43" s="1527"/>
      <c r="L43" s="1527"/>
      <c r="M43" s="1527"/>
      <c r="N43" s="1527"/>
      <c r="O43" s="1527"/>
      <c r="P43" s="1527"/>
      <c r="Q43" s="1527"/>
      <c r="R43" s="1527"/>
      <c r="S43" s="1527"/>
      <c r="T43" s="1527"/>
      <c r="U43" s="1527"/>
      <c r="V43" s="1527"/>
      <c r="W43" s="1527"/>
      <c r="X43" s="1527"/>
      <c r="Y43" s="1527"/>
      <c r="Z43" s="1527"/>
      <c r="AA43" s="1527"/>
      <c r="AB43" s="1527"/>
      <c r="AC43" s="1527"/>
      <c r="AD43" s="1527"/>
      <c r="AE43" s="1527"/>
      <c r="AF43" s="1527"/>
      <c r="AG43" s="1527"/>
      <c r="AH43" s="1527"/>
      <c r="AI43" s="1527"/>
      <c r="AJ43" s="1527"/>
      <c r="AK43" s="1527"/>
      <c r="AL43" s="1527"/>
      <c r="AM43" s="1561"/>
      <c r="AN43" s="1546"/>
      <c r="AO43" s="1534"/>
      <c r="AP43" s="1516">
        <f t="shared" ref="AP43" si="6">SUM(I43:AN43)</f>
        <v>0</v>
      </c>
      <c r="AQ43" s="1584"/>
      <c r="AU43" s="636"/>
    </row>
    <row r="44" spans="2:89" s="135" customFormat="1" ht="76.95" customHeight="1" thickTop="1" thickBot="1" x14ac:dyDescent="0.5">
      <c r="B44" s="1477"/>
      <c r="C44" s="1624"/>
      <c r="D44" s="1946"/>
      <c r="E44" s="1495"/>
      <c r="F44" s="804"/>
      <c r="G44" s="1493" t="s">
        <v>26</v>
      </c>
      <c r="H44" s="1556">
        <v>0</v>
      </c>
      <c r="I44" s="1537">
        <v>0</v>
      </c>
      <c r="J44" s="1537">
        <v>14</v>
      </c>
      <c r="K44" s="1521">
        <v>0</v>
      </c>
      <c r="L44" s="1521">
        <v>14</v>
      </c>
      <c r="M44" s="1521">
        <v>0</v>
      </c>
      <c r="N44" s="1521">
        <v>0</v>
      </c>
      <c r="O44" s="1521">
        <v>14</v>
      </c>
      <c r="P44" s="1521">
        <v>0</v>
      </c>
      <c r="Q44" s="1521">
        <v>14</v>
      </c>
      <c r="R44" s="1521">
        <v>0</v>
      </c>
      <c r="S44" s="1521">
        <v>12</v>
      </c>
      <c r="T44" s="1521">
        <v>0</v>
      </c>
      <c r="U44" s="1521">
        <v>14</v>
      </c>
      <c r="V44" s="1521">
        <v>0</v>
      </c>
      <c r="W44" s="1521">
        <v>14</v>
      </c>
      <c r="X44" s="1521">
        <v>0</v>
      </c>
      <c r="Y44" s="1521">
        <v>0</v>
      </c>
      <c r="Z44" s="1521">
        <v>0</v>
      </c>
      <c r="AA44" s="1521"/>
      <c r="AB44" s="1521"/>
      <c r="AC44" s="1529"/>
      <c r="AD44" s="1529"/>
      <c r="AE44" s="1529"/>
      <c r="AF44" s="1529"/>
      <c r="AG44" s="1521"/>
      <c r="AH44" s="1521"/>
      <c r="AI44" s="1521"/>
      <c r="AJ44" s="1521"/>
      <c r="AK44" s="1521"/>
      <c r="AL44" s="1521"/>
      <c r="AM44" s="1562"/>
      <c r="AN44" s="1544"/>
      <c r="AO44" s="1522"/>
      <c r="AP44" s="1518">
        <f t="shared" ref="AP44:AP51" si="7">SUM(H44:AN44)</f>
        <v>96</v>
      </c>
      <c r="AQ44" s="1584"/>
      <c r="AR44" s="627"/>
      <c r="AS44" s="1583"/>
      <c r="AT44" s="1583"/>
      <c r="AU44" s="724"/>
      <c r="AV44" s="724"/>
    </row>
    <row r="45" spans="2:89" ht="76.95" customHeight="1" thickTop="1" thickBot="1" x14ac:dyDescent="0.5">
      <c r="B45" s="1477"/>
      <c r="C45" s="1624"/>
      <c r="D45" s="1949"/>
      <c r="E45" s="1498"/>
      <c r="F45" s="1506"/>
      <c r="G45" s="1502" t="s">
        <v>27</v>
      </c>
      <c r="H45" s="1563"/>
      <c r="I45" s="1531">
        <v>14</v>
      </c>
      <c r="J45" s="1531">
        <v>0</v>
      </c>
      <c r="K45" s="1531">
        <v>14</v>
      </c>
      <c r="L45" s="1532">
        <v>0</v>
      </c>
      <c r="M45" s="1532">
        <v>0</v>
      </c>
      <c r="N45" s="1532">
        <v>14</v>
      </c>
      <c r="O45" s="1532">
        <v>0</v>
      </c>
      <c r="P45" s="1532">
        <v>14</v>
      </c>
      <c r="Q45" s="1532">
        <v>0</v>
      </c>
      <c r="R45" s="1532">
        <v>12</v>
      </c>
      <c r="S45" s="1532">
        <v>0</v>
      </c>
      <c r="T45" s="1532">
        <v>14</v>
      </c>
      <c r="U45" s="1532">
        <v>0</v>
      </c>
      <c r="V45" s="1532">
        <v>14</v>
      </c>
      <c r="W45" s="1532"/>
      <c r="X45" s="1532"/>
      <c r="Y45" s="1532"/>
      <c r="Z45" s="1532"/>
      <c r="AA45" s="1532"/>
      <c r="AB45" s="1532"/>
      <c r="AC45" s="1532"/>
      <c r="AD45" s="1532"/>
      <c r="AE45" s="1532"/>
      <c r="AF45" s="1532"/>
      <c r="AG45" s="1532"/>
      <c r="AH45" s="1532"/>
      <c r="AI45" s="1532"/>
      <c r="AJ45" s="1532"/>
      <c r="AK45" s="1532"/>
      <c r="AL45" s="1532"/>
      <c r="AM45" s="1564"/>
      <c r="AN45" s="1547"/>
      <c r="AO45" s="1538"/>
      <c r="AP45" s="1533">
        <f t="shared" si="7"/>
        <v>96</v>
      </c>
      <c r="AQ45" s="1584"/>
      <c r="AR45" s="627"/>
      <c r="AS45" s="636"/>
      <c r="AT45" s="636"/>
      <c r="AU45" s="636"/>
      <c r="AV45" s="636"/>
    </row>
    <row r="46" spans="2:89" ht="76.95" customHeight="1" thickTop="1" thickBot="1" x14ac:dyDescent="0.5">
      <c r="B46" s="1477">
        <v>14</v>
      </c>
      <c r="C46" s="1624" t="s">
        <v>372</v>
      </c>
      <c r="D46" s="1950" t="s">
        <v>365</v>
      </c>
      <c r="E46" s="1494"/>
      <c r="F46" s="1503"/>
      <c r="G46" s="1501" t="s">
        <v>24</v>
      </c>
      <c r="H46" s="1560"/>
      <c r="I46" s="1527"/>
      <c r="J46" s="1527"/>
      <c r="K46" s="1516">
        <v>10</v>
      </c>
      <c r="L46" s="1516">
        <v>15</v>
      </c>
      <c r="M46" s="1516">
        <v>0</v>
      </c>
      <c r="N46" s="1516">
        <v>16</v>
      </c>
      <c r="O46" s="1516">
        <v>0</v>
      </c>
      <c r="P46" s="1516">
        <v>16</v>
      </c>
      <c r="Q46" s="1516">
        <v>16</v>
      </c>
      <c r="R46" s="1516">
        <v>0</v>
      </c>
      <c r="S46" s="1516">
        <v>16</v>
      </c>
      <c r="T46" s="1516">
        <v>0</v>
      </c>
      <c r="U46" s="1516">
        <v>12</v>
      </c>
      <c r="V46" s="1516">
        <v>0</v>
      </c>
      <c r="W46" s="1516">
        <v>16</v>
      </c>
      <c r="X46" s="1516">
        <v>0</v>
      </c>
      <c r="Y46" s="1516">
        <v>17</v>
      </c>
      <c r="Z46" s="1516">
        <v>0</v>
      </c>
      <c r="AA46" s="1516">
        <v>16</v>
      </c>
      <c r="AB46" s="1516">
        <v>0</v>
      </c>
      <c r="AC46" s="1516">
        <v>0</v>
      </c>
      <c r="AD46" s="1516"/>
      <c r="AE46" s="1516"/>
      <c r="AF46" s="1516"/>
      <c r="AG46" s="1516"/>
      <c r="AH46" s="1516"/>
      <c r="AI46" s="1516"/>
      <c r="AJ46" s="1516"/>
      <c r="AK46" s="1516"/>
      <c r="AL46" s="1516"/>
      <c r="AM46" s="1565"/>
      <c r="AN46" s="1548"/>
      <c r="AO46" s="1528"/>
      <c r="AP46" s="1516">
        <f t="shared" si="7"/>
        <v>150</v>
      </c>
      <c r="AQ46" s="1584"/>
      <c r="AR46" s="627"/>
      <c r="AS46" s="636"/>
      <c r="AT46" s="636"/>
      <c r="AU46" s="636"/>
      <c r="AV46" s="636"/>
    </row>
    <row r="47" spans="2:89" ht="76.95" customHeight="1" thickTop="1" thickBot="1" x14ac:dyDescent="0.5">
      <c r="B47" s="1477"/>
      <c r="C47" s="1624"/>
      <c r="D47" s="1951"/>
      <c r="E47" s="1495"/>
      <c r="F47" s="804"/>
      <c r="G47" s="1500" t="s">
        <v>26</v>
      </c>
      <c r="H47" s="1556">
        <v>10</v>
      </c>
      <c r="I47" s="1517">
        <v>15</v>
      </c>
      <c r="J47" s="1517">
        <v>0</v>
      </c>
      <c r="K47" s="1529">
        <v>16</v>
      </c>
      <c r="L47" s="1529">
        <v>0</v>
      </c>
      <c r="M47" s="1529">
        <v>16</v>
      </c>
      <c r="N47" s="1529">
        <v>16</v>
      </c>
      <c r="O47" s="1529">
        <v>0</v>
      </c>
      <c r="P47" s="1529">
        <v>16</v>
      </c>
      <c r="Q47" s="1529">
        <v>0</v>
      </c>
      <c r="R47" s="1529">
        <v>12</v>
      </c>
      <c r="S47" s="1529">
        <v>0</v>
      </c>
      <c r="T47" s="1529">
        <v>16</v>
      </c>
      <c r="U47" s="1529">
        <v>0</v>
      </c>
      <c r="V47" s="1529">
        <v>17</v>
      </c>
      <c r="W47" s="1529">
        <v>0</v>
      </c>
      <c r="X47" s="1529">
        <v>16</v>
      </c>
      <c r="Y47" s="1529">
        <v>0</v>
      </c>
      <c r="Z47" s="1521">
        <v>0</v>
      </c>
      <c r="AA47" s="1521"/>
      <c r="AB47" s="1529"/>
      <c r="AC47" s="1521"/>
      <c r="AD47" s="1521"/>
      <c r="AE47" s="1521"/>
      <c r="AF47" s="1521"/>
      <c r="AG47" s="1521"/>
      <c r="AH47" s="1521"/>
      <c r="AI47" s="1521"/>
      <c r="AJ47" s="1521"/>
      <c r="AK47" s="1521"/>
      <c r="AL47" s="1521"/>
      <c r="AM47" s="1562"/>
      <c r="AN47" s="1544"/>
      <c r="AO47" s="1530"/>
      <c r="AP47" s="1518">
        <f t="shared" si="7"/>
        <v>150</v>
      </c>
      <c r="AQ47" s="1584"/>
      <c r="AR47" s="627"/>
      <c r="AS47" s="636"/>
      <c r="AT47" s="636"/>
      <c r="AU47" s="636"/>
      <c r="AV47" s="636"/>
    </row>
    <row r="48" spans="2:89" s="135" customFormat="1" ht="103.2" customHeight="1" thickTop="1" thickBot="1" x14ac:dyDescent="0.5">
      <c r="B48" s="1477"/>
      <c r="C48" s="1624"/>
      <c r="D48" s="1952"/>
      <c r="E48" s="1498"/>
      <c r="F48" s="1506"/>
      <c r="G48" s="1502" t="s">
        <v>27</v>
      </c>
      <c r="H48" s="1563">
        <v>15</v>
      </c>
      <c r="I48" s="1531">
        <v>0</v>
      </c>
      <c r="J48" s="1531">
        <v>16</v>
      </c>
      <c r="K48" s="1531">
        <v>0</v>
      </c>
      <c r="L48" s="1532">
        <v>16</v>
      </c>
      <c r="M48" s="1532">
        <v>16</v>
      </c>
      <c r="N48" s="1532">
        <v>0</v>
      </c>
      <c r="O48" s="1532">
        <v>16</v>
      </c>
      <c r="P48" s="1532">
        <v>0</v>
      </c>
      <c r="Q48" s="1532">
        <v>12</v>
      </c>
      <c r="R48" s="1532">
        <v>0</v>
      </c>
      <c r="S48" s="1532">
        <v>16</v>
      </c>
      <c r="T48" s="1532">
        <v>0</v>
      </c>
      <c r="U48" s="1532">
        <v>17</v>
      </c>
      <c r="V48" s="1532">
        <v>0</v>
      </c>
      <c r="W48" s="1532">
        <v>16</v>
      </c>
      <c r="X48" s="1532">
        <v>0</v>
      </c>
      <c r="Y48" s="1532"/>
      <c r="Z48" s="1532"/>
      <c r="AA48" s="1532"/>
      <c r="AB48" s="1532"/>
      <c r="AC48" s="1532"/>
      <c r="AD48" s="1532"/>
      <c r="AE48" s="1532"/>
      <c r="AF48" s="1532"/>
      <c r="AG48" s="1532"/>
      <c r="AH48" s="1532"/>
      <c r="AI48" s="1532"/>
      <c r="AJ48" s="1532"/>
      <c r="AK48" s="1532"/>
      <c r="AL48" s="1532"/>
      <c r="AM48" s="1564"/>
      <c r="AN48" s="1547"/>
      <c r="AO48" s="1539"/>
      <c r="AP48" s="1533">
        <f t="shared" si="7"/>
        <v>140</v>
      </c>
      <c r="AQ48" s="1584"/>
      <c r="AR48" s="627"/>
    </row>
    <row r="49" spans="2:44" s="627" customFormat="1" ht="87.6" thickTop="1" thickBot="1" x14ac:dyDescent="0.5">
      <c r="B49" s="1477">
        <v>15</v>
      </c>
      <c r="C49" s="1624" t="s">
        <v>373</v>
      </c>
      <c r="D49" s="1956" t="s">
        <v>366</v>
      </c>
      <c r="E49" s="1494"/>
      <c r="F49" s="1503"/>
      <c r="G49" s="1501" t="s">
        <v>24</v>
      </c>
      <c r="H49" s="1560"/>
      <c r="I49" s="1527"/>
      <c r="J49" s="1527"/>
      <c r="K49" s="1527"/>
      <c r="L49" s="1527"/>
      <c r="M49" s="1527"/>
      <c r="N49" s="1527"/>
      <c r="O49" s="1527"/>
      <c r="P49" s="1527"/>
      <c r="Q49" s="1527"/>
      <c r="R49" s="1527"/>
      <c r="S49" s="1527"/>
      <c r="T49" s="1527"/>
      <c r="U49" s="1527"/>
      <c r="V49" s="1527"/>
      <c r="W49" s="1527"/>
      <c r="X49" s="1527"/>
      <c r="Y49" s="1527"/>
      <c r="Z49" s="1527"/>
      <c r="AA49" s="1527"/>
      <c r="AB49" s="1527"/>
      <c r="AC49" s="1527"/>
      <c r="AD49" s="1527"/>
      <c r="AE49" s="1527"/>
      <c r="AF49" s="1527"/>
      <c r="AG49" s="1527"/>
      <c r="AH49" s="1527"/>
      <c r="AI49" s="1527"/>
      <c r="AJ49" s="1527"/>
      <c r="AK49" s="1527"/>
      <c r="AL49" s="1527"/>
      <c r="AM49" s="1561"/>
      <c r="AN49" s="1546"/>
      <c r="AO49" s="1528"/>
      <c r="AP49" s="1516">
        <f t="shared" si="7"/>
        <v>0</v>
      </c>
      <c r="AQ49" s="1584"/>
    </row>
    <row r="50" spans="2:44" s="636" customFormat="1" ht="87.6" thickTop="1" thickBot="1" x14ac:dyDescent="0.5">
      <c r="B50" s="1477"/>
      <c r="C50" s="1624"/>
      <c r="D50" s="1957"/>
      <c r="E50" s="1495"/>
      <c r="F50" s="804"/>
      <c r="G50" s="1500" t="s">
        <v>26</v>
      </c>
      <c r="H50" s="1556"/>
      <c r="I50" s="1517"/>
      <c r="J50" s="1517"/>
      <c r="K50" s="1517"/>
      <c r="L50" s="1521"/>
      <c r="M50" s="1521"/>
      <c r="N50" s="1521"/>
      <c r="O50" s="1521"/>
      <c r="P50" s="1521"/>
      <c r="Q50" s="1521"/>
      <c r="R50" s="1521"/>
      <c r="S50" s="1521"/>
      <c r="T50" s="1521"/>
      <c r="U50" s="1521"/>
      <c r="V50" s="1521"/>
      <c r="W50" s="1521"/>
      <c r="X50" s="1521"/>
      <c r="Y50" s="1521"/>
      <c r="Z50" s="1535"/>
      <c r="AA50" s="1535"/>
      <c r="AB50" s="1521"/>
      <c r="AC50" s="1521"/>
      <c r="AD50" s="1521"/>
      <c r="AE50" s="1521"/>
      <c r="AF50" s="1521"/>
      <c r="AG50" s="1521"/>
      <c r="AH50" s="1521"/>
      <c r="AI50" s="1521"/>
      <c r="AJ50" s="1521"/>
      <c r="AK50" s="1521"/>
      <c r="AL50" s="1521"/>
      <c r="AM50" s="1562"/>
      <c r="AN50" s="1544"/>
      <c r="AO50" s="1530"/>
      <c r="AP50" s="1518">
        <f t="shared" si="7"/>
        <v>0</v>
      </c>
      <c r="AQ50" s="1584"/>
      <c r="AR50" s="627"/>
    </row>
    <row r="51" spans="2:44" s="636" customFormat="1" ht="87.6" thickTop="1" thickBot="1" x14ac:dyDescent="0.5">
      <c r="B51" s="1477"/>
      <c r="C51" s="1619"/>
      <c r="D51" s="1958"/>
      <c r="E51" s="1497"/>
      <c r="F51" s="1505"/>
      <c r="G51" s="1507" t="s">
        <v>27</v>
      </c>
      <c r="H51" s="1568"/>
      <c r="I51" s="1569"/>
      <c r="J51" s="1569"/>
      <c r="K51" s="1569"/>
      <c r="L51" s="1570"/>
      <c r="M51" s="1570"/>
      <c r="N51" s="1570"/>
      <c r="O51" s="1570"/>
      <c r="P51" s="1570"/>
      <c r="Q51" s="1570"/>
      <c r="R51" s="1570"/>
      <c r="S51" s="1570"/>
      <c r="T51" s="1570"/>
      <c r="U51" s="1570"/>
      <c r="V51" s="1570"/>
      <c r="W51" s="1570"/>
      <c r="X51" s="1570"/>
      <c r="Y51" s="1570"/>
      <c r="Z51" s="1570"/>
      <c r="AA51" s="1570"/>
      <c r="AB51" s="1570"/>
      <c r="AC51" s="1570"/>
      <c r="AD51" s="1570"/>
      <c r="AE51" s="1570"/>
      <c r="AF51" s="1570"/>
      <c r="AG51" s="1570"/>
      <c r="AH51" s="1570"/>
      <c r="AI51" s="1570"/>
      <c r="AJ51" s="1570"/>
      <c r="AK51" s="1570"/>
      <c r="AL51" s="1570"/>
      <c r="AM51" s="1571"/>
      <c r="AN51" s="1549"/>
      <c r="AO51" s="1539"/>
      <c r="AP51" s="1541">
        <f t="shared" si="7"/>
        <v>0</v>
      </c>
      <c r="AQ51" s="1584"/>
      <c r="AR51" s="627"/>
    </row>
    <row r="52" spans="2:44" s="636" customFormat="1" ht="126.75" customHeight="1" thickTop="1" thickBot="1" x14ac:dyDescent="0.5">
      <c r="B52" s="1625" t="s">
        <v>133</v>
      </c>
      <c r="C52" s="1626"/>
      <c r="D52" s="1626"/>
      <c r="E52" s="1626"/>
      <c r="F52" s="1626"/>
      <c r="G52" s="1626"/>
      <c r="H52" s="1572">
        <v>271</v>
      </c>
      <c r="I52" s="1573">
        <v>201</v>
      </c>
      <c r="J52" s="1573">
        <v>260</v>
      </c>
      <c r="K52" s="1573">
        <v>248</v>
      </c>
      <c r="L52" s="1573">
        <v>257</v>
      </c>
      <c r="M52" s="1573">
        <v>250</v>
      </c>
      <c r="N52" s="1573">
        <v>247</v>
      </c>
      <c r="O52" s="1573">
        <v>216</v>
      </c>
      <c r="P52" s="1573">
        <v>280</v>
      </c>
      <c r="Q52" s="1573">
        <v>243</v>
      </c>
      <c r="R52" s="1573">
        <v>275</v>
      </c>
      <c r="S52" s="1573">
        <v>272</v>
      </c>
      <c r="T52" s="1573">
        <v>280</v>
      </c>
      <c r="U52" s="1573">
        <v>234</v>
      </c>
      <c r="V52" s="1573">
        <v>209</v>
      </c>
      <c r="W52" s="1573">
        <v>212</v>
      </c>
      <c r="X52" s="1573">
        <v>233</v>
      </c>
      <c r="Y52" s="1573">
        <v>217</v>
      </c>
      <c r="Z52" s="1573">
        <v>218</v>
      </c>
      <c r="AA52" s="1573">
        <v>219</v>
      </c>
      <c r="AB52" s="1573">
        <v>42</v>
      </c>
      <c r="AC52" s="1573"/>
      <c r="AD52" s="1573"/>
      <c r="AE52" s="1573"/>
      <c r="AF52" s="1573"/>
      <c r="AG52" s="1573"/>
      <c r="AH52" s="1573"/>
      <c r="AI52" s="1573"/>
      <c r="AJ52" s="1573"/>
      <c r="AK52" s="1573"/>
      <c r="AL52" s="1573"/>
      <c r="AM52" s="1574"/>
      <c r="AN52" s="1572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AN51,AN47,AN44,AN41,AN38,AN35,AN32,AN29,#REF!,#REF!,#REF!,#REF!,#REF!,#REF!,#REF!,#REF!,#REF!,#REF!,#REF!,#REF!)</f>
        <v>#REF!</v>
      </c>
      <c r="AO52" s="1573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AO51,AO48,AO45,AO41,AO38,AO35,AO33,AO29,#REF!,#REF!,#REF!,#REF!)</f>
        <v>#REF!</v>
      </c>
      <c r="AP52" s="1574">
        <f>SUM(I52:AM52)</f>
        <v>4613</v>
      </c>
      <c r="AQ52" s="1579"/>
      <c r="AR52" s="627"/>
    </row>
    <row r="53" spans="2:44" s="636" customFormat="1" ht="126.75" customHeight="1" thickBot="1" x14ac:dyDescent="0.5">
      <c r="B53" s="1627" t="s">
        <v>134</v>
      </c>
      <c r="C53" s="1628"/>
      <c r="D53" s="1628"/>
      <c r="E53" s="1628"/>
      <c r="F53" s="1628"/>
      <c r="G53" s="1628"/>
      <c r="H53" s="1575">
        <v>0.89672131147540979</v>
      </c>
      <c r="I53" s="1576">
        <v>0.67131147540983604</v>
      </c>
      <c r="J53" s="1577">
        <v>0.88237704918032789</v>
      </c>
      <c r="K53" s="1576">
        <v>0.84467213114754103</v>
      </c>
      <c r="L53" s="1577">
        <v>0.87459016393442623</v>
      </c>
      <c r="M53" s="1577">
        <v>0.86557377049180328</v>
      </c>
      <c r="N53" s="1577">
        <v>0.8557377049180328</v>
      </c>
      <c r="O53" s="1577">
        <v>0.71967213114754103</v>
      </c>
      <c r="P53" s="1577">
        <v>0.94139344262295077</v>
      </c>
      <c r="Q53" s="1577">
        <v>0.82459016393442619</v>
      </c>
      <c r="R53" s="1577">
        <v>0.9290983606557377</v>
      </c>
      <c r="S53" s="1576">
        <v>0.91147540983606556</v>
      </c>
      <c r="T53" s="1576">
        <v>0.96762295081967209</v>
      </c>
      <c r="U53" s="1576">
        <v>0.79508196721311475</v>
      </c>
      <c r="V53" s="1576">
        <v>0.71557377049180326</v>
      </c>
      <c r="W53" s="1576">
        <v>0.72295081967213115</v>
      </c>
      <c r="X53" s="1576">
        <v>0.79344262295081969</v>
      </c>
      <c r="Y53" s="1576">
        <v>0.72786885245901645</v>
      </c>
      <c r="Z53" s="1576">
        <v>0.73155737704918034</v>
      </c>
      <c r="AA53" s="1576">
        <v>0.73483606557377046</v>
      </c>
      <c r="AB53" s="1577">
        <v>0.13770491803278689</v>
      </c>
      <c r="AC53" s="1577"/>
      <c r="AD53" s="1577"/>
      <c r="AE53" s="1576"/>
      <c r="AF53" s="1576"/>
      <c r="AG53" s="1576"/>
      <c r="AH53" s="1576"/>
      <c r="AI53" s="1576"/>
      <c r="AJ53" s="1576"/>
      <c r="AK53" s="1576"/>
      <c r="AL53" s="1576"/>
      <c r="AM53" s="1578"/>
      <c r="AN53" s="1575">
        <f t="shared" ref="AN53" si="8">AN109</f>
        <v>0</v>
      </c>
      <c r="AO53" s="1576">
        <f>AO111</f>
        <v>0</v>
      </c>
      <c r="AP53" s="1581"/>
      <c r="AQ53" s="1580"/>
      <c r="AR53" s="627"/>
    </row>
    <row r="54" spans="2:44" s="636" customFormat="1" ht="126.75" customHeight="1" thickTop="1" thickBot="1" x14ac:dyDescent="0.5">
      <c r="B54" s="1"/>
      <c r="C54" s="1"/>
      <c r="D54" s="627"/>
      <c r="E54" s="627"/>
      <c r="F54" s="627"/>
      <c r="G54" s="627"/>
      <c r="H54" s="1508"/>
      <c r="I54" s="1509"/>
      <c r="J54" s="1510"/>
      <c r="K54" s="1510"/>
      <c r="L54" s="1510"/>
      <c r="M54" s="1510"/>
      <c r="N54" s="1510"/>
      <c r="O54" s="1510"/>
      <c r="P54" s="1510"/>
      <c r="Q54" s="1510"/>
      <c r="R54" s="1510"/>
      <c r="S54" s="631"/>
      <c r="T54" s="631"/>
      <c r="U54" s="631"/>
      <c r="V54" s="631"/>
      <c r="W54" s="631"/>
      <c r="X54" s="631"/>
      <c r="Y54" s="631"/>
      <c r="Z54" s="631"/>
      <c r="AA54" s="631"/>
      <c r="AB54" s="631"/>
      <c r="AC54" s="631"/>
      <c r="AD54" s="631"/>
      <c r="AE54" s="631"/>
      <c r="AF54" s="631"/>
      <c r="AG54" s="631"/>
      <c r="AH54" s="631"/>
      <c r="AI54" s="631"/>
      <c r="AJ54" s="631"/>
      <c r="AK54" s="631"/>
      <c r="AL54" s="631"/>
      <c r="AM54" s="631"/>
      <c r="AN54" s="627"/>
      <c r="AO54" s="627"/>
      <c r="AP54" s="627"/>
      <c r="AQ54" s="627"/>
      <c r="AR54" s="627"/>
    </row>
    <row r="55" spans="2:44" s="636" customFormat="1" ht="126.75" customHeight="1" x14ac:dyDescent="0.45">
      <c r="B55" s="1"/>
      <c r="C55" s="1"/>
      <c r="D55" s="632" t="s">
        <v>0</v>
      </c>
      <c r="E55" s="1596" t="s">
        <v>1</v>
      </c>
      <c r="F55" s="1597"/>
      <c r="G55" s="1598"/>
      <c r="H55" s="627"/>
      <c r="I55" s="633"/>
      <c r="J55" s="634"/>
      <c r="K55" s="634"/>
      <c r="L55" s="634"/>
      <c r="M55" s="634"/>
      <c r="N55" s="634"/>
      <c r="O55" s="634"/>
      <c r="P55" s="634"/>
      <c r="Q55" s="634"/>
      <c r="R55" s="634"/>
      <c r="S55" s="635"/>
      <c r="T55" s="635"/>
      <c r="U55" s="635"/>
      <c r="V55" s="627"/>
      <c r="W55" s="635"/>
      <c r="X55" s="627"/>
      <c r="Y55" s="627"/>
      <c r="Z55" s="627"/>
      <c r="AA55" s="627"/>
      <c r="AB55" s="627"/>
      <c r="AC55" s="627"/>
      <c r="AD55" s="627"/>
      <c r="AE55" s="627"/>
      <c r="AF55" s="627"/>
      <c r="AG55" s="627"/>
      <c r="AH55" s="627"/>
      <c r="AI55" s="627"/>
      <c r="AJ55" s="627"/>
      <c r="AK55" s="627"/>
      <c r="AL55" s="627"/>
      <c r="AM55" s="627"/>
      <c r="AN55" s="627"/>
      <c r="AO55" s="627"/>
      <c r="AP55" s="627"/>
      <c r="AQ55" s="627"/>
    </row>
    <row r="56" spans="2:44" s="636" customFormat="1" ht="126.75" customHeight="1" thickBot="1" x14ac:dyDescent="0.5">
      <c r="B56" s="1"/>
      <c r="C56" s="1"/>
      <c r="D56" s="13" t="s">
        <v>136</v>
      </c>
      <c r="E56" s="1599" t="s">
        <v>137</v>
      </c>
      <c r="F56" s="1600"/>
      <c r="G56" s="1601"/>
      <c r="H56" s="627"/>
      <c r="I56" s="633"/>
      <c r="J56" s="634"/>
      <c r="K56" s="634"/>
      <c r="L56" s="634"/>
      <c r="M56" s="634"/>
      <c r="N56" s="634"/>
      <c r="O56" s="634"/>
      <c r="P56" s="634"/>
      <c r="Q56" s="634"/>
      <c r="R56" s="634"/>
      <c r="S56" s="635"/>
      <c r="T56" s="635"/>
      <c r="U56" s="635"/>
      <c r="V56" s="635"/>
      <c r="W56" s="635"/>
      <c r="X56" s="627"/>
      <c r="Y56" s="627"/>
      <c r="Z56" s="627"/>
      <c r="AA56" s="627"/>
      <c r="AB56" s="627"/>
      <c r="AC56" s="627"/>
      <c r="AD56" s="627"/>
      <c r="AE56" s="627"/>
      <c r="AF56" s="627"/>
      <c r="AG56" s="627"/>
      <c r="AH56" s="627"/>
      <c r="AI56" s="627"/>
      <c r="AJ56" s="627"/>
      <c r="AK56" s="627"/>
      <c r="AL56" s="627"/>
      <c r="AM56" s="627"/>
      <c r="AN56" s="627"/>
      <c r="AO56" s="627"/>
      <c r="AP56" s="627"/>
      <c r="AQ56" s="627"/>
    </row>
    <row r="57" spans="2:44" s="636" customFormat="1" ht="126.75" customHeight="1" thickBot="1" x14ac:dyDescent="0.5">
      <c r="B57" s="1"/>
      <c r="C57" s="1"/>
      <c r="D57" s="638"/>
      <c r="E57" s="627"/>
      <c r="F57" s="627"/>
      <c r="G57" s="627"/>
      <c r="H57" s="627"/>
      <c r="I57" s="633"/>
      <c r="J57" s="634"/>
      <c r="K57" s="634"/>
      <c r="L57" s="634"/>
      <c r="M57" s="634"/>
      <c r="N57" s="634"/>
      <c r="O57" s="634"/>
      <c r="P57" s="634"/>
      <c r="Q57" s="634"/>
      <c r="R57" s="634"/>
      <c r="S57" s="639"/>
      <c r="T57" s="639"/>
      <c r="U57" s="639"/>
      <c r="V57" s="639"/>
      <c r="W57" s="639"/>
      <c r="X57" s="640"/>
      <c r="Y57" s="640"/>
      <c r="Z57" s="640"/>
      <c r="AA57" s="640"/>
      <c r="AB57" s="640"/>
      <c r="AC57" s="640"/>
      <c r="AD57" s="640"/>
      <c r="AE57" s="640"/>
      <c r="AF57" s="640"/>
      <c r="AG57" s="640"/>
      <c r="AH57" s="640"/>
      <c r="AI57" s="640"/>
      <c r="AJ57" s="640"/>
      <c r="AK57" s="640"/>
      <c r="AL57" s="640"/>
      <c r="AM57" s="640"/>
      <c r="AN57" s="627"/>
      <c r="AO57" s="627"/>
      <c r="AP57" s="627"/>
      <c r="AQ57" s="627"/>
    </row>
    <row r="58" spans="2:44" s="627" customFormat="1" ht="66" thickTop="1" thickBot="1" x14ac:dyDescent="0.5">
      <c r="B58" s="1"/>
      <c r="C58" s="1"/>
      <c r="D58" s="35" t="s">
        <v>12</v>
      </c>
      <c r="E58" s="642" t="s">
        <v>14</v>
      </c>
      <c r="F58" s="643" t="s">
        <v>15</v>
      </c>
      <c r="G58" s="642" t="s">
        <v>16</v>
      </c>
      <c r="H58" s="644">
        <f>H5</f>
        <v>45770</v>
      </c>
      <c r="I58" s="25">
        <f>I5</f>
        <v>45771</v>
      </c>
      <c r="J58" s="24">
        <f>J5</f>
        <v>45772</v>
      </c>
      <c r="K58" s="28" t="e">
        <f>#REF!</f>
        <v>#REF!</v>
      </c>
      <c r="L58" s="645" t="e">
        <f>#REF!</f>
        <v>#REF!</v>
      </c>
      <c r="M58" s="37" t="e">
        <f>#REF!</f>
        <v>#REF!</v>
      </c>
      <c r="N58" s="646" t="e">
        <f>#REF!</f>
        <v>#REF!</v>
      </c>
      <c r="O58" s="24" t="e">
        <f>#REF!</f>
        <v>#REF!</v>
      </c>
      <c r="P58" s="25" t="e">
        <f>#REF!</f>
        <v>#REF!</v>
      </c>
      <c r="Q58" s="37" t="e">
        <f>#REF!</f>
        <v>#REF!</v>
      </c>
      <c r="R58" s="25" t="e">
        <f>#REF!</f>
        <v>#REF!</v>
      </c>
      <c r="S58" s="646" t="e">
        <f>#REF!</f>
        <v>#REF!</v>
      </c>
      <c r="T58" s="37" t="e">
        <f>#REF!</f>
        <v>#REF!</v>
      </c>
      <c r="U58" s="25">
        <f t="shared" ref="U58:AG58" si="9">K5</f>
        <v>45783</v>
      </c>
      <c r="V58" s="24">
        <f t="shared" si="9"/>
        <v>45784</v>
      </c>
      <c r="W58" s="25">
        <f t="shared" si="9"/>
        <v>45785</v>
      </c>
      <c r="X58" s="646">
        <f t="shared" si="9"/>
        <v>45786</v>
      </c>
      <c r="Y58" s="37">
        <f t="shared" si="9"/>
        <v>45787</v>
      </c>
      <c r="Z58" s="27">
        <f t="shared" si="9"/>
        <v>45788</v>
      </c>
      <c r="AA58" s="25">
        <f t="shared" si="9"/>
        <v>45789</v>
      </c>
      <c r="AB58" s="24">
        <f t="shared" si="9"/>
        <v>45790</v>
      </c>
      <c r="AC58" s="25">
        <f t="shared" si="9"/>
        <v>45791</v>
      </c>
      <c r="AD58" s="25">
        <f t="shared" si="9"/>
        <v>45792</v>
      </c>
      <c r="AE58" s="37">
        <f t="shared" si="9"/>
        <v>45793</v>
      </c>
      <c r="AF58" s="646">
        <f t="shared" si="9"/>
        <v>45794</v>
      </c>
      <c r="AG58" s="24">
        <f t="shared" si="9"/>
        <v>45795</v>
      </c>
      <c r="AH58" s="24"/>
      <c r="AI58" s="24"/>
      <c r="AJ58" s="24"/>
      <c r="AK58" s="24"/>
      <c r="AL58" s="24"/>
      <c r="AM58" s="24"/>
      <c r="AN58" s="37">
        <f>Y5</f>
        <v>45797</v>
      </c>
      <c r="AO58" s="25" t="e">
        <f>#REF!</f>
        <v>#REF!</v>
      </c>
      <c r="AP58" s="647" t="s">
        <v>17</v>
      </c>
      <c r="AQ58" s="1009" t="s">
        <v>19</v>
      </c>
    </row>
    <row r="59" spans="2:44" s="627" customFormat="1" ht="130.19999999999999" thickTop="1" x14ac:dyDescent="0.45">
      <c r="B59" s="1"/>
      <c r="C59" s="1"/>
      <c r="D59" s="1585" t="s">
        <v>139</v>
      </c>
      <c r="E59" s="1587" t="s">
        <v>28</v>
      </c>
      <c r="F59" s="1591"/>
      <c r="G59" s="651" t="s">
        <v>140</v>
      </c>
      <c r="H59" s="652"/>
      <c r="I59" s="653"/>
      <c r="J59" s="654"/>
      <c r="K59" s="655"/>
      <c r="L59" s="656"/>
      <c r="M59" s="657"/>
      <c r="N59" s="658"/>
      <c r="O59" s="659"/>
      <c r="P59" s="660"/>
      <c r="Q59" s="657"/>
      <c r="R59" s="660"/>
      <c r="S59" s="658"/>
      <c r="T59" s="657"/>
      <c r="U59" s="660"/>
      <c r="V59" s="659"/>
      <c r="W59" s="660"/>
      <c r="X59" s="658"/>
      <c r="Y59" s="657"/>
      <c r="Z59" s="661"/>
      <c r="AA59" s="660"/>
      <c r="AB59" s="659"/>
      <c r="AC59" s="660"/>
      <c r="AD59" s="660"/>
      <c r="AE59" s="657"/>
      <c r="AF59" s="658"/>
      <c r="AG59" s="659"/>
      <c r="AH59" s="659"/>
      <c r="AI59" s="659"/>
      <c r="AJ59" s="659"/>
      <c r="AK59" s="659"/>
      <c r="AL59" s="659"/>
      <c r="AM59" s="659"/>
      <c r="AN59" s="657"/>
      <c r="AO59" s="660"/>
      <c r="AP59" s="663">
        <f t="shared" ref="AP59:AP67" si="10">SUM(I59:AN59)</f>
        <v>0</v>
      </c>
      <c r="AQ59" s="1473" t="s">
        <v>141</v>
      </c>
    </row>
    <row r="60" spans="2:44" s="627" customFormat="1" ht="64.8" x14ac:dyDescent="0.45">
      <c r="B60" s="1"/>
      <c r="C60" s="1"/>
      <c r="D60" s="1586"/>
      <c r="E60" s="1588"/>
      <c r="F60" s="1592"/>
      <c r="G60" s="665" t="s">
        <v>26</v>
      </c>
      <c r="H60" s="666"/>
      <c r="I60" s="667"/>
      <c r="J60" s="668"/>
      <c r="K60" s="669"/>
      <c r="L60" s="670"/>
      <c r="M60" s="67"/>
      <c r="N60" s="671"/>
      <c r="O60" s="672"/>
      <c r="P60" s="673"/>
      <c r="Q60" s="674"/>
      <c r="R60" s="675"/>
      <c r="S60" s="676"/>
      <c r="T60" s="67"/>
      <c r="U60" s="64"/>
      <c r="V60" s="677"/>
      <c r="W60" s="673"/>
      <c r="X60" s="671"/>
      <c r="Y60" s="674"/>
      <c r="Z60" s="678"/>
      <c r="AA60" s="679"/>
      <c r="AB60" s="680"/>
      <c r="AC60" s="681"/>
      <c r="AD60" s="681"/>
      <c r="AE60" s="67"/>
      <c r="AF60" s="68"/>
      <c r="AG60" s="65"/>
      <c r="AH60" s="65"/>
      <c r="AI60" s="65"/>
      <c r="AJ60" s="65"/>
      <c r="AK60" s="65"/>
      <c r="AL60" s="65"/>
      <c r="AM60" s="65"/>
      <c r="AN60" s="68"/>
      <c r="AO60" s="684"/>
      <c r="AP60" s="685">
        <f t="shared" si="10"/>
        <v>0</v>
      </c>
      <c r="AQ60" s="1474"/>
    </row>
    <row r="61" spans="2:44" s="627" customFormat="1" ht="80.400000000000006" x14ac:dyDescent="0.45">
      <c r="B61" s="1"/>
      <c r="C61" s="1"/>
      <c r="D61" s="687" t="s">
        <v>142</v>
      </c>
      <c r="E61" s="1589"/>
      <c r="F61" s="1592"/>
      <c r="G61" s="688" t="s">
        <v>26</v>
      </c>
      <c r="H61" s="689"/>
      <c r="I61" s="690"/>
      <c r="J61" s="691"/>
      <c r="K61" s="692"/>
      <c r="L61" s="693"/>
      <c r="M61" s="471"/>
      <c r="N61" s="694"/>
      <c r="O61" s="695">
        <v>2</v>
      </c>
      <c r="P61" s="696"/>
      <c r="Q61" s="697"/>
      <c r="R61" s="696"/>
      <c r="S61" s="694"/>
      <c r="T61" s="471"/>
      <c r="U61" s="472"/>
      <c r="V61" s="697"/>
      <c r="W61" s="696"/>
      <c r="X61" s="694"/>
      <c r="Y61" s="698"/>
      <c r="Z61" s="699"/>
      <c r="AA61" s="700"/>
      <c r="AB61" s="701"/>
      <c r="AC61" s="472"/>
      <c r="AD61" s="702"/>
      <c r="AE61" s="471"/>
      <c r="AF61" s="474"/>
      <c r="AG61" s="473"/>
      <c r="AH61" s="473"/>
      <c r="AI61" s="473"/>
      <c r="AJ61" s="473"/>
      <c r="AK61" s="473"/>
      <c r="AL61" s="473"/>
      <c r="AM61" s="473"/>
      <c r="AN61" s="474"/>
      <c r="AO61" s="704"/>
      <c r="AP61" s="705">
        <f t="shared" si="10"/>
        <v>2</v>
      </c>
      <c r="AQ61" s="1474"/>
    </row>
    <row r="62" spans="2:44" s="627" customFormat="1" ht="80.400000000000006" x14ac:dyDescent="0.45">
      <c r="B62" s="1"/>
      <c r="C62" s="1"/>
      <c r="D62" s="687" t="s">
        <v>143</v>
      </c>
      <c r="E62" s="1589"/>
      <c r="F62" s="1592"/>
      <c r="G62" s="688" t="s">
        <v>26</v>
      </c>
      <c r="H62" s="689"/>
      <c r="I62" s="690"/>
      <c r="J62" s="691"/>
      <c r="K62" s="692"/>
      <c r="L62" s="693"/>
      <c r="M62" s="471"/>
      <c r="N62" s="694"/>
      <c r="O62" s="697"/>
      <c r="P62" s="696"/>
      <c r="Q62" s="697"/>
      <c r="R62" s="696"/>
      <c r="S62" s="694"/>
      <c r="T62" s="471"/>
      <c r="U62" s="472"/>
      <c r="V62" s="697"/>
      <c r="W62" s="696"/>
      <c r="X62" s="694"/>
      <c r="Y62" s="698"/>
      <c r="Z62" s="699"/>
      <c r="AA62" s="700"/>
      <c r="AB62" s="701"/>
      <c r="AC62" s="472"/>
      <c r="AD62" s="702"/>
      <c r="AE62" s="471"/>
      <c r="AF62" s="474"/>
      <c r="AG62" s="473"/>
      <c r="AH62" s="473"/>
      <c r="AI62" s="473"/>
      <c r="AJ62" s="473"/>
      <c r="AK62" s="473"/>
      <c r="AL62" s="473"/>
      <c r="AM62" s="473"/>
      <c r="AN62" s="474"/>
      <c r="AO62" s="704"/>
      <c r="AP62" s="705">
        <f t="shared" si="10"/>
        <v>0</v>
      </c>
      <c r="AQ62" s="1474"/>
    </row>
    <row r="63" spans="2:44" s="627" customFormat="1" ht="81" thickBot="1" x14ac:dyDescent="0.5">
      <c r="B63" s="1"/>
      <c r="C63" s="1"/>
      <c r="D63" s="706"/>
      <c r="E63" s="1590"/>
      <c r="F63" s="1593"/>
      <c r="G63" s="707" t="s">
        <v>27</v>
      </c>
      <c r="H63" s="708"/>
      <c r="I63" s="709"/>
      <c r="J63" s="710"/>
      <c r="K63" s="711"/>
      <c r="L63" s="712"/>
      <c r="M63" s="713"/>
      <c r="N63" s="714"/>
      <c r="O63" s="715"/>
      <c r="P63" s="716"/>
      <c r="Q63" s="715"/>
      <c r="R63" s="716"/>
      <c r="S63" s="714"/>
      <c r="T63" s="713"/>
      <c r="U63" s="716"/>
      <c r="V63" s="715"/>
      <c r="W63" s="716"/>
      <c r="X63" s="714"/>
      <c r="Y63" s="713"/>
      <c r="Z63" s="717"/>
      <c r="AA63" s="709"/>
      <c r="AB63" s="710"/>
      <c r="AC63" s="716"/>
      <c r="AD63" s="716"/>
      <c r="AE63" s="713"/>
      <c r="AF63" s="714"/>
      <c r="AG63" s="715"/>
      <c r="AH63" s="715"/>
      <c r="AI63" s="715"/>
      <c r="AJ63" s="715"/>
      <c r="AK63" s="715"/>
      <c r="AL63" s="715"/>
      <c r="AM63" s="715"/>
      <c r="AN63" s="714"/>
      <c r="AO63" s="719"/>
      <c r="AP63" s="720">
        <f t="shared" si="10"/>
        <v>0</v>
      </c>
      <c r="AQ63" s="1474"/>
    </row>
    <row r="64" spans="2:44" s="627" customFormat="1" ht="65.400000000000006" thickTop="1" x14ac:dyDescent="0.45">
      <c r="B64" s="1"/>
      <c r="C64" s="1"/>
      <c r="D64" s="1585" t="s">
        <v>144</v>
      </c>
      <c r="E64" s="1587" t="s">
        <v>28</v>
      </c>
      <c r="F64" s="1591"/>
      <c r="G64" s="651" t="s">
        <v>140</v>
      </c>
      <c r="H64" s="652"/>
      <c r="I64" s="653"/>
      <c r="J64" s="722"/>
      <c r="K64" s="656">
        <v>20</v>
      </c>
      <c r="L64" s="656">
        <v>20</v>
      </c>
      <c r="M64" s="657">
        <v>20</v>
      </c>
      <c r="N64" s="658">
        <v>20</v>
      </c>
      <c r="O64" s="659">
        <v>20</v>
      </c>
      <c r="P64" s="660">
        <v>20</v>
      </c>
      <c r="Q64" s="659">
        <v>20</v>
      </c>
      <c r="R64" s="660">
        <v>20</v>
      </c>
      <c r="S64" s="658">
        <v>20</v>
      </c>
      <c r="T64" s="657">
        <v>20</v>
      </c>
      <c r="U64" s="660">
        <v>20</v>
      </c>
      <c r="V64" s="659">
        <v>20</v>
      </c>
      <c r="W64" s="660">
        <v>20</v>
      </c>
      <c r="X64" s="658">
        <v>20</v>
      </c>
      <c r="Y64" s="657">
        <v>20</v>
      </c>
      <c r="Z64" s="661">
        <v>20</v>
      </c>
      <c r="AA64" s="660">
        <v>20</v>
      </c>
      <c r="AB64" s="659">
        <v>20</v>
      </c>
      <c r="AC64" s="660">
        <v>20</v>
      </c>
      <c r="AD64" s="660"/>
      <c r="AE64" s="657"/>
      <c r="AF64" s="658"/>
      <c r="AG64" s="659"/>
      <c r="AH64" s="659"/>
      <c r="AI64" s="659"/>
      <c r="AJ64" s="659"/>
      <c r="AK64" s="659"/>
      <c r="AL64" s="659"/>
      <c r="AM64" s="659"/>
      <c r="AN64" s="657"/>
      <c r="AO64" s="660"/>
      <c r="AP64" s="661">
        <f t="shared" si="10"/>
        <v>380</v>
      </c>
      <c r="AQ64" s="1474"/>
    </row>
    <row r="65" spans="2:48" s="627" customFormat="1" ht="78" customHeight="1" x14ac:dyDescent="0.45">
      <c r="B65" s="1"/>
      <c r="C65" s="1"/>
      <c r="D65" s="1586"/>
      <c r="E65" s="1588"/>
      <c r="F65" s="1592"/>
      <c r="G65" s="665" t="s">
        <v>26</v>
      </c>
      <c r="H65" s="666"/>
      <c r="I65" s="441">
        <v>20</v>
      </c>
      <c r="J65" s="442">
        <v>20</v>
      </c>
      <c r="K65" s="443">
        <v>20</v>
      </c>
      <c r="L65" s="725">
        <v>20</v>
      </c>
      <c r="M65" s="72">
        <v>20</v>
      </c>
      <c r="N65" s="726">
        <v>20</v>
      </c>
      <c r="O65" s="727">
        <v>20</v>
      </c>
      <c r="P65" s="728">
        <v>20</v>
      </c>
      <c r="Q65" s="727">
        <v>20</v>
      </c>
      <c r="R65" s="728">
        <v>20</v>
      </c>
      <c r="S65" s="726">
        <v>20</v>
      </c>
      <c r="T65" s="72">
        <v>20</v>
      </c>
      <c r="U65" s="141">
        <v>20</v>
      </c>
      <c r="V65" s="727">
        <v>20</v>
      </c>
      <c r="W65" s="728">
        <v>20</v>
      </c>
      <c r="X65" s="726">
        <v>20</v>
      </c>
      <c r="Y65" s="729">
        <v>20</v>
      </c>
      <c r="Z65" s="63">
        <v>20</v>
      </c>
      <c r="AA65" s="136">
        <v>20</v>
      </c>
      <c r="AB65" s="137"/>
      <c r="AC65" s="173"/>
      <c r="AD65" s="173"/>
      <c r="AE65" s="72"/>
      <c r="AF65" s="139"/>
      <c r="AG65" s="140"/>
      <c r="AH65" s="140"/>
      <c r="AI65" s="140"/>
      <c r="AJ65" s="140"/>
      <c r="AK65" s="140"/>
      <c r="AL65" s="140"/>
      <c r="AM65" s="140"/>
      <c r="AN65" s="72"/>
      <c r="AO65" s="684"/>
      <c r="AP65" s="685">
        <f t="shared" si="10"/>
        <v>380</v>
      </c>
      <c r="AQ65" s="1474"/>
    </row>
    <row r="66" spans="2:48" s="627" customFormat="1" ht="78" customHeight="1" x14ac:dyDescent="0.45">
      <c r="B66" s="1"/>
      <c r="C66" s="1"/>
      <c r="D66" s="730" t="s">
        <v>145</v>
      </c>
      <c r="E66" s="1589"/>
      <c r="F66" s="1592"/>
      <c r="G66" s="688" t="s">
        <v>26</v>
      </c>
      <c r="H66" s="731">
        <v>20</v>
      </c>
      <c r="I66" s="100">
        <v>20</v>
      </c>
      <c r="J66" s="375">
        <v>20</v>
      </c>
      <c r="K66" s="376">
        <v>20</v>
      </c>
      <c r="L66" s="545">
        <v>20</v>
      </c>
      <c r="M66" s="103">
        <v>20</v>
      </c>
      <c r="N66" s="379">
        <v>20</v>
      </c>
      <c r="O66" s="378">
        <v>20</v>
      </c>
      <c r="P66" s="370">
        <v>20</v>
      </c>
      <c r="Q66" s="378">
        <v>20</v>
      </c>
      <c r="R66" s="370">
        <v>20</v>
      </c>
      <c r="S66" s="379">
        <v>20</v>
      </c>
      <c r="T66" s="103">
        <v>20</v>
      </c>
      <c r="U66" s="106">
        <v>20</v>
      </c>
      <c r="V66" s="378">
        <v>20</v>
      </c>
      <c r="W66" s="370">
        <v>20</v>
      </c>
      <c r="X66" s="379">
        <v>20</v>
      </c>
      <c r="Y66" s="377">
        <v>20</v>
      </c>
      <c r="Z66" s="99">
        <v>20</v>
      </c>
      <c r="AA66" s="100"/>
      <c r="AB66" s="101"/>
      <c r="AC66" s="106"/>
      <c r="AD66" s="199"/>
      <c r="AE66" s="103"/>
      <c r="AF66" s="104"/>
      <c r="AG66" s="105"/>
      <c r="AH66" s="105"/>
      <c r="AI66" s="105"/>
      <c r="AJ66" s="105"/>
      <c r="AK66" s="105"/>
      <c r="AL66" s="105"/>
      <c r="AM66" s="105"/>
      <c r="AN66" s="103"/>
      <c r="AO66" s="704"/>
      <c r="AP66" s="705">
        <f t="shared" si="10"/>
        <v>360</v>
      </c>
      <c r="AQ66" s="1474"/>
    </row>
    <row r="67" spans="2:48" s="627" customFormat="1" ht="78" customHeight="1" thickBot="1" x14ac:dyDescent="0.5">
      <c r="B67" s="1"/>
      <c r="C67" s="1"/>
      <c r="D67" s="706"/>
      <c r="E67" s="1590"/>
      <c r="F67" s="1593"/>
      <c r="G67" s="707" t="s">
        <v>27</v>
      </c>
      <c r="H67" s="732">
        <v>20</v>
      </c>
      <c r="I67" s="733">
        <v>20</v>
      </c>
      <c r="J67" s="734">
        <v>20</v>
      </c>
      <c r="K67" s="735">
        <v>20</v>
      </c>
      <c r="L67" s="736">
        <v>20</v>
      </c>
      <c r="M67" s="737">
        <v>20</v>
      </c>
      <c r="N67" s="738">
        <v>20</v>
      </c>
      <c r="O67" s="739">
        <v>20</v>
      </c>
      <c r="P67" s="740">
        <v>20</v>
      </c>
      <c r="Q67" s="739">
        <v>20</v>
      </c>
      <c r="R67" s="740">
        <v>20</v>
      </c>
      <c r="S67" s="738">
        <v>20</v>
      </c>
      <c r="T67" s="737">
        <v>20</v>
      </c>
      <c r="U67" s="740">
        <v>20</v>
      </c>
      <c r="V67" s="739">
        <v>20</v>
      </c>
      <c r="W67" s="740">
        <v>20</v>
      </c>
      <c r="X67" s="738">
        <v>20</v>
      </c>
      <c r="Y67" s="737"/>
      <c r="Z67" s="741"/>
      <c r="AA67" s="733"/>
      <c r="AB67" s="734"/>
      <c r="AC67" s="740"/>
      <c r="AD67" s="740"/>
      <c r="AE67" s="737"/>
      <c r="AF67" s="738"/>
      <c r="AG67" s="739"/>
      <c r="AH67" s="739"/>
      <c r="AI67" s="739"/>
      <c r="AJ67" s="739"/>
      <c r="AK67" s="739"/>
      <c r="AL67" s="739"/>
      <c r="AM67" s="739"/>
      <c r="AN67" s="737"/>
      <c r="AO67" s="719"/>
      <c r="AP67" s="720">
        <f t="shared" si="10"/>
        <v>320</v>
      </c>
      <c r="AQ67" s="1475"/>
    </row>
    <row r="68" spans="2:48" s="627" customFormat="1" ht="78" customHeight="1" thickTop="1" x14ac:dyDescent="0.45">
      <c r="B68" s="1"/>
      <c r="C68" s="1"/>
      <c r="D68" s="742"/>
      <c r="E68" s="588"/>
      <c r="F68" s="588"/>
      <c r="G68" s="743"/>
      <c r="H68" s="743"/>
      <c r="I68" s="633"/>
      <c r="J68" s="634"/>
      <c r="K68" s="634"/>
      <c r="L68" s="634"/>
      <c r="M68" s="634"/>
      <c r="N68" s="634"/>
      <c r="O68" s="634"/>
      <c r="P68" s="634"/>
      <c r="Q68" s="634"/>
      <c r="R68" s="634"/>
      <c r="S68" s="744"/>
      <c r="T68" s="744"/>
      <c r="U68" s="744"/>
      <c r="V68" s="744"/>
      <c r="W68" s="744"/>
      <c r="X68" s="744"/>
      <c r="Y68" s="744"/>
      <c r="Z68" s="744"/>
      <c r="AA68" s="744"/>
      <c r="AB68" s="744"/>
      <c r="AC68" s="744"/>
      <c r="AD68" s="744"/>
      <c r="AE68" s="744"/>
      <c r="AF68" s="744"/>
      <c r="AG68" s="744"/>
      <c r="AH68" s="744"/>
      <c r="AI68" s="744"/>
      <c r="AJ68" s="744"/>
      <c r="AK68" s="744"/>
      <c r="AL68" s="744"/>
      <c r="AM68" s="744"/>
      <c r="AN68" s="744"/>
      <c r="AO68" s="744"/>
      <c r="AP68" s="744"/>
      <c r="AQ68" s="135"/>
    </row>
    <row r="69" spans="2:48" s="627" customFormat="1" ht="78" customHeight="1" x14ac:dyDescent="0.45">
      <c r="B69" s="1"/>
      <c r="C69" s="1"/>
      <c r="I69" s="634"/>
      <c r="J69" s="634"/>
      <c r="K69" s="634"/>
      <c r="L69" s="634"/>
      <c r="M69" s="634"/>
      <c r="N69" s="634"/>
      <c r="O69" s="634"/>
      <c r="P69" s="634"/>
      <c r="Q69" s="634"/>
      <c r="R69" s="634"/>
    </row>
    <row r="70" spans="2:48" s="627" customFormat="1" ht="78" customHeight="1" x14ac:dyDescent="0.45">
      <c r="B70" s="1"/>
      <c r="C70" s="1"/>
      <c r="D70" s="746"/>
      <c r="E70" s="588"/>
      <c r="F70" s="588"/>
      <c r="G70" s="747"/>
      <c r="H70" s="748"/>
      <c r="I70" s="748"/>
      <c r="J70" s="749"/>
      <c r="K70" s="749"/>
      <c r="L70" s="750"/>
      <c r="M70" s="751"/>
      <c r="N70" s="751"/>
      <c r="O70" s="751"/>
      <c r="P70" s="751"/>
      <c r="Q70" s="751"/>
      <c r="R70" s="751"/>
      <c r="S70" s="751"/>
      <c r="T70" s="751"/>
      <c r="U70" s="751"/>
      <c r="V70" s="751"/>
      <c r="W70" s="751"/>
      <c r="X70" s="751"/>
      <c r="Y70" s="636"/>
      <c r="Z70" s="751"/>
      <c r="AA70" s="751"/>
      <c r="AB70" s="751"/>
      <c r="AC70" s="752"/>
      <c r="AD70" s="752"/>
      <c r="AE70" s="752"/>
      <c r="AF70" s="752"/>
      <c r="AG70" s="752"/>
      <c r="AH70" s="752"/>
      <c r="AI70" s="752"/>
      <c r="AJ70" s="752"/>
      <c r="AK70" s="752"/>
      <c r="AL70" s="752"/>
      <c r="AM70" s="752"/>
      <c r="AN70" s="752"/>
      <c r="AO70" s="752"/>
      <c r="AP70" s="753"/>
      <c r="AQ70" s="754"/>
    </row>
    <row r="71" spans="2:48" s="627" customFormat="1" ht="78" customHeight="1" x14ac:dyDescent="0.45">
      <c r="B71" s="1"/>
      <c r="C71" s="1"/>
      <c r="D71" s="746"/>
      <c r="E71" s="588"/>
      <c r="F71" s="588"/>
      <c r="G71" s="747"/>
      <c r="H71" s="748"/>
      <c r="I71" s="748"/>
      <c r="J71" s="749"/>
      <c r="K71" s="749"/>
      <c r="L71" s="750"/>
      <c r="M71" s="751"/>
      <c r="N71" s="751"/>
      <c r="O71" s="751"/>
      <c r="P71" s="751"/>
      <c r="Q71" s="751"/>
      <c r="R71" s="751"/>
      <c r="S71" s="751"/>
      <c r="T71" s="751"/>
      <c r="U71" s="751"/>
      <c r="V71" s="751"/>
      <c r="W71" s="751"/>
      <c r="X71" s="751"/>
      <c r="Y71" s="636"/>
      <c r="Z71" s="751"/>
      <c r="AA71" s="751"/>
      <c r="AB71" s="751"/>
      <c r="AC71" s="752"/>
      <c r="AD71" s="752"/>
      <c r="AE71" s="752"/>
      <c r="AF71" s="752"/>
      <c r="AG71" s="752"/>
      <c r="AH71" s="752"/>
      <c r="AI71" s="752"/>
      <c r="AJ71" s="752"/>
      <c r="AK71" s="752"/>
      <c r="AL71" s="752"/>
      <c r="AM71" s="752"/>
      <c r="AN71" s="752"/>
      <c r="AO71" s="752"/>
      <c r="AP71" s="753"/>
      <c r="AQ71" s="754"/>
    </row>
    <row r="72" spans="2:48" s="627" customFormat="1" ht="78" customHeight="1" x14ac:dyDescent="0.45">
      <c r="B72" s="1"/>
      <c r="C72" s="1"/>
      <c r="D72" s="746"/>
      <c r="E72" s="588"/>
      <c r="F72" s="588"/>
      <c r="G72" s="747"/>
      <c r="H72" s="748"/>
      <c r="I72" s="748"/>
      <c r="J72" s="749"/>
      <c r="K72" s="749"/>
      <c r="L72" s="750"/>
      <c r="M72" s="751"/>
      <c r="N72" s="751"/>
      <c r="O72" s="751"/>
      <c r="P72" s="751"/>
      <c r="Q72" s="751"/>
      <c r="R72" s="751"/>
      <c r="S72" s="751"/>
      <c r="T72" s="751"/>
      <c r="U72" s="751"/>
      <c r="V72" s="751"/>
      <c r="W72" s="751"/>
      <c r="X72" s="751"/>
      <c r="Y72" s="636"/>
      <c r="Z72" s="751"/>
      <c r="AA72" s="751"/>
      <c r="AB72" s="751"/>
      <c r="AC72" s="752"/>
      <c r="AD72" s="752"/>
      <c r="AE72" s="752"/>
      <c r="AF72" s="752"/>
      <c r="AG72" s="752"/>
      <c r="AH72" s="752"/>
      <c r="AI72" s="752"/>
      <c r="AJ72" s="752"/>
      <c r="AK72" s="752"/>
      <c r="AL72" s="752"/>
      <c r="AM72" s="752"/>
      <c r="AN72" s="752"/>
      <c r="AO72" s="752"/>
      <c r="AP72" s="753"/>
      <c r="AQ72" s="754"/>
      <c r="AR72" s="627" t="e">
        <f>150*(#REF!+#REF!+#REF!+#REF!)</f>
        <v>#REF!</v>
      </c>
    </row>
    <row r="73" spans="2:48" s="627" customFormat="1" ht="78" customHeight="1" x14ac:dyDescent="0.45">
      <c r="B73" s="1"/>
      <c r="C73" s="1"/>
      <c r="D73" s="746"/>
      <c r="E73" s="588"/>
      <c r="F73" s="588"/>
      <c r="G73" s="747"/>
      <c r="H73" s="748"/>
      <c r="I73" s="748"/>
      <c r="J73" s="749"/>
      <c r="K73" s="749"/>
      <c r="L73" s="750"/>
      <c r="M73" s="751"/>
      <c r="N73" s="751"/>
      <c r="O73" s="751"/>
      <c r="P73" s="751"/>
      <c r="Q73" s="751"/>
      <c r="R73" s="751"/>
      <c r="S73" s="751"/>
      <c r="T73" s="751"/>
      <c r="U73" s="751"/>
      <c r="V73" s="751"/>
      <c r="W73" s="751"/>
      <c r="X73" s="751"/>
      <c r="Y73" s="636"/>
      <c r="Z73" s="751"/>
      <c r="AA73" s="751"/>
      <c r="AB73" s="751"/>
      <c r="AC73" s="752"/>
      <c r="AD73" s="752"/>
      <c r="AE73" s="752"/>
      <c r="AF73" s="752"/>
      <c r="AG73" s="752"/>
      <c r="AH73" s="752"/>
      <c r="AI73" s="752"/>
      <c r="AJ73" s="752"/>
      <c r="AK73" s="752"/>
      <c r="AL73" s="752"/>
      <c r="AM73" s="752"/>
      <c r="AN73" s="752"/>
      <c r="AO73" s="752"/>
      <c r="AP73" s="753"/>
      <c r="AQ73" s="754"/>
    </row>
    <row r="74" spans="2:48" s="627" customFormat="1" ht="78" customHeight="1" x14ac:dyDescent="0.45">
      <c r="B74" s="1"/>
      <c r="C74" s="1"/>
      <c r="D74" s="746"/>
      <c r="E74" s="588"/>
      <c r="F74" s="588"/>
      <c r="G74" s="747"/>
      <c r="H74" s="748"/>
      <c r="I74" s="748"/>
      <c r="J74" s="749"/>
      <c r="K74" s="749"/>
      <c r="L74" s="750"/>
      <c r="M74" s="751"/>
      <c r="N74" s="751"/>
      <c r="O74" s="751"/>
      <c r="P74" s="751"/>
      <c r="Q74" s="751"/>
      <c r="R74" s="751"/>
      <c r="S74" s="751"/>
      <c r="T74" s="751"/>
      <c r="U74" s="751"/>
      <c r="V74" s="751"/>
      <c r="W74" s="751"/>
      <c r="X74" s="751"/>
      <c r="Y74" s="636"/>
      <c r="Z74" s="751"/>
      <c r="AA74" s="751"/>
      <c r="AB74" s="751"/>
      <c r="AC74" s="752"/>
      <c r="AD74" s="752"/>
      <c r="AE74" s="752"/>
      <c r="AF74" s="752"/>
      <c r="AG74" s="752"/>
      <c r="AH74" s="752"/>
      <c r="AI74" s="752"/>
      <c r="AJ74" s="752"/>
      <c r="AK74" s="752"/>
      <c r="AL74" s="752"/>
      <c r="AM74" s="752"/>
      <c r="AN74" s="752"/>
      <c r="AO74" s="752"/>
      <c r="AP74" s="753"/>
      <c r="AQ74" s="754"/>
    </row>
    <row r="75" spans="2:48" s="627" customFormat="1" ht="78" customHeight="1" x14ac:dyDescent="0.45">
      <c r="B75" s="1"/>
      <c r="C75" s="1"/>
      <c r="D75" s="746"/>
      <c r="E75" s="588"/>
      <c r="F75" s="588"/>
      <c r="G75" s="747"/>
      <c r="H75" s="748"/>
      <c r="I75" s="748"/>
      <c r="J75" s="749"/>
      <c r="K75" s="749"/>
      <c r="L75" s="750"/>
      <c r="M75" s="751"/>
      <c r="N75" s="751"/>
      <c r="O75" s="751"/>
      <c r="P75" s="751"/>
      <c r="Q75" s="751"/>
      <c r="R75" s="751"/>
      <c r="S75" s="751"/>
      <c r="T75" s="751"/>
      <c r="U75" s="751"/>
      <c r="V75" s="751"/>
      <c r="W75" s="751"/>
      <c r="X75" s="751"/>
      <c r="Y75" s="636"/>
      <c r="Z75" s="751"/>
      <c r="AA75" s="751"/>
      <c r="AB75" s="751"/>
      <c r="AC75" s="752"/>
      <c r="AD75" s="752"/>
      <c r="AE75" s="752"/>
      <c r="AF75" s="752"/>
      <c r="AG75" s="752"/>
      <c r="AH75" s="752"/>
      <c r="AI75" s="752"/>
      <c r="AJ75" s="752"/>
      <c r="AK75" s="752"/>
      <c r="AL75" s="752"/>
      <c r="AM75" s="752"/>
      <c r="AN75" s="752"/>
      <c r="AO75" s="752"/>
      <c r="AP75" s="753"/>
      <c r="AQ75" s="754"/>
    </row>
    <row r="76" spans="2:48" s="627" customFormat="1" ht="106.8" x14ac:dyDescent="0.45">
      <c r="B76" s="1"/>
      <c r="C76" s="1"/>
      <c r="D76" s="746"/>
      <c r="E76" s="588"/>
      <c r="F76" s="588"/>
      <c r="G76" s="1482"/>
      <c r="H76" s="1483"/>
      <c r="I76" s="1483"/>
      <c r="J76" s="1484"/>
      <c r="K76" s="1484"/>
      <c r="L76" s="1485"/>
      <c r="M76" s="1486"/>
      <c r="N76" s="1486"/>
      <c r="O76" s="1486"/>
      <c r="P76" s="1486"/>
      <c r="Q76" s="1486"/>
      <c r="R76" s="1486"/>
      <c r="S76" s="1486"/>
      <c r="T76" s="1486"/>
      <c r="U76" s="1486"/>
      <c r="V76" s="1486"/>
      <c r="W76" s="1486"/>
      <c r="X76" s="1486"/>
      <c r="Y76" s="1487"/>
      <c r="Z76" s="1486"/>
      <c r="AA76" s="1486"/>
      <c r="AB76" s="1486"/>
      <c r="AC76" s="1488"/>
      <c r="AD76" s="1488"/>
      <c r="AE76" s="1488"/>
      <c r="AF76" s="1488"/>
      <c r="AG76" s="1488"/>
      <c r="AH76" s="1488"/>
      <c r="AI76" s="1488"/>
      <c r="AJ76" s="1488"/>
      <c r="AK76" s="1488"/>
      <c r="AL76" s="1488"/>
      <c r="AM76" s="1488"/>
      <c r="AN76" s="1488"/>
      <c r="AO76" s="1488"/>
      <c r="AP76" s="1488"/>
      <c r="AQ76" s="1489"/>
      <c r="AR76" s="133"/>
      <c r="AS76" s="133"/>
      <c r="AT76" s="133"/>
      <c r="AU76" s="133"/>
      <c r="AV76" s="133"/>
    </row>
    <row r="77" spans="2:48" s="627" customFormat="1" ht="106.8" x14ac:dyDescent="0.45">
      <c r="B77" s="1"/>
      <c r="C77" s="1"/>
      <c r="D77" s="746"/>
      <c r="E77" s="588"/>
      <c r="F77" s="588"/>
      <c r="G77" s="1482"/>
      <c r="H77" s="1483"/>
      <c r="I77" s="1483"/>
      <c r="J77" s="1484"/>
      <c r="K77" s="1484"/>
      <c r="L77" s="1485"/>
      <c r="M77" s="1486"/>
      <c r="N77" s="1486"/>
      <c r="O77" s="1486"/>
      <c r="P77" s="1486"/>
      <c r="Q77" s="1486"/>
      <c r="R77" s="1486"/>
      <c r="S77" s="1486"/>
      <c r="T77" s="1486"/>
      <c r="U77" s="1486"/>
      <c r="V77" s="1486"/>
      <c r="W77" s="1486"/>
      <c r="X77" s="1486"/>
      <c r="Y77" s="1487"/>
      <c r="Z77" s="1486"/>
      <c r="AA77" s="1486"/>
      <c r="AB77" s="1486"/>
      <c r="AC77" s="1488"/>
      <c r="AD77" s="1488"/>
      <c r="AE77" s="1488"/>
      <c r="AF77" s="1488"/>
      <c r="AG77" s="1488"/>
      <c r="AH77" s="1488"/>
      <c r="AI77" s="1488"/>
      <c r="AJ77" s="1488"/>
      <c r="AK77" s="1488"/>
      <c r="AL77" s="1488"/>
      <c r="AM77" s="1488"/>
      <c r="AN77" s="1488"/>
      <c r="AO77" s="1488"/>
      <c r="AP77" s="1488"/>
      <c r="AQ77" s="1489"/>
      <c r="AR77" s="133"/>
      <c r="AS77" s="133"/>
      <c r="AT77" s="133"/>
      <c r="AU77" s="133"/>
      <c r="AV77" s="133"/>
    </row>
    <row r="78" spans="2:48" s="627" customFormat="1" ht="106.8" x14ac:dyDescent="0.45">
      <c r="B78" s="1"/>
      <c r="C78" s="1"/>
      <c r="D78" s="746"/>
      <c r="E78" s="588"/>
      <c r="F78" s="588"/>
      <c r="G78" s="1482"/>
      <c r="H78" s="1483"/>
      <c r="I78" s="1483"/>
      <c r="J78" s="1484"/>
      <c r="K78" s="1484"/>
      <c r="L78" s="1485"/>
      <c r="M78" s="1486"/>
      <c r="N78" s="1486"/>
      <c r="O78" s="1486"/>
      <c r="P78" s="1486"/>
      <c r="Q78" s="1486"/>
      <c r="R78" s="1486"/>
      <c r="S78" s="1486"/>
      <c r="T78" s="1486"/>
      <c r="U78" s="1486"/>
      <c r="V78" s="1486"/>
      <c r="W78" s="1486"/>
      <c r="X78" s="1486"/>
      <c r="Y78" s="1487"/>
      <c r="Z78" s="1486"/>
      <c r="AA78" s="1486"/>
      <c r="AB78" s="1486"/>
      <c r="AC78" s="1488"/>
      <c r="AD78" s="1488"/>
      <c r="AE78" s="1488"/>
      <c r="AF78" s="1488"/>
      <c r="AG78" s="1488"/>
      <c r="AH78" s="1488"/>
      <c r="AI78" s="1488"/>
      <c r="AJ78" s="1488"/>
      <c r="AK78" s="1488"/>
      <c r="AL78" s="1488"/>
      <c r="AM78" s="1488"/>
      <c r="AN78" s="1488"/>
      <c r="AO78" s="1488"/>
      <c r="AP78" s="1488"/>
      <c r="AQ78" s="1489"/>
      <c r="AR78" s="133"/>
      <c r="AS78" s="133"/>
      <c r="AT78" s="133"/>
      <c r="AU78" s="133"/>
      <c r="AV78" s="133"/>
    </row>
    <row r="79" spans="2:48" s="627" customFormat="1" x14ac:dyDescent="0.45">
      <c r="B79" s="1"/>
      <c r="C79" s="1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</row>
    <row r="80" spans="2:48" s="627" customFormat="1" x14ac:dyDescent="0.45">
      <c r="B80" s="1"/>
      <c r="C80" s="1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</row>
    <row r="81" spans="2:48" s="627" customFormat="1" x14ac:dyDescent="0.45">
      <c r="B81" s="1"/>
      <c r="C81" s="1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</row>
    <row r="82" spans="2:48" s="627" customFormat="1" x14ac:dyDescent="0.45">
      <c r="B82" s="1"/>
      <c r="C82" s="1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</row>
    <row r="83" spans="2:48" s="627" customFormat="1" x14ac:dyDescent="0.45">
      <c r="B83" s="1"/>
      <c r="C83" s="1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</row>
    <row r="84" spans="2:48" s="627" customFormat="1" x14ac:dyDescent="0.45">
      <c r="B84" s="1"/>
      <c r="C84" s="1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</row>
    <row r="85" spans="2:48" s="627" customFormat="1" x14ac:dyDescent="0.45">
      <c r="B85" s="1"/>
      <c r="C85" s="1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</row>
    <row r="86" spans="2:48" s="627" customFormat="1" x14ac:dyDescent="0.45">
      <c r="B86" s="1"/>
      <c r="C86" s="1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</row>
    <row r="87" spans="2:48" s="627" customFormat="1" x14ac:dyDescent="0.45">
      <c r="B87" s="1"/>
      <c r="C87" s="1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</row>
    <row r="88" spans="2:48" s="627" customFormat="1" x14ac:dyDescent="0.45">
      <c r="B88" s="1"/>
      <c r="C88" s="1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</row>
    <row r="89" spans="2:48" s="627" customFormat="1" x14ac:dyDescent="0.45">
      <c r="B89" s="1"/>
      <c r="C89" s="1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</row>
    <row r="90" spans="2:48" s="627" customFormat="1" x14ac:dyDescent="0.45">
      <c r="B90" s="1"/>
      <c r="C90" s="1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</row>
    <row r="91" spans="2:48" s="627" customFormat="1" x14ac:dyDescent="0.45">
      <c r="B91" s="1"/>
      <c r="C91" s="1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133"/>
      <c r="AP91" s="133"/>
      <c r="AQ91" s="133"/>
      <c r="AR91" s="133"/>
      <c r="AS91" s="133"/>
      <c r="AT91" s="133"/>
      <c r="AU91" s="133"/>
      <c r="AV91" s="133"/>
    </row>
    <row r="92" spans="2:48" x14ac:dyDescent="0.45">
      <c r="D92" s="627"/>
      <c r="E92" s="627"/>
      <c r="F92" s="627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490"/>
      <c r="AS92" s="1490"/>
      <c r="AT92" s="1490"/>
      <c r="AU92" s="1490"/>
      <c r="AV92" s="1490"/>
    </row>
    <row r="93" spans="2:48" x14ac:dyDescent="0.45">
      <c r="D93" s="627"/>
      <c r="E93" s="627"/>
      <c r="F93" s="627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133"/>
      <c r="AP93" s="133"/>
      <c r="AQ93" s="133"/>
      <c r="AR93" s="1490"/>
      <c r="AS93" s="1490"/>
      <c r="AT93" s="1490"/>
      <c r="AU93" s="1490"/>
      <c r="AV93" s="1490"/>
    </row>
    <row r="94" spans="2:48" x14ac:dyDescent="0.45">
      <c r="D94" s="627"/>
      <c r="E94" s="627"/>
      <c r="F94" s="627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3"/>
      <c r="AP94" s="133"/>
      <c r="AQ94" s="133"/>
      <c r="AR94" s="1490"/>
      <c r="AS94" s="1490"/>
      <c r="AT94" s="1490"/>
      <c r="AU94" s="1490"/>
      <c r="AV94" s="1490"/>
    </row>
    <row r="95" spans="2:48" x14ac:dyDescent="0.45">
      <c r="D95" s="627"/>
      <c r="E95" s="627"/>
      <c r="F95" s="627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3"/>
      <c r="AL95" s="133"/>
      <c r="AM95" s="133"/>
      <c r="AN95" s="133"/>
      <c r="AO95" s="133"/>
      <c r="AP95" s="133"/>
      <c r="AQ95" s="133"/>
      <c r="AR95" s="1490"/>
      <c r="AS95" s="1490"/>
      <c r="AT95" s="1490"/>
      <c r="AU95" s="1490"/>
      <c r="AV95" s="1490"/>
    </row>
    <row r="96" spans="2:48" x14ac:dyDescent="0.45">
      <c r="D96" s="627"/>
      <c r="E96" s="627"/>
      <c r="F96" s="627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490"/>
      <c r="AS96" s="1490"/>
      <c r="AT96" s="1490"/>
      <c r="AU96" s="1490"/>
      <c r="AV96" s="1490"/>
    </row>
    <row r="97" spans="4:48" x14ac:dyDescent="0.45">
      <c r="D97" s="627"/>
      <c r="E97" s="627"/>
      <c r="F97" s="627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3"/>
      <c r="AL97" s="133"/>
      <c r="AM97" s="133"/>
      <c r="AN97" s="133"/>
      <c r="AO97" s="133"/>
      <c r="AP97" s="133"/>
      <c r="AQ97" s="133"/>
      <c r="AR97" s="1490"/>
      <c r="AS97" s="1490"/>
      <c r="AT97" s="1490"/>
      <c r="AU97" s="1490"/>
      <c r="AV97" s="1490"/>
    </row>
    <row r="98" spans="4:48" x14ac:dyDescent="0.45">
      <c r="D98" s="627"/>
      <c r="E98" s="627"/>
      <c r="F98" s="627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33"/>
      <c r="AR98" s="1490"/>
      <c r="AS98" s="1490"/>
      <c r="AT98" s="1490"/>
      <c r="AU98" s="1490"/>
      <c r="AV98" s="1490"/>
    </row>
    <row r="99" spans="4:48" x14ac:dyDescent="0.45">
      <c r="D99" s="627"/>
      <c r="E99" s="627"/>
      <c r="F99" s="627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490"/>
      <c r="AS99" s="1490"/>
      <c r="AT99" s="1490"/>
      <c r="AU99" s="1490"/>
      <c r="AV99" s="1490"/>
    </row>
    <row r="100" spans="4:48" x14ac:dyDescent="0.45">
      <c r="D100" s="627"/>
      <c r="E100" s="627"/>
      <c r="F100" s="627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133"/>
      <c r="AR100" s="1490"/>
      <c r="AS100" s="1490"/>
      <c r="AT100" s="1490"/>
      <c r="AU100" s="1490"/>
      <c r="AV100" s="1490"/>
    </row>
    <row r="101" spans="4:48" x14ac:dyDescent="0.45">
      <c r="D101" s="627"/>
      <c r="E101" s="627"/>
      <c r="F101" s="627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490"/>
      <c r="AS101" s="1490"/>
      <c r="AT101" s="1490"/>
      <c r="AU101" s="1490"/>
      <c r="AV101" s="1490"/>
    </row>
    <row r="102" spans="4:48" x14ac:dyDescent="0.45">
      <c r="D102" s="627"/>
      <c r="E102" s="627"/>
      <c r="F102" s="627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490"/>
      <c r="AS102" s="1490"/>
      <c r="AT102" s="1490"/>
      <c r="AU102" s="1490"/>
      <c r="AV102" s="1490"/>
    </row>
    <row r="103" spans="4:48" x14ac:dyDescent="0.45">
      <c r="D103" s="627"/>
      <c r="E103" s="627"/>
      <c r="F103" s="627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3"/>
      <c r="AN103" s="133"/>
      <c r="AO103" s="133"/>
      <c r="AP103" s="133"/>
      <c r="AQ103" s="133"/>
      <c r="AR103" s="1490"/>
      <c r="AS103" s="1490"/>
      <c r="AT103" s="1490"/>
      <c r="AU103" s="1490"/>
      <c r="AV103" s="1490"/>
    </row>
    <row r="104" spans="4:48" x14ac:dyDescent="0.45">
      <c r="D104" s="627"/>
      <c r="E104" s="627"/>
      <c r="F104" s="627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490"/>
      <c r="AS104" s="1490"/>
      <c r="AT104" s="1490"/>
      <c r="AU104" s="1490"/>
      <c r="AV104" s="1490"/>
    </row>
    <row r="105" spans="4:48" x14ac:dyDescent="0.45">
      <c r="D105" s="627"/>
      <c r="E105" s="627"/>
      <c r="F105" s="627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490"/>
      <c r="AS105" s="1490"/>
      <c r="AT105" s="1490"/>
      <c r="AU105" s="1490"/>
      <c r="AV105" s="1490"/>
    </row>
    <row r="106" spans="4:48" x14ac:dyDescent="0.45">
      <c r="D106" s="627"/>
      <c r="E106" s="627"/>
      <c r="F106" s="627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3"/>
      <c r="AR106" s="1490"/>
      <c r="AS106" s="1490"/>
      <c r="AT106" s="1490"/>
      <c r="AU106" s="1490"/>
      <c r="AV106" s="1490"/>
    </row>
    <row r="107" spans="4:48" x14ac:dyDescent="0.45">
      <c r="D107" s="627"/>
      <c r="E107" s="627"/>
      <c r="F107" s="627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490"/>
      <c r="AS107" s="1490"/>
      <c r="AT107" s="1490"/>
      <c r="AU107" s="1490"/>
      <c r="AV107" s="1490"/>
    </row>
    <row r="108" spans="4:48" x14ac:dyDescent="0.45">
      <c r="D108" s="627"/>
      <c r="E108" s="627"/>
      <c r="F108" s="627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133"/>
      <c r="AR108" s="1490"/>
      <c r="AS108" s="1490"/>
      <c r="AT108" s="1490"/>
      <c r="AU108" s="1490"/>
      <c r="AV108" s="1490"/>
    </row>
    <row r="109" spans="4:48" x14ac:dyDescent="0.45">
      <c r="D109" s="627"/>
      <c r="E109" s="627"/>
      <c r="F109" s="627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33"/>
      <c r="AR109" s="1490"/>
      <c r="AS109" s="1490"/>
      <c r="AT109" s="1490"/>
      <c r="AU109" s="1490"/>
      <c r="AV109" s="1490"/>
    </row>
    <row r="110" spans="4:48" x14ac:dyDescent="0.45">
      <c r="D110" s="627"/>
      <c r="E110" s="627"/>
      <c r="F110" s="627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/>
      <c r="AR110" s="1490"/>
      <c r="AS110" s="1490"/>
      <c r="AT110" s="1490"/>
      <c r="AU110" s="1490"/>
      <c r="AV110" s="1490"/>
    </row>
    <row r="111" spans="4:48" x14ac:dyDescent="0.45">
      <c r="D111" s="627"/>
      <c r="E111" s="627"/>
      <c r="F111" s="627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133"/>
      <c r="AR111" s="1490"/>
      <c r="AS111" s="1490"/>
      <c r="AT111" s="1490"/>
      <c r="AU111" s="1490"/>
      <c r="AV111" s="1490"/>
    </row>
    <row r="112" spans="4:48" x14ac:dyDescent="0.45">
      <c r="D112" s="627"/>
      <c r="E112" s="627"/>
      <c r="F112" s="627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490"/>
      <c r="AS112" s="1490"/>
      <c r="AT112" s="1490"/>
      <c r="AU112" s="1490"/>
      <c r="AV112" s="1490"/>
    </row>
    <row r="113" spans="7:48" x14ac:dyDescent="0.45">
      <c r="G113" s="1490"/>
      <c r="H113" s="1490"/>
      <c r="I113" s="1490"/>
      <c r="J113" s="1490"/>
      <c r="K113" s="1490"/>
      <c r="L113" s="1490"/>
      <c r="M113" s="1490"/>
      <c r="N113" s="1490"/>
      <c r="O113" s="1490"/>
      <c r="P113" s="1490"/>
      <c r="Q113" s="1490"/>
      <c r="R113" s="1490"/>
      <c r="S113" s="1490"/>
      <c r="T113" s="1490"/>
      <c r="U113" s="1490"/>
      <c r="V113" s="1490"/>
      <c r="W113" s="1490"/>
      <c r="X113" s="1490"/>
      <c r="Y113" s="1490"/>
      <c r="Z113" s="1490"/>
      <c r="AA113" s="1490"/>
      <c r="AB113" s="1490"/>
      <c r="AC113" s="1490"/>
      <c r="AD113" s="1490"/>
      <c r="AE113" s="1490"/>
      <c r="AF113" s="1490"/>
      <c r="AG113" s="1490"/>
      <c r="AH113" s="1490"/>
      <c r="AI113" s="1490"/>
      <c r="AJ113" s="1490"/>
      <c r="AK113" s="1490"/>
      <c r="AL113" s="1490"/>
      <c r="AM113" s="1490"/>
      <c r="AN113" s="1490"/>
      <c r="AO113" s="1490"/>
      <c r="AP113" s="1490"/>
      <c r="AQ113" s="1490"/>
      <c r="AR113" s="1490"/>
      <c r="AS113" s="1490"/>
      <c r="AT113" s="1490"/>
      <c r="AU113" s="1490"/>
      <c r="AV113" s="1490"/>
    </row>
    <row r="114" spans="7:48" x14ac:dyDescent="0.45">
      <c r="G114" s="1490"/>
      <c r="H114" s="1490"/>
      <c r="I114" s="1490"/>
      <c r="J114" s="1490"/>
      <c r="K114" s="1490"/>
      <c r="L114" s="1490"/>
      <c r="M114" s="1490"/>
      <c r="N114" s="1490"/>
      <c r="O114" s="1490"/>
      <c r="P114" s="1490"/>
      <c r="Q114" s="1490"/>
      <c r="R114" s="1490"/>
      <c r="S114" s="1490"/>
      <c r="T114" s="1490"/>
      <c r="U114" s="1490"/>
      <c r="V114" s="1490"/>
      <c r="W114" s="1490"/>
      <c r="X114" s="1490"/>
      <c r="Y114" s="1490"/>
      <c r="Z114" s="1490"/>
      <c r="AA114" s="1490"/>
      <c r="AB114" s="1490"/>
      <c r="AC114" s="1490"/>
      <c r="AD114" s="1490"/>
      <c r="AE114" s="1490"/>
      <c r="AF114" s="1490"/>
      <c r="AG114" s="1490"/>
      <c r="AH114" s="1490"/>
      <c r="AI114" s="1490"/>
      <c r="AJ114" s="1490"/>
      <c r="AK114" s="1490"/>
      <c r="AL114" s="1490"/>
      <c r="AM114" s="1490"/>
      <c r="AN114" s="1490"/>
      <c r="AO114" s="1490"/>
      <c r="AP114" s="1490"/>
      <c r="AQ114" s="1490"/>
      <c r="AR114" s="1490"/>
      <c r="AS114" s="1490"/>
      <c r="AT114" s="1490"/>
      <c r="AU114" s="1490"/>
      <c r="AV114" s="1490"/>
    </row>
    <row r="115" spans="7:48" x14ac:dyDescent="0.45">
      <c r="G115" s="1490"/>
      <c r="H115" s="1490"/>
      <c r="I115" s="1490"/>
      <c r="J115" s="1490"/>
      <c r="K115" s="1490"/>
      <c r="L115" s="1490"/>
      <c r="M115" s="1490"/>
      <c r="N115" s="1490"/>
      <c r="O115" s="1490"/>
      <c r="P115" s="1490"/>
      <c r="Q115" s="1490"/>
      <c r="R115" s="1490"/>
      <c r="S115" s="1490"/>
      <c r="T115" s="1490"/>
      <c r="U115" s="1490"/>
      <c r="V115" s="1490"/>
      <c r="W115" s="1490"/>
      <c r="X115" s="1490"/>
      <c r="Y115" s="1490"/>
      <c r="Z115" s="1490"/>
      <c r="AA115" s="1490"/>
      <c r="AB115" s="1490"/>
      <c r="AC115" s="1490"/>
      <c r="AD115" s="1490"/>
      <c r="AE115" s="1490"/>
      <c r="AF115" s="1490"/>
      <c r="AG115" s="1490"/>
      <c r="AH115" s="1490"/>
      <c r="AI115" s="1490"/>
      <c r="AJ115" s="1490"/>
      <c r="AK115" s="1490"/>
      <c r="AL115" s="1490"/>
      <c r="AM115" s="1490"/>
      <c r="AN115" s="1490"/>
      <c r="AO115" s="1490"/>
      <c r="AP115" s="1490"/>
      <c r="AQ115" s="1490"/>
      <c r="AR115" s="1490"/>
      <c r="AS115" s="1490"/>
      <c r="AT115" s="1490"/>
      <c r="AU115" s="1490"/>
      <c r="AV115" s="1490"/>
    </row>
    <row r="116" spans="7:48" x14ac:dyDescent="0.45">
      <c r="G116" s="1490"/>
      <c r="H116" s="1490"/>
      <c r="I116" s="1490"/>
      <c r="J116" s="1490"/>
      <c r="K116" s="1490"/>
      <c r="L116" s="1490"/>
      <c r="M116" s="1490"/>
      <c r="N116" s="1490"/>
      <c r="O116" s="1490"/>
      <c r="P116" s="1490"/>
      <c r="Q116" s="1490"/>
      <c r="R116" s="1490"/>
      <c r="S116" s="1490"/>
      <c r="T116" s="1490"/>
      <c r="U116" s="1490"/>
      <c r="V116" s="1490"/>
      <c r="W116" s="1490"/>
      <c r="X116" s="1490"/>
      <c r="Y116" s="1490"/>
      <c r="Z116" s="1490"/>
      <c r="AA116" s="1490"/>
      <c r="AB116" s="1490"/>
      <c r="AC116" s="1490"/>
      <c r="AD116" s="1490"/>
      <c r="AE116" s="1490"/>
      <c r="AF116" s="1490"/>
      <c r="AG116" s="1490"/>
      <c r="AH116" s="1490"/>
      <c r="AI116" s="1490"/>
      <c r="AJ116" s="1490"/>
      <c r="AK116" s="1490"/>
      <c r="AL116" s="1490"/>
      <c r="AM116" s="1490"/>
      <c r="AN116" s="1490"/>
      <c r="AO116" s="1490"/>
      <c r="AP116" s="1490"/>
      <c r="AQ116" s="1490"/>
      <c r="AR116" s="1490"/>
      <c r="AS116" s="1490"/>
      <c r="AT116" s="1490"/>
      <c r="AU116" s="1490"/>
      <c r="AV116" s="1490"/>
    </row>
    <row r="117" spans="7:48" x14ac:dyDescent="0.45">
      <c r="G117" s="1490"/>
      <c r="H117" s="1490"/>
      <c r="I117" s="1490"/>
      <c r="J117" s="1490"/>
      <c r="K117" s="1490"/>
      <c r="L117" s="1490"/>
      <c r="M117" s="1490"/>
      <c r="N117" s="1490"/>
      <c r="O117" s="1490"/>
      <c r="P117" s="1490"/>
      <c r="Q117" s="1490"/>
      <c r="R117" s="1490"/>
      <c r="S117" s="1490"/>
      <c r="T117" s="1490"/>
      <c r="U117" s="1490"/>
      <c r="V117" s="1490"/>
      <c r="W117" s="1490"/>
      <c r="X117" s="1490"/>
      <c r="Y117" s="1490"/>
      <c r="Z117" s="1490"/>
      <c r="AA117" s="1490"/>
      <c r="AB117" s="1490"/>
      <c r="AC117" s="1490"/>
      <c r="AD117" s="1490"/>
      <c r="AE117" s="1490"/>
      <c r="AF117" s="1490"/>
      <c r="AG117" s="1490"/>
      <c r="AH117" s="1490"/>
      <c r="AI117" s="1490"/>
      <c r="AJ117" s="1490"/>
      <c r="AK117" s="1490"/>
      <c r="AL117" s="1490"/>
      <c r="AM117" s="1490"/>
      <c r="AN117" s="1490"/>
      <c r="AO117" s="1490"/>
      <c r="AP117" s="1490"/>
      <c r="AQ117" s="1490"/>
      <c r="AR117" s="1490"/>
      <c r="AS117" s="1490"/>
      <c r="AT117" s="1490"/>
      <c r="AU117" s="1490"/>
      <c r="AV117" s="1490"/>
    </row>
    <row r="118" spans="7:48" x14ac:dyDescent="0.45">
      <c r="G118" s="1490"/>
      <c r="H118" s="1490"/>
      <c r="I118" s="1490"/>
      <c r="J118" s="1490"/>
      <c r="K118" s="1490"/>
      <c r="L118" s="1490"/>
      <c r="M118" s="1490"/>
      <c r="N118" s="1490"/>
      <c r="O118" s="1490"/>
      <c r="P118" s="1490"/>
      <c r="Q118" s="1490"/>
      <c r="R118" s="1490"/>
      <c r="S118" s="1490"/>
      <c r="T118" s="1490"/>
      <c r="U118" s="1490"/>
      <c r="V118" s="1490"/>
      <c r="W118" s="1490"/>
      <c r="X118" s="1490"/>
      <c r="Y118" s="1490"/>
      <c r="Z118" s="1490"/>
      <c r="AA118" s="1490"/>
      <c r="AB118" s="1490"/>
      <c r="AC118" s="1490"/>
      <c r="AD118" s="1490"/>
      <c r="AE118" s="1490"/>
      <c r="AF118" s="1490"/>
      <c r="AG118" s="1490"/>
      <c r="AH118" s="1490"/>
      <c r="AI118" s="1490"/>
      <c r="AJ118" s="1490"/>
      <c r="AK118" s="1490"/>
      <c r="AL118" s="1490"/>
      <c r="AM118" s="1490"/>
      <c r="AN118" s="1490"/>
      <c r="AO118" s="1490"/>
      <c r="AP118" s="1490"/>
      <c r="AQ118" s="1490"/>
      <c r="AR118" s="1490"/>
      <c r="AS118" s="1490"/>
      <c r="AT118" s="1490"/>
      <c r="AU118" s="1490"/>
      <c r="AV118" s="1490"/>
    </row>
    <row r="119" spans="7:48" x14ac:dyDescent="0.45">
      <c r="G119" s="1490"/>
      <c r="H119" s="1490"/>
      <c r="I119" s="1490"/>
      <c r="J119" s="1490"/>
      <c r="K119" s="1490"/>
      <c r="L119" s="1490"/>
      <c r="M119" s="1490"/>
      <c r="N119" s="1490"/>
      <c r="O119" s="1490"/>
      <c r="P119" s="1490"/>
      <c r="Q119" s="1490"/>
      <c r="R119" s="1490"/>
      <c r="S119" s="1490"/>
      <c r="T119" s="1490"/>
      <c r="U119" s="1490"/>
      <c r="V119" s="1490"/>
      <c r="W119" s="1490"/>
      <c r="X119" s="1490"/>
      <c r="Y119" s="1490"/>
      <c r="Z119" s="1490"/>
      <c r="AA119" s="1490"/>
      <c r="AB119" s="1490"/>
      <c r="AC119" s="1490"/>
      <c r="AD119" s="1490"/>
      <c r="AE119" s="1490"/>
      <c r="AF119" s="1490"/>
      <c r="AG119" s="1490"/>
      <c r="AH119" s="1490"/>
      <c r="AI119" s="1490"/>
      <c r="AJ119" s="1490"/>
      <c r="AK119" s="1490"/>
      <c r="AL119" s="1490"/>
      <c r="AM119" s="1490"/>
      <c r="AN119" s="1490"/>
      <c r="AO119" s="1490"/>
      <c r="AP119" s="1490"/>
      <c r="AQ119" s="1490"/>
      <c r="AR119" s="1490"/>
      <c r="AS119" s="1490"/>
      <c r="AT119" s="1490"/>
      <c r="AU119" s="1490"/>
      <c r="AV119" s="1490"/>
    </row>
    <row r="120" spans="7:48" x14ac:dyDescent="0.45">
      <c r="O120" s="3"/>
      <c r="V120" s="3"/>
      <c r="X120" s="3"/>
    </row>
    <row r="121" spans="7:48" x14ac:dyDescent="0.45">
      <c r="O121" s="3"/>
      <c r="V121" s="3"/>
      <c r="X121" s="3"/>
    </row>
    <row r="122" spans="7:48" x14ac:dyDescent="0.45">
      <c r="O122" s="3"/>
      <c r="V122" s="3"/>
      <c r="X122" s="3"/>
    </row>
    <row r="123" spans="7:48" x14ac:dyDescent="0.45">
      <c r="O123" s="3"/>
      <c r="V123" s="3"/>
      <c r="X123" s="3"/>
    </row>
    <row r="124" spans="7:48" x14ac:dyDescent="0.45">
      <c r="O124" s="3"/>
      <c r="V124" s="3"/>
      <c r="X124" s="3"/>
    </row>
    <row r="125" spans="7:48" x14ac:dyDescent="0.45">
      <c r="O125" s="3"/>
      <c r="V125" s="3"/>
      <c r="W125" s="627"/>
      <c r="X125" s="3"/>
    </row>
    <row r="126" spans="7:48" x14ac:dyDescent="0.45">
      <c r="O126" s="3"/>
      <c r="V126" s="3"/>
      <c r="X126" s="3"/>
    </row>
    <row r="127" spans="7:48" x14ac:dyDescent="0.45">
      <c r="O127" s="3"/>
      <c r="V127" s="3"/>
      <c r="X127" s="3"/>
    </row>
    <row r="128" spans="7:48" x14ac:dyDescent="0.45">
      <c r="O128" s="3"/>
      <c r="V128" s="3"/>
      <c r="X128" s="3"/>
    </row>
    <row r="129" spans="15:24" x14ac:dyDescent="0.45">
      <c r="O129" s="3"/>
      <c r="V129" s="3"/>
      <c r="X129" s="3"/>
    </row>
    <row r="130" spans="15:24" x14ac:dyDescent="0.45">
      <c r="O130" s="3"/>
      <c r="V130" s="3"/>
      <c r="X130" s="3"/>
    </row>
    <row r="131" spans="15:24" x14ac:dyDescent="0.45">
      <c r="O131" s="3"/>
      <c r="V131" s="3"/>
      <c r="X131" s="3"/>
    </row>
    <row r="132" spans="15:24" x14ac:dyDescent="0.45">
      <c r="O132" s="3"/>
      <c r="V132" s="3"/>
      <c r="X132" s="3"/>
    </row>
    <row r="133" spans="15:24" x14ac:dyDescent="0.45">
      <c r="O133" s="3"/>
      <c r="V133" s="3"/>
      <c r="X133" s="3"/>
    </row>
    <row r="134" spans="15:24" x14ac:dyDescent="0.45">
      <c r="O134" s="3"/>
      <c r="V134" s="3"/>
      <c r="X134" s="3"/>
    </row>
    <row r="135" spans="15:24" x14ac:dyDescent="0.45">
      <c r="O135" s="3"/>
      <c r="V135" s="3"/>
      <c r="X135" s="3"/>
    </row>
    <row r="136" spans="15:24" x14ac:dyDescent="0.45">
      <c r="O136" s="3"/>
      <c r="V136" s="3"/>
      <c r="X136" s="3"/>
    </row>
    <row r="137" spans="15:24" x14ac:dyDescent="0.45">
      <c r="O137" s="3"/>
      <c r="V137" s="3"/>
      <c r="X137" s="3"/>
    </row>
    <row r="138" spans="15:24" x14ac:dyDescent="0.45">
      <c r="O138" s="3"/>
      <c r="V138" s="3"/>
      <c r="X138" s="3"/>
    </row>
    <row r="139" spans="15:24" x14ac:dyDescent="0.45">
      <c r="O139" s="3"/>
      <c r="V139" s="3"/>
      <c r="X139" s="3"/>
    </row>
    <row r="140" spans="15:24" x14ac:dyDescent="0.45">
      <c r="O140" s="3"/>
      <c r="V140" s="3"/>
      <c r="X140" s="3"/>
    </row>
    <row r="141" spans="15:24" x14ac:dyDescent="0.45">
      <c r="O141" s="3"/>
      <c r="V141" s="3"/>
      <c r="X141" s="3"/>
    </row>
    <row r="142" spans="15:24" x14ac:dyDescent="0.45">
      <c r="O142" s="3"/>
      <c r="V142" s="3"/>
      <c r="X142" s="3"/>
    </row>
    <row r="143" spans="15:24" x14ac:dyDescent="0.45">
      <c r="O143" s="3"/>
      <c r="V143" s="3"/>
      <c r="X143" s="3"/>
    </row>
    <row r="144" spans="15:24" x14ac:dyDescent="0.45">
      <c r="O144" s="3"/>
      <c r="V144" s="3"/>
      <c r="X144" s="3"/>
    </row>
    <row r="145" spans="10:24" x14ac:dyDescent="0.45">
      <c r="O145" s="3"/>
      <c r="V145" s="3"/>
      <c r="X145" s="3"/>
    </row>
    <row r="146" spans="10:24" x14ac:dyDescent="0.45">
      <c r="O146" s="3"/>
      <c r="V146" s="3"/>
      <c r="X146" s="3"/>
    </row>
    <row r="147" spans="10:24" x14ac:dyDescent="0.45">
      <c r="O147" s="3"/>
      <c r="V147" s="3"/>
      <c r="X147" s="3"/>
    </row>
    <row r="148" spans="10:24" x14ac:dyDescent="0.45">
      <c r="O148" s="3"/>
      <c r="V148" s="3"/>
      <c r="X148" s="3"/>
    </row>
    <row r="149" spans="10:24" x14ac:dyDescent="0.45">
      <c r="O149" s="3"/>
      <c r="V149" s="3"/>
      <c r="X149" s="3"/>
    </row>
    <row r="150" spans="10:24" x14ac:dyDescent="0.45">
      <c r="O150" s="3"/>
      <c r="V150" s="3"/>
      <c r="X150" s="3"/>
    </row>
    <row r="151" spans="10:24" x14ac:dyDescent="0.45">
      <c r="O151" s="3"/>
      <c r="V151" s="3"/>
      <c r="X151" s="3"/>
    </row>
    <row r="152" spans="10:24" x14ac:dyDescent="0.45">
      <c r="J152" s="757"/>
      <c r="O152" s="3"/>
      <c r="R152" s="757"/>
      <c r="V152" s="3"/>
      <c r="X152" s="3"/>
    </row>
    <row r="153" spans="10:24" x14ac:dyDescent="0.45">
      <c r="J153" s="757"/>
      <c r="O153" s="3"/>
      <c r="R153" s="757"/>
      <c r="V153" s="3"/>
      <c r="X153" s="3"/>
    </row>
    <row r="154" spans="10:24" x14ac:dyDescent="0.45">
      <c r="J154" s="757"/>
      <c r="O154" s="3"/>
      <c r="R154" s="757"/>
      <c r="V154" s="3"/>
      <c r="X154" s="3"/>
    </row>
    <row r="155" spans="10:24" x14ac:dyDescent="0.45">
      <c r="J155" s="757"/>
      <c r="O155" s="3"/>
      <c r="R155" s="757"/>
      <c r="V155" s="3"/>
      <c r="X155" s="3"/>
    </row>
    <row r="156" spans="10:24" x14ac:dyDescent="0.45">
      <c r="J156" s="757"/>
      <c r="O156" s="3"/>
      <c r="R156" s="757"/>
      <c r="V156" s="3"/>
      <c r="X156" s="3"/>
    </row>
    <row r="157" spans="10:24" x14ac:dyDescent="0.45">
      <c r="J157" s="757"/>
      <c r="O157" s="3"/>
      <c r="R157" s="757"/>
      <c r="V157" s="3"/>
      <c r="X157" s="3"/>
    </row>
    <row r="158" spans="10:24" x14ac:dyDescent="0.45">
      <c r="J158" s="757"/>
      <c r="O158" s="3"/>
      <c r="R158" s="757"/>
      <c r="V158" s="3"/>
      <c r="X158" s="3"/>
    </row>
    <row r="159" spans="10:24" x14ac:dyDescent="0.45">
      <c r="J159" s="757"/>
      <c r="O159" s="3"/>
      <c r="R159" s="757"/>
      <c r="V159" s="3"/>
      <c r="X159" s="3"/>
    </row>
    <row r="160" spans="10:24" x14ac:dyDescent="0.45">
      <c r="J160" s="757"/>
      <c r="O160" s="3"/>
      <c r="R160" s="757"/>
      <c r="V160" s="3"/>
      <c r="X160" s="3"/>
    </row>
    <row r="161" spans="10:24" x14ac:dyDescent="0.45">
      <c r="J161" s="757"/>
      <c r="O161" s="3"/>
      <c r="R161" s="757"/>
      <c r="V161" s="3"/>
      <c r="X161" s="3"/>
    </row>
    <row r="162" spans="10:24" x14ac:dyDescent="0.45">
      <c r="J162" s="757"/>
      <c r="O162" s="3"/>
      <c r="R162" s="757"/>
      <c r="V162" s="3"/>
      <c r="X162" s="3"/>
    </row>
    <row r="163" spans="10:24" x14ac:dyDescent="0.45">
      <c r="J163" s="757"/>
      <c r="O163" s="3"/>
      <c r="R163" s="757"/>
      <c r="V163" s="3"/>
      <c r="X163" s="3"/>
    </row>
    <row r="164" spans="10:24" x14ac:dyDescent="0.45">
      <c r="J164" s="757"/>
      <c r="O164" s="3"/>
      <c r="R164" s="757"/>
      <c r="V164" s="3"/>
      <c r="X164" s="3"/>
    </row>
    <row r="165" spans="10:24" x14ac:dyDescent="0.45">
      <c r="J165" s="757"/>
      <c r="O165" s="3"/>
      <c r="R165" s="757"/>
      <c r="V165" s="3"/>
      <c r="X165" s="3"/>
    </row>
    <row r="166" spans="10:24" x14ac:dyDescent="0.45">
      <c r="J166" s="757"/>
      <c r="O166" s="3"/>
      <c r="R166" s="757"/>
      <c r="V166" s="3"/>
      <c r="X166" s="3"/>
    </row>
    <row r="167" spans="10:24" x14ac:dyDescent="0.45">
      <c r="O167" s="3"/>
      <c r="V167" s="3"/>
      <c r="X167" s="3"/>
    </row>
    <row r="168" spans="10:24" x14ac:dyDescent="0.45">
      <c r="O168" s="3"/>
      <c r="V168" s="3"/>
      <c r="X168" s="3"/>
    </row>
    <row r="169" spans="10:24" x14ac:dyDescent="0.45">
      <c r="O169" s="3"/>
      <c r="V169" s="3"/>
      <c r="X169" s="3"/>
    </row>
    <row r="170" spans="10:24" x14ac:dyDescent="0.45">
      <c r="O170" s="3"/>
      <c r="V170" s="3"/>
      <c r="X170" s="3"/>
    </row>
    <row r="171" spans="10:24" x14ac:dyDescent="0.45">
      <c r="O171" s="3"/>
      <c r="V171" s="3"/>
      <c r="X171" s="3"/>
    </row>
    <row r="172" spans="10:24" x14ac:dyDescent="0.45">
      <c r="O172" s="3"/>
      <c r="V172" s="3"/>
      <c r="X172" s="3"/>
    </row>
    <row r="173" spans="10:24" x14ac:dyDescent="0.45">
      <c r="O173" s="3"/>
      <c r="V173" s="3"/>
      <c r="X173" s="3"/>
    </row>
    <row r="174" spans="10:24" x14ac:dyDescent="0.45">
      <c r="O174" s="3"/>
      <c r="V174" s="3"/>
      <c r="X174" s="3"/>
    </row>
    <row r="175" spans="10:24" x14ac:dyDescent="0.45">
      <c r="O175" s="3"/>
      <c r="V175" s="3"/>
      <c r="X175" s="3"/>
    </row>
    <row r="176" spans="10:24" x14ac:dyDescent="0.45">
      <c r="O176" s="3"/>
      <c r="V176" s="3"/>
      <c r="X176" s="3"/>
    </row>
    <row r="177" spans="15:24" x14ac:dyDescent="0.45">
      <c r="O177" s="3"/>
      <c r="V177" s="3"/>
      <c r="X177" s="3"/>
    </row>
    <row r="178" spans="15:24" x14ac:dyDescent="0.45">
      <c r="O178" s="3"/>
      <c r="V178" s="3"/>
      <c r="X178" s="3"/>
    </row>
    <row r="179" spans="15:24" x14ac:dyDescent="0.45">
      <c r="O179" s="3"/>
      <c r="V179" s="3"/>
      <c r="X179" s="3"/>
    </row>
    <row r="180" spans="15:24" x14ac:dyDescent="0.45">
      <c r="O180" s="3"/>
      <c r="V180" s="3"/>
      <c r="X180" s="3"/>
    </row>
    <row r="181" spans="15:24" x14ac:dyDescent="0.45">
      <c r="O181" s="3"/>
      <c r="V181" s="3"/>
      <c r="X181" s="3"/>
    </row>
    <row r="182" spans="15:24" x14ac:dyDescent="0.45">
      <c r="O182" s="3"/>
      <c r="V182" s="3"/>
      <c r="X182" s="3"/>
    </row>
    <row r="183" spans="15:24" x14ac:dyDescent="0.45">
      <c r="O183" s="3"/>
      <c r="V183" s="3"/>
      <c r="X183" s="3"/>
    </row>
    <row r="184" spans="15:24" x14ac:dyDescent="0.45">
      <c r="O184" s="3"/>
      <c r="V184" s="3"/>
      <c r="X184" s="3"/>
    </row>
    <row r="185" spans="15:24" x14ac:dyDescent="0.45">
      <c r="O185" s="3"/>
      <c r="V185" s="3"/>
      <c r="X185" s="3"/>
    </row>
    <row r="186" spans="15:24" x14ac:dyDescent="0.45">
      <c r="O186" s="3"/>
      <c r="V186" s="3"/>
      <c r="X186" s="3"/>
    </row>
    <row r="187" spans="15:24" x14ac:dyDescent="0.45">
      <c r="O187" s="3"/>
      <c r="V187" s="3"/>
      <c r="X187" s="3"/>
    </row>
    <row r="188" spans="15:24" x14ac:dyDescent="0.45">
      <c r="O188" s="3"/>
      <c r="V188" s="3"/>
      <c r="X188" s="3"/>
    </row>
    <row r="189" spans="15:24" x14ac:dyDescent="0.45">
      <c r="O189" s="3"/>
      <c r="V189" s="3"/>
      <c r="X189" s="3"/>
    </row>
    <row r="190" spans="15:24" x14ac:dyDescent="0.45">
      <c r="O190" s="3"/>
      <c r="V190" s="3"/>
      <c r="X190" s="3"/>
    </row>
    <row r="191" spans="15:24" x14ac:dyDescent="0.45">
      <c r="O191" s="3"/>
      <c r="V191" s="3"/>
      <c r="X191" s="3"/>
    </row>
    <row r="192" spans="15:24" x14ac:dyDescent="0.45">
      <c r="O192" s="3"/>
      <c r="V192" s="3"/>
      <c r="X192" s="3"/>
    </row>
    <row r="193" spans="15:24" x14ac:dyDescent="0.45">
      <c r="O193" s="3"/>
      <c r="V193" s="3"/>
      <c r="X193" s="3"/>
    </row>
    <row r="194" spans="15:24" x14ac:dyDescent="0.45">
      <c r="O194" s="3"/>
      <c r="V194" s="3"/>
      <c r="X194" s="3"/>
    </row>
    <row r="195" spans="15:24" x14ac:dyDescent="0.45">
      <c r="O195" s="3"/>
      <c r="V195" s="3"/>
      <c r="X195" s="3"/>
    </row>
    <row r="196" spans="15:24" x14ac:dyDescent="0.45">
      <c r="O196" s="3"/>
      <c r="V196" s="3"/>
      <c r="X196" s="3"/>
    </row>
    <row r="197" spans="15:24" x14ac:dyDescent="0.45">
      <c r="O197" s="3"/>
      <c r="V197" s="3"/>
      <c r="X197" s="3"/>
    </row>
    <row r="198" spans="15:24" x14ac:dyDescent="0.45">
      <c r="O198" s="3"/>
      <c r="V198" s="3"/>
      <c r="X198" s="3"/>
    </row>
    <row r="199" spans="15:24" x14ac:dyDescent="0.45">
      <c r="O199" s="3"/>
      <c r="V199" s="3"/>
      <c r="X199" s="3"/>
    </row>
    <row r="200" spans="15:24" x14ac:dyDescent="0.45">
      <c r="O200" s="3"/>
      <c r="V200" s="3"/>
      <c r="X200" s="3"/>
    </row>
    <row r="201" spans="15:24" x14ac:dyDescent="0.45">
      <c r="O201" s="3"/>
      <c r="V201" s="3"/>
      <c r="X201" s="3"/>
    </row>
    <row r="202" spans="15:24" x14ac:dyDescent="0.45">
      <c r="O202" s="3"/>
      <c r="V202" s="3"/>
      <c r="X202" s="3"/>
    </row>
    <row r="203" spans="15:24" x14ac:dyDescent="0.45">
      <c r="O203" s="3"/>
      <c r="V203" s="3"/>
      <c r="X203" s="3"/>
    </row>
    <row r="204" spans="15:24" x14ac:dyDescent="0.45">
      <c r="O204" s="3"/>
      <c r="V204" s="3"/>
      <c r="X204" s="3"/>
    </row>
    <row r="205" spans="15:24" x14ac:dyDescent="0.45">
      <c r="O205" s="3"/>
      <c r="V205" s="3"/>
      <c r="X205" s="3"/>
    </row>
    <row r="206" spans="15:24" x14ac:dyDescent="0.45">
      <c r="O206" s="3"/>
      <c r="V206" s="3"/>
      <c r="X206" s="3"/>
    </row>
    <row r="207" spans="15:24" x14ac:dyDescent="0.45">
      <c r="O207" s="3"/>
      <c r="V207" s="3"/>
      <c r="X207" s="3"/>
    </row>
    <row r="208" spans="15:24" x14ac:dyDescent="0.45">
      <c r="O208" s="3"/>
      <c r="V208" s="3"/>
      <c r="X208" s="3"/>
    </row>
    <row r="209" spans="15:24" x14ac:dyDescent="0.45">
      <c r="O209" s="3"/>
      <c r="V209" s="3"/>
      <c r="X209" s="3"/>
    </row>
    <row r="210" spans="15:24" x14ac:dyDescent="0.45">
      <c r="O210" s="3"/>
      <c r="V210" s="3"/>
      <c r="X210" s="3"/>
    </row>
    <row r="211" spans="15:24" x14ac:dyDescent="0.45">
      <c r="O211" s="3"/>
      <c r="V211" s="3"/>
      <c r="X211" s="3"/>
    </row>
    <row r="212" spans="15:24" x14ac:dyDescent="0.45">
      <c r="O212" s="3"/>
      <c r="V212" s="3"/>
      <c r="X212" s="3"/>
    </row>
    <row r="213" spans="15:24" x14ac:dyDescent="0.45">
      <c r="O213" s="3"/>
      <c r="V213" s="3"/>
      <c r="X213" s="3"/>
    </row>
    <row r="214" spans="15:24" x14ac:dyDescent="0.45">
      <c r="O214" s="3"/>
      <c r="V214" s="3"/>
      <c r="X214" s="3"/>
    </row>
    <row r="215" spans="15:24" x14ac:dyDescent="0.45">
      <c r="O215" s="3"/>
      <c r="V215" s="3"/>
      <c r="X215" s="3"/>
    </row>
    <row r="216" spans="15:24" x14ac:dyDescent="0.45">
      <c r="O216" s="3"/>
      <c r="V216" s="3"/>
      <c r="X216" s="3"/>
    </row>
    <row r="217" spans="15:24" x14ac:dyDescent="0.45">
      <c r="O217" s="3"/>
      <c r="V217" s="3"/>
      <c r="X217" s="3"/>
    </row>
    <row r="218" spans="15:24" x14ac:dyDescent="0.45">
      <c r="O218" s="3"/>
      <c r="V218" s="3"/>
      <c r="X218" s="3"/>
    </row>
    <row r="219" spans="15:24" x14ac:dyDescent="0.45">
      <c r="O219" s="3"/>
      <c r="V219" s="3"/>
      <c r="X219" s="3"/>
    </row>
    <row r="220" spans="15:24" x14ac:dyDescent="0.45">
      <c r="O220" s="3"/>
      <c r="V220" s="3"/>
      <c r="X220" s="3"/>
    </row>
    <row r="221" spans="15:24" x14ac:dyDescent="0.45">
      <c r="O221" s="3"/>
      <c r="V221" s="3"/>
      <c r="X221" s="3"/>
    </row>
    <row r="222" spans="15:24" x14ac:dyDescent="0.45">
      <c r="O222" s="3"/>
      <c r="V222" s="3"/>
      <c r="X222" s="3"/>
    </row>
    <row r="223" spans="15:24" x14ac:dyDescent="0.45">
      <c r="O223" s="3"/>
      <c r="V223" s="3"/>
      <c r="X223" s="3"/>
    </row>
    <row r="224" spans="15:24" x14ac:dyDescent="0.45">
      <c r="O224" s="3"/>
      <c r="V224" s="3"/>
      <c r="X224" s="3"/>
    </row>
    <row r="225" spans="15:24" x14ac:dyDescent="0.45">
      <c r="O225" s="3"/>
      <c r="V225" s="3"/>
      <c r="X225" s="3"/>
    </row>
    <row r="226" spans="15:24" x14ac:dyDescent="0.45">
      <c r="O226" s="3"/>
      <c r="V226" s="3"/>
      <c r="X226" s="3"/>
    </row>
    <row r="227" spans="15:24" x14ac:dyDescent="0.45">
      <c r="O227" s="3"/>
      <c r="V227" s="3"/>
      <c r="X227" s="3"/>
    </row>
    <row r="228" spans="15:24" x14ac:dyDescent="0.45">
      <c r="O228" s="3"/>
      <c r="V228" s="3"/>
      <c r="X228" s="3"/>
    </row>
    <row r="229" spans="15:24" x14ac:dyDescent="0.45">
      <c r="O229" s="3"/>
      <c r="V229" s="3"/>
      <c r="X229" s="3"/>
    </row>
    <row r="230" spans="15:24" x14ac:dyDescent="0.45">
      <c r="O230" s="3"/>
      <c r="V230" s="3"/>
      <c r="X230" s="3"/>
    </row>
    <row r="231" spans="15:24" x14ac:dyDescent="0.45">
      <c r="O231" s="3"/>
      <c r="V231" s="3"/>
      <c r="X231" s="3"/>
    </row>
    <row r="232" spans="15:24" x14ac:dyDescent="0.45">
      <c r="O232" s="3"/>
      <c r="V232" s="3"/>
      <c r="X232" s="3"/>
    </row>
    <row r="233" spans="15:24" x14ac:dyDescent="0.45">
      <c r="O233" s="3"/>
      <c r="V233" s="3"/>
      <c r="X233" s="3"/>
    </row>
    <row r="234" spans="15:24" x14ac:dyDescent="0.45">
      <c r="O234" s="3"/>
      <c r="V234" s="3"/>
      <c r="X234" s="3"/>
    </row>
    <row r="235" spans="15:24" x14ac:dyDescent="0.45">
      <c r="O235" s="3"/>
      <c r="V235" s="3"/>
      <c r="X235" s="3"/>
    </row>
    <row r="236" spans="15:24" x14ac:dyDescent="0.45">
      <c r="O236" s="3"/>
      <c r="V236" s="3"/>
      <c r="X236" s="3"/>
    </row>
    <row r="237" spans="15:24" x14ac:dyDescent="0.45">
      <c r="O237" s="3"/>
      <c r="V237" s="3"/>
      <c r="X237" s="3"/>
    </row>
    <row r="238" spans="15:24" x14ac:dyDescent="0.45">
      <c r="O238" s="3"/>
      <c r="V238" s="3"/>
      <c r="X238" s="3"/>
    </row>
    <row r="239" spans="15:24" x14ac:dyDescent="0.45">
      <c r="O239" s="3"/>
      <c r="V239" s="3"/>
      <c r="X239" s="3"/>
    </row>
    <row r="240" spans="15:24" x14ac:dyDescent="0.45">
      <c r="O240" s="3"/>
      <c r="V240" s="3"/>
      <c r="X240" s="3"/>
    </row>
    <row r="241" spans="15:24" x14ac:dyDescent="0.45">
      <c r="O241" s="3"/>
      <c r="V241" s="3"/>
      <c r="X241" s="3"/>
    </row>
    <row r="242" spans="15:24" x14ac:dyDescent="0.45">
      <c r="O242" s="3"/>
      <c r="V242" s="3"/>
      <c r="X242" s="3"/>
    </row>
    <row r="243" spans="15:24" x14ac:dyDescent="0.45">
      <c r="O243" s="3"/>
      <c r="V243" s="3"/>
      <c r="X243" s="3"/>
    </row>
    <row r="244" spans="15:24" x14ac:dyDescent="0.45">
      <c r="O244" s="3"/>
      <c r="V244" s="3"/>
      <c r="X244" s="3"/>
    </row>
    <row r="245" spans="15:24" x14ac:dyDescent="0.45">
      <c r="O245" s="3"/>
      <c r="V245" s="3"/>
      <c r="X245" s="3"/>
    </row>
    <row r="246" spans="15:24" x14ac:dyDescent="0.45">
      <c r="O246" s="3"/>
      <c r="V246" s="3"/>
      <c r="X246" s="3"/>
    </row>
    <row r="247" spans="15:24" x14ac:dyDescent="0.45">
      <c r="O247" s="3"/>
      <c r="V247" s="3"/>
      <c r="X247" s="3"/>
    </row>
    <row r="248" spans="15:24" x14ac:dyDescent="0.45">
      <c r="O248" s="3"/>
      <c r="V248" s="3"/>
      <c r="X248" s="3"/>
    </row>
    <row r="249" spans="15:24" x14ac:dyDescent="0.45">
      <c r="O249" s="3"/>
      <c r="V249" s="3"/>
      <c r="X249" s="3"/>
    </row>
    <row r="250" spans="15:24" x14ac:dyDescent="0.45">
      <c r="O250" s="3"/>
      <c r="V250" s="3"/>
      <c r="X250" s="3"/>
    </row>
    <row r="251" spans="15:24" x14ac:dyDescent="0.45">
      <c r="O251" s="3"/>
      <c r="V251" s="3"/>
      <c r="X251" s="3"/>
    </row>
    <row r="252" spans="15:24" x14ac:dyDescent="0.45">
      <c r="O252" s="3"/>
      <c r="V252" s="3"/>
      <c r="X252" s="3"/>
    </row>
    <row r="253" spans="15:24" x14ac:dyDescent="0.45">
      <c r="O253" s="3"/>
      <c r="V253" s="3"/>
      <c r="X253" s="3"/>
    </row>
    <row r="254" spans="15:24" x14ac:dyDescent="0.45">
      <c r="O254" s="3"/>
      <c r="V254" s="3"/>
      <c r="X254" s="3"/>
    </row>
    <row r="255" spans="15:24" x14ac:dyDescent="0.45">
      <c r="O255" s="3"/>
      <c r="V255" s="3"/>
      <c r="X255" s="3"/>
    </row>
    <row r="256" spans="15:24" x14ac:dyDescent="0.45">
      <c r="O256" s="3"/>
      <c r="V256" s="3"/>
      <c r="X256" s="3"/>
    </row>
    <row r="257" spans="15:24" x14ac:dyDescent="0.45">
      <c r="O257" s="3"/>
      <c r="V257" s="3"/>
      <c r="X257" s="3"/>
    </row>
    <row r="258" spans="15:24" x14ac:dyDescent="0.45">
      <c r="O258" s="3"/>
      <c r="V258" s="3"/>
      <c r="X258" s="3"/>
    </row>
    <row r="259" spans="15:24" x14ac:dyDescent="0.45">
      <c r="O259" s="3"/>
      <c r="V259" s="3"/>
      <c r="X259" s="3"/>
    </row>
    <row r="260" spans="15:24" x14ac:dyDescent="0.45">
      <c r="O260" s="3"/>
      <c r="V260" s="3"/>
      <c r="X260" s="3"/>
    </row>
    <row r="261" spans="15:24" x14ac:dyDescent="0.45">
      <c r="O261" s="3"/>
      <c r="V261" s="3"/>
      <c r="X261" s="3"/>
    </row>
    <row r="262" spans="15:24" x14ac:dyDescent="0.45">
      <c r="O262" s="3"/>
      <c r="V262" s="3"/>
      <c r="X262" s="3"/>
    </row>
    <row r="263" spans="15:24" x14ac:dyDescent="0.45">
      <c r="O263" s="3"/>
      <c r="V263" s="3"/>
      <c r="X263" s="3"/>
    </row>
    <row r="264" spans="15:24" x14ac:dyDescent="0.45">
      <c r="O264" s="3"/>
      <c r="V264" s="3"/>
      <c r="X264" s="3"/>
    </row>
    <row r="265" spans="15:24" x14ac:dyDescent="0.45">
      <c r="O265" s="3"/>
      <c r="V265" s="3"/>
      <c r="X265" s="3"/>
    </row>
    <row r="266" spans="15:24" x14ac:dyDescent="0.45">
      <c r="O266" s="3"/>
      <c r="V266" s="3"/>
      <c r="X266" s="3"/>
    </row>
    <row r="267" spans="15:24" x14ac:dyDescent="0.45">
      <c r="O267" s="3"/>
      <c r="V267" s="3"/>
      <c r="X267" s="3"/>
    </row>
    <row r="268" spans="15:24" x14ac:dyDescent="0.45">
      <c r="O268" s="3"/>
      <c r="V268" s="3"/>
      <c r="X268" s="3"/>
    </row>
    <row r="269" spans="15:24" x14ac:dyDescent="0.45">
      <c r="O269" s="3"/>
      <c r="V269" s="3"/>
      <c r="X269" s="3"/>
    </row>
    <row r="270" spans="15:24" x14ac:dyDescent="0.45">
      <c r="O270" s="3"/>
      <c r="V270" s="3"/>
      <c r="X270" s="3"/>
    </row>
    <row r="271" spans="15:24" x14ac:dyDescent="0.45">
      <c r="O271" s="3"/>
      <c r="V271" s="3"/>
      <c r="X271" s="3"/>
    </row>
    <row r="272" spans="15:24" x14ac:dyDescent="0.45">
      <c r="O272" s="3"/>
      <c r="V272" s="3"/>
      <c r="X272" s="3"/>
    </row>
    <row r="273" spans="15:24" x14ac:dyDescent="0.45">
      <c r="O273" s="3"/>
      <c r="V273" s="3"/>
      <c r="X273" s="3"/>
    </row>
    <row r="274" spans="15:24" x14ac:dyDescent="0.45">
      <c r="O274" s="3"/>
      <c r="V274" s="3"/>
      <c r="X274" s="3"/>
    </row>
    <row r="275" spans="15:24" x14ac:dyDescent="0.45">
      <c r="O275" s="3"/>
      <c r="V275" s="3"/>
      <c r="X275" s="3"/>
    </row>
    <row r="276" spans="15:24" x14ac:dyDescent="0.45">
      <c r="O276" s="3"/>
      <c r="V276" s="3"/>
      <c r="X276" s="3"/>
    </row>
    <row r="277" spans="15:24" x14ac:dyDescent="0.45">
      <c r="O277" s="3"/>
      <c r="V277" s="3"/>
      <c r="X277" s="3"/>
    </row>
    <row r="278" spans="15:24" x14ac:dyDescent="0.45">
      <c r="O278" s="3"/>
      <c r="V278" s="3"/>
      <c r="X278" s="3"/>
    </row>
    <row r="279" spans="15:24" x14ac:dyDescent="0.45">
      <c r="O279" s="3"/>
      <c r="V279" s="3"/>
      <c r="X279" s="3"/>
    </row>
    <row r="280" spans="15:24" x14ac:dyDescent="0.45">
      <c r="O280" s="3"/>
      <c r="V280" s="3"/>
      <c r="X280" s="3"/>
    </row>
    <row r="281" spans="15:24" x14ac:dyDescent="0.45">
      <c r="O281" s="3"/>
      <c r="V281" s="3"/>
      <c r="X281" s="3"/>
    </row>
    <row r="282" spans="15:24" x14ac:dyDescent="0.45">
      <c r="O282" s="3"/>
      <c r="V282" s="3"/>
      <c r="X282" s="3"/>
    </row>
    <row r="283" spans="15:24" x14ac:dyDescent="0.45">
      <c r="O283" s="3"/>
      <c r="V283" s="3"/>
      <c r="X283" s="3"/>
    </row>
    <row r="284" spans="15:24" x14ac:dyDescent="0.45">
      <c r="O284" s="3"/>
      <c r="V284" s="3"/>
      <c r="X284" s="3"/>
    </row>
    <row r="285" spans="15:24" x14ac:dyDescent="0.45">
      <c r="O285" s="3"/>
      <c r="V285" s="3"/>
      <c r="X285" s="3"/>
    </row>
    <row r="286" spans="15:24" x14ac:dyDescent="0.45">
      <c r="O286" s="3"/>
      <c r="V286" s="3"/>
      <c r="X286" s="3"/>
    </row>
    <row r="287" spans="15:24" x14ac:dyDescent="0.45">
      <c r="O287" s="3"/>
      <c r="V287" s="3"/>
      <c r="X287" s="3"/>
    </row>
    <row r="288" spans="15:24" x14ac:dyDescent="0.45">
      <c r="O288" s="3"/>
      <c r="V288" s="3"/>
      <c r="X288" s="3"/>
    </row>
    <row r="289" spans="15:24" x14ac:dyDescent="0.45">
      <c r="O289" s="3"/>
      <c r="V289" s="3"/>
      <c r="X289" s="3"/>
    </row>
    <row r="290" spans="15:24" x14ac:dyDescent="0.45">
      <c r="O290" s="3"/>
      <c r="V290" s="3"/>
      <c r="X290" s="3"/>
    </row>
    <row r="291" spans="15:24" x14ac:dyDescent="0.45">
      <c r="O291" s="3"/>
      <c r="V291" s="3"/>
      <c r="X291" s="3"/>
    </row>
    <row r="292" spans="15:24" x14ac:dyDescent="0.45">
      <c r="O292" s="3"/>
      <c r="V292" s="3"/>
      <c r="X292" s="3"/>
    </row>
    <row r="293" spans="15:24" x14ac:dyDescent="0.45">
      <c r="O293" s="3"/>
      <c r="V293" s="3"/>
      <c r="X293" s="3"/>
    </row>
    <row r="294" spans="15:24" x14ac:dyDescent="0.45">
      <c r="O294" s="3"/>
      <c r="V294" s="3"/>
      <c r="X294" s="3"/>
    </row>
    <row r="295" spans="15:24" x14ac:dyDescent="0.45">
      <c r="O295" s="3"/>
      <c r="V295" s="3"/>
      <c r="X295" s="3"/>
    </row>
    <row r="296" spans="15:24" x14ac:dyDescent="0.45">
      <c r="O296" s="3"/>
      <c r="V296" s="3"/>
      <c r="X296" s="3"/>
    </row>
    <row r="297" spans="15:24" x14ac:dyDescent="0.45">
      <c r="O297" s="3"/>
      <c r="V297" s="3"/>
      <c r="X297" s="3"/>
    </row>
    <row r="298" spans="15:24" x14ac:dyDescent="0.45">
      <c r="O298" s="3"/>
      <c r="V298" s="3"/>
      <c r="X298" s="3"/>
    </row>
    <row r="299" spans="15:24" x14ac:dyDescent="0.45">
      <c r="O299" s="3"/>
      <c r="V299" s="3"/>
      <c r="X299" s="3"/>
    </row>
    <row r="300" spans="15:24" x14ac:dyDescent="0.45">
      <c r="O300" s="3"/>
      <c r="V300" s="3"/>
      <c r="X300" s="3"/>
    </row>
    <row r="301" spans="15:24" x14ac:dyDescent="0.45">
      <c r="O301" s="3"/>
      <c r="V301" s="3"/>
      <c r="X301" s="3"/>
    </row>
    <row r="302" spans="15:24" x14ac:dyDescent="0.45">
      <c r="O302" s="3"/>
      <c r="V302" s="3"/>
      <c r="X302" s="3"/>
    </row>
    <row r="303" spans="15:24" x14ac:dyDescent="0.45">
      <c r="O303" s="3"/>
      <c r="V303" s="3"/>
      <c r="X303" s="3"/>
    </row>
    <row r="304" spans="15:24" x14ac:dyDescent="0.45">
      <c r="O304" s="3"/>
      <c r="V304" s="3"/>
      <c r="X304" s="3"/>
    </row>
    <row r="305" spans="15:24" x14ac:dyDescent="0.45">
      <c r="O305" s="3"/>
      <c r="V305" s="3"/>
      <c r="X305" s="3"/>
    </row>
    <row r="306" spans="15:24" x14ac:dyDescent="0.45">
      <c r="O306" s="3"/>
      <c r="V306" s="3"/>
      <c r="X306" s="3"/>
    </row>
    <row r="307" spans="15:24" x14ac:dyDescent="0.45">
      <c r="O307" s="3"/>
      <c r="V307" s="3"/>
      <c r="X307" s="3"/>
    </row>
    <row r="308" spans="15:24" x14ac:dyDescent="0.45">
      <c r="O308" s="3"/>
      <c r="V308" s="3"/>
      <c r="X308" s="3"/>
    </row>
    <row r="309" spans="15:24" x14ac:dyDescent="0.45">
      <c r="O309" s="3"/>
      <c r="V309" s="3"/>
      <c r="X309" s="3"/>
    </row>
    <row r="310" spans="15:24" x14ac:dyDescent="0.45">
      <c r="O310" s="3"/>
      <c r="V310" s="3"/>
      <c r="X310" s="3"/>
    </row>
    <row r="311" spans="15:24" x14ac:dyDescent="0.45">
      <c r="O311" s="3"/>
      <c r="V311" s="3"/>
      <c r="X311" s="3"/>
    </row>
    <row r="312" spans="15:24" x14ac:dyDescent="0.45">
      <c r="O312" s="3"/>
      <c r="V312" s="3"/>
      <c r="X312" s="3"/>
    </row>
    <row r="313" spans="15:24" x14ac:dyDescent="0.45">
      <c r="O313" s="3"/>
      <c r="V313" s="3"/>
      <c r="X313" s="3"/>
    </row>
    <row r="314" spans="15:24" x14ac:dyDescent="0.45">
      <c r="O314" s="3"/>
      <c r="V314" s="3"/>
      <c r="X314" s="3"/>
    </row>
    <row r="315" spans="15:24" x14ac:dyDescent="0.45">
      <c r="O315" s="3"/>
      <c r="V315" s="3"/>
      <c r="X315" s="3"/>
    </row>
    <row r="316" spans="15:24" x14ac:dyDescent="0.45">
      <c r="O316" s="3"/>
      <c r="V316" s="3"/>
      <c r="X316" s="3"/>
    </row>
    <row r="317" spans="15:24" x14ac:dyDescent="0.45">
      <c r="O317" s="3"/>
      <c r="V317" s="3"/>
      <c r="X317" s="3"/>
    </row>
    <row r="318" spans="15:24" x14ac:dyDescent="0.45">
      <c r="O318" s="3"/>
      <c r="V318" s="3"/>
      <c r="X318" s="3"/>
    </row>
    <row r="319" spans="15:24" x14ac:dyDescent="0.45">
      <c r="O319" s="3"/>
      <c r="V319" s="3"/>
      <c r="X319" s="3"/>
    </row>
    <row r="320" spans="15:24" x14ac:dyDescent="0.45">
      <c r="O320" s="3"/>
      <c r="V320" s="3"/>
      <c r="X320" s="3"/>
    </row>
    <row r="321" spans="15:24" x14ac:dyDescent="0.45">
      <c r="O321" s="3"/>
      <c r="V321" s="3"/>
      <c r="X321" s="3"/>
    </row>
    <row r="322" spans="15:24" x14ac:dyDescent="0.45">
      <c r="O322" s="3"/>
      <c r="V322" s="3"/>
      <c r="X322" s="3"/>
    </row>
    <row r="323" spans="15:24" x14ac:dyDescent="0.45">
      <c r="O323" s="3"/>
      <c r="V323" s="3"/>
      <c r="X323" s="3"/>
    </row>
    <row r="324" spans="15:24" x14ac:dyDescent="0.45">
      <c r="O324" s="3"/>
      <c r="V324" s="3"/>
      <c r="X324" s="3"/>
    </row>
    <row r="325" spans="15:24" x14ac:dyDescent="0.45">
      <c r="O325" s="3"/>
      <c r="V325" s="3"/>
      <c r="X325" s="3"/>
    </row>
    <row r="326" spans="15:24" x14ac:dyDescent="0.45">
      <c r="O326" s="3"/>
      <c r="V326" s="3"/>
      <c r="X326" s="3"/>
    </row>
    <row r="327" spans="15:24" x14ac:dyDescent="0.45">
      <c r="O327" s="3"/>
      <c r="V327" s="3"/>
      <c r="X327" s="3"/>
    </row>
    <row r="328" spans="15:24" x14ac:dyDescent="0.45">
      <c r="O328" s="3"/>
      <c r="V328" s="3"/>
      <c r="X328" s="3"/>
    </row>
    <row r="329" spans="15:24" x14ac:dyDescent="0.45">
      <c r="O329" s="3"/>
      <c r="V329" s="3"/>
      <c r="X329" s="3"/>
    </row>
    <row r="330" spans="15:24" x14ac:dyDescent="0.45">
      <c r="O330" s="3"/>
      <c r="V330" s="3"/>
      <c r="X330" s="3"/>
    </row>
    <row r="331" spans="15:24" x14ac:dyDescent="0.45">
      <c r="O331" s="3"/>
      <c r="V331" s="3"/>
      <c r="X331" s="3"/>
    </row>
    <row r="332" spans="15:24" x14ac:dyDescent="0.45">
      <c r="O332" s="3"/>
      <c r="V332" s="3"/>
      <c r="X332" s="3"/>
    </row>
    <row r="333" spans="15:24" x14ac:dyDescent="0.45">
      <c r="O333" s="3"/>
      <c r="V333" s="3"/>
      <c r="X333" s="3"/>
    </row>
    <row r="334" spans="15:24" x14ac:dyDescent="0.45">
      <c r="O334" s="3"/>
      <c r="V334" s="3"/>
      <c r="X334" s="3"/>
    </row>
    <row r="335" spans="15:24" x14ac:dyDescent="0.45">
      <c r="O335" s="3"/>
      <c r="V335" s="3"/>
      <c r="X335" s="3"/>
    </row>
    <row r="336" spans="15:24" x14ac:dyDescent="0.45">
      <c r="O336" s="3"/>
      <c r="V336" s="3"/>
      <c r="X336" s="3"/>
    </row>
    <row r="337" spans="15:24" x14ac:dyDescent="0.45">
      <c r="O337" s="3"/>
      <c r="V337" s="3"/>
      <c r="X337" s="3"/>
    </row>
    <row r="338" spans="15:24" x14ac:dyDescent="0.45">
      <c r="O338" s="3"/>
      <c r="V338" s="3"/>
      <c r="X338" s="3"/>
    </row>
    <row r="339" spans="15:24" x14ac:dyDescent="0.45">
      <c r="O339" s="3"/>
      <c r="V339" s="3"/>
      <c r="X339" s="3"/>
    </row>
    <row r="340" spans="15:24" x14ac:dyDescent="0.45">
      <c r="O340" s="3"/>
      <c r="V340" s="3"/>
      <c r="X340" s="3"/>
    </row>
    <row r="341" spans="15:24" x14ac:dyDescent="0.45">
      <c r="O341" s="3"/>
      <c r="V341" s="3"/>
      <c r="X341" s="3"/>
    </row>
    <row r="342" spans="15:24" x14ac:dyDescent="0.45">
      <c r="O342" s="3"/>
      <c r="V342" s="3"/>
      <c r="X342" s="3"/>
    </row>
    <row r="343" spans="15:24" x14ac:dyDescent="0.45">
      <c r="O343" s="3"/>
      <c r="V343" s="3"/>
      <c r="X343" s="3"/>
    </row>
    <row r="344" spans="15:24" x14ac:dyDescent="0.45">
      <c r="O344" s="3"/>
      <c r="V344" s="3"/>
      <c r="X344" s="3"/>
    </row>
    <row r="345" spans="15:24" x14ac:dyDescent="0.45">
      <c r="O345" s="3"/>
      <c r="V345" s="3"/>
      <c r="X345" s="3"/>
    </row>
    <row r="346" spans="15:24" x14ac:dyDescent="0.45">
      <c r="O346" s="3"/>
      <c r="V346" s="3"/>
      <c r="X346" s="3"/>
    </row>
    <row r="347" spans="15:24" x14ac:dyDescent="0.45">
      <c r="O347" s="3"/>
      <c r="V347" s="3"/>
      <c r="X347" s="3"/>
    </row>
    <row r="348" spans="15:24" x14ac:dyDescent="0.45">
      <c r="O348" s="3"/>
      <c r="V348" s="3"/>
      <c r="X348" s="3"/>
    </row>
    <row r="349" spans="15:24" x14ac:dyDescent="0.45">
      <c r="O349" s="3"/>
      <c r="V349" s="3"/>
      <c r="X349" s="3"/>
    </row>
    <row r="350" spans="15:24" x14ac:dyDescent="0.45">
      <c r="O350" s="3"/>
      <c r="V350" s="3"/>
      <c r="X350" s="3"/>
    </row>
    <row r="351" spans="15:24" x14ac:dyDescent="0.45">
      <c r="O351" s="3"/>
      <c r="V351" s="3"/>
      <c r="X351" s="3"/>
    </row>
    <row r="352" spans="15:24" x14ac:dyDescent="0.45">
      <c r="O352" s="3"/>
      <c r="V352" s="3"/>
      <c r="X352" s="3"/>
    </row>
    <row r="353" spans="15:24" x14ac:dyDescent="0.45">
      <c r="O353" s="3"/>
      <c r="V353" s="3"/>
      <c r="X353" s="3"/>
    </row>
    <row r="354" spans="15:24" x14ac:dyDescent="0.45">
      <c r="O354" s="3"/>
      <c r="V354" s="3"/>
      <c r="X354" s="3"/>
    </row>
    <row r="355" spans="15:24" x14ac:dyDescent="0.45">
      <c r="O355" s="3"/>
      <c r="V355" s="3"/>
      <c r="X355" s="3"/>
    </row>
    <row r="356" spans="15:24" x14ac:dyDescent="0.45">
      <c r="O356" s="3"/>
      <c r="V356" s="3"/>
      <c r="X356" s="3"/>
    </row>
    <row r="357" spans="15:24" x14ac:dyDescent="0.45">
      <c r="O357" s="3"/>
      <c r="V357" s="3"/>
      <c r="X357" s="3"/>
    </row>
    <row r="358" spans="15:24" x14ac:dyDescent="0.45">
      <c r="O358" s="3"/>
      <c r="V358" s="3"/>
      <c r="X358" s="3"/>
    </row>
    <row r="359" spans="15:24" x14ac:dyDescent="0.45">
      <c r="O359" s="3"/>
      <c r="V359" s="3"/>
      <c r="X359" s="3"/>
    </row>
    <row r="360" spans="15:24" x14ac:dyDescent="0.45">
      <c r="O360" s="3"/>
      <c r="V360" s="3"/>
      <c r="X360" s="3"/>
    </row>
    <row r="361" spans="15:24" x14ac:dyDescent="0.45">
      <c r="O361" s="3"/>
      <c r="V361" s="3"/>
      <c r="X361" s="3"/>
    </row>
    <row r="362" spans="15:24" x14ac:dyDescent="0.45">
      <c r="O362" s="3"/>
      <c r="V362" s="3"/>
      <c r="X362" s="3"/>
    </row>
    <row r="363" spans="15:24" x14ac:dyDescent="0.45">
      <c r="O363" s="3"/>
      <c r="V363" s="3"/>
      <c r="X363" s="3"/>
    </row>
    <row r="364" spans="15:24" x14ac:dyDescent="0.45">
      <c r="O364" s="3"/>
      <c r="V364" s="3"/>
      <c r="X364" s="3"/>
    </row>
    <row r="365" spans="15:24" x14ac:dyDescent="0.45">
      <c r="O365" s="3"/>
      <c r="V365" s="3"/>
      <c r="X365" s="3"/>
    </row>
    <row r="366" spans="15:24" x14ac:dyDescent="0.45">
      <c r="O366" s="3"/>
      <c r="V366" s="3"/>
      <c r="X366" s="3"/>
    </row>
    <row r="367" spans="15:24" x14ac:dyDescent="0.45">
      <c r="O367" s="3"/>
      <c r="V367" s="3"/>
      <c r="X367" s="3"/>
    </row>
    <row r="368" spans="15:24" x14ac:dyDescent="0.45">
      <c r="O368" s="3"/>
      <c r="V368" s="3"/>
      <c r="X368" s="3"/>
    </row>
    <row r="369" spans="15:24" x14ac:dyDescent="0.45">
      <c r="O369" s="3"/>
      <c r="V369" s="3"/>
      <c r="X369" s="3"/>
    </row>
    <row r="370" spans="15:24" x14ac:dyDescent="0.45">
      <c r="O370" s="3"/>
      <c r="V370" s="3"/>
      <c r="X370" s="3"/>
    </row>
    <row r="371" spans="15:24" x14ac:dyDescent="0.45">
      <c r="O371" s="3"/>
      <c r="V371" s="3"/>
      <c r="X371" s="3"/>
    </row>
    <row r="372" spans="15:24" x14ac:dyDescent="0.45">
      <c r="O372" s="3"/>
      <c r="V372" s="3"/>
      <c r="X372" s="3"/>
    </row>
    <row r="373" spans="15:24" x14ac:dyDescent="0.45">
      <c r="O373" s="3"/>
      <c r="V373" s="3"/>
      <c r="X373" s="3"/>
    </row>
    <row r="374" spans="15:24" x14ac:dyDescent="0.45">
      <c r="O374" s="3"/>
      <c r="V374" s="3"/>
      <c r="X374" s="3"/>
    </row>
    <row r="375" spans="15:24" x14ac:dyDescent="0.45">
      <c r="O375" s="3"/>
      <c r="V375" s="3"/>
      <c r="X375" s="3"/>
    </row>
    <row r="376" spans="15:24" x14ac:dyDescent="0.45">
      <c r="O376" s="3"/>
      <c r="V376" s="3"/>
      <c r="X376" s="3"/>
    </row>
    <row r="377" spans="15:24" x14ac:dyDescent="0.45">
      <c r="O377" s="3"/>
      <c r="V377" s="3"/>
      <c r="X377" s="3"/>
    </row>
    <row r="378" spans="15:24" x14ac:dyDescent="0.45">
      <c r="O378" s="3"/>
      <c r="V378" s="3"/>
      <c r="X378" s="3"/>
    </row>
    <row r="379" spans="15:24" x14ac:dyDescent="0.45">
      <c r="O379" s="3"/>
      <c r="V379" s="3"/>
      <c r="X379" s="3"/>
    </row>
    <row r="380" spans="15:24" x14ac:dyDescent="0.45">
      <c r="O380" s="3"/>
      <c r="V380" s="3"/>
      <c r="X380" s="3"/>
    </row>
    <row r="381" spans="15:24" x14ac:dyDescent="0.45">
      <c r="O381" s="3"/>
      <c r="V381" s="3"/>
      <c r="X381" s="3"/>
    </row>
    <row r="382" spans="15:24" x14ac:dyDescent="0.45">
      <c r="O382" s="3"/>
      <c r="V382" s="3"/>
      <c r="X382" s="3"/>
    </row>
    <row r="383" spans="15:24" x14ac:dyDescent="0.45">
      <c r="O383" s="3"/>
      <c r="V383" s="3"/>
      <c r="X383" s="3"/>
    </row>
    <row r="384" spans="15:24" x14ac:dyDescent="0.45">
      <c r="O384" s="3"/>
      <c r="V384" s="3"/>
      <c r="X384" s="3"/>
    </row>
    <row r="385" spans="15:24" x14ac:dyDescent="0.45">
      <c r="O385" s="3"/>
      <c r="V385" s="3"/>
      <c r="X385" s="3"/>
    </row>
    <row r="386" spans="15:24" x14ac:dyDescent="0.45">
      <c r="O386" s="3"/>
      <c r="V386" s="3"/>
      <c r="X386" s="3"/>
    </row>
    <row r="387" spans="15:24" x14ac:dyDescent="0.45">
      <c r="O387" s="3"/>
      <c r="V387" s="3"/>
      <c r="X387" s="3"/>
    </row>
    <row r="388" spans="15:24" x14ac:dyDescent="0.45">
      <c r="O388" s="3"/>
      <c r="V388" s="3"/>
      <c r="X388" s="3"/>
    </row>
    <row r="389" spans="15:24" x14ac:dyDescent="0.45">
      <c r="O389" s="3"/>
      <c r="V389" s="3"/>
      <c r="X389" s="3"/>
    </row>
    <row r="390" spans="15:24" x14ac:dyDescent="0.45">
      <c r="O390" s="3"/>
      <c r="V390" s="3"/>
      <c r="X390" s="3"/>
    </row>
    <row r="391" spans="15:24" x14ac:dyDescent="0.45">
      <c r="O391" s="3"/>
      <c r="V391" s="3"/>
      <c r="X391" s="3"/>
    </row>
    <row r="392" spans="15:24" x14ac:dyDescent="0.45">
      <c r="O392" s="3"/>
      <c r="V392" s="3"/>
      <c r="X392" s="3"/>
    </row>
    <row r="393" spans="15:24" x14ac:dyDescent="0.45">
      <c r="O393" s="3"/>
      <c r="V393" s="3"/>
      <c r="X393" s="3"/>
    </row>
    <row r="394" spans="15:24" x14ac:dyDescent="0.45">
      <c r="O394" s="3"/>
      <c r="V394" s="3"/>
      <c r="X394" s="3"/>
    </row>
    <row r="395" spans="15:24" x14ac:dyDescent="0.45">
      <c r="O395" s="3"/>
      <c r="V395" s="3"/>
      <c r="X395" s="3"/>
    </row>
    <row r="396" spans="15:24" x14ac:dyDescent="0.45">
      <c r="O396" s="3"/>
      <c r="V396" s="3"/>
      <c r="X396" s="3"/>
    </row>
    <row r="397" spans="15:24" x14ac:dyDescent="0.45">
      <c r="O397" s="3"/>
      <c r="V397" s="3"/>
      <c r="X397" s="3"/>
    </row>
    <row r="398" spans="15:24" x14ac:dyDescent="0.45">
      <c r="O398" s="3"/>
      <c r="V398" s="3"/>
      <c r="X398" s="3"/>
    </row>
    <row r="399" spans="15:24" x14ac:dyDescent="0.45">
      <c r="O399" s="3"/>
      <c r="V399" s="3"/>
      <c r="X399" s="3"/>
    </row>
    <row r="400" spans="15:24" x14ac:dyDescent="0.45">
      <c r="O400" s="3"/>
      <c r="V400" s="3"/>
      <c r="X400" s="3"/>
    </row>
    <row r="401" spans="15:24" x14ac:dyDescent="0.45">
      <c r="O401" s="3"/>
      <c r="V401" s="3"/>
      <c r="X401" s="3"/>
    </row>
    <row r="402" spans="15:24" x14ac:dyDescent="0.45">
      <c r="O402" s="3"/>
      <c r="V402" s="3"/>
      <c r="X402" s="3"/>
    </row>
    <row r="403" spans="15:24" x14ac:dyDescent="0.45">
      <c r="O403" s="3"/>
      <c r="V403" s="3"/>
      <c r="X403" s="3"/>
    </row>
    <row r="404" spans="15:24" x14ac:dyDescent="0.45">
      <c r="O404" s="3"/>
      <c r="V404" s="3"/>
      <c r="X404" s="3"/>
    </row>
    <row r="405" spans="15:24" x14ac:dyDescent="0.45">
      <c r="O405" s="3"/>
      <c r="V405" s="3"/>
      <c r="X405" s="3"/>
    </row>
    <row r="406" spans="15:24" x14ac:dyDescent="0.45">
      <c r="O406" s="3"/>
      <c r="V406" s="3"/>
      <c r="X406" s="3"/>
    </row>
    <row r="407" spans="15:24" x14ac:dyDescent="0.45">
      <c r="O407" s="3"/>
      <c r="V407" s="3"/>
      <c r="X407" s="3"/>
    </row>
    <row r="408" spans="15:24" x14ac:dyDescent="0.45">
      <c r="O408" s="3"/>
      <c r="V408" s="3"/>
      <c r="X408" s="3"/>
    </row>
    <row r="409" spans="15:24" x14ac:dyDescent="0.45">
      <c r="O409" s="3"/>
      <c r="V409" s="3"/>
      <c r="X409" s="3"/>
    </row>
    <row r="410" spans="15:24" x14ac:dyDescent="0.45">
      <c r="O410" s="3"/>
      <c r="V410" s="3"/>
      <c r="X410" s="3"/>
    </row>
    <row r="411" spans="15:24" x14ac:dyDescent="0.45">
      <c r="O411" s="3"/>
      <c r="V411" s="3"/>
      <c r="X411" s="3"/>
    </row>
    <row r="412" spans="15:24" x14ac:dyDescent="0.45">
      <c r="O412" s="3"/>
      <c r="V412" s="3"/>
      <c r="X412" s="3"/>
    </row>
    <row r="413" spans="15:24" x14ac:dyDescent="0.45">
      <c r="O413" s="3"/>
      <c r="V413" s="3"/>
      <c r="X413" s="3"/>
    </row>
    <row r="414" spans="15:24" x14ac:dyDescent="0.45">
      <c r="O414" s="3"/>
      <c r="V414" s="3"/>
      <c r="X414" s="3"/>
    </row>
    <row r="415" spans="15:24" x14ac:dyDescent="0.45">
      <c r="O415" s="3"/>
      <c r="V415" s="3"/>
      <c r="X415" s="3"/>
    </row>
    <row r="416" spans="15:24" x14ac:dyDescent="0.45">
      <c r="O416" s="3"/>
      <c r="V416" s="3"/>
      <c r="X416" s="3"/>
    </row>
    <row r="417" spans="15:24" x14ac:dyDescent="0.45">
      <c r="O417" s="3"/>
      <c r="V417" s="3"/>
      <c r="X417" s="3"/>
    </row>
    <row r="418" spans="15:24" x14ac:dyDescent="0.45">
      <c r="O418" s="3"/>
      <c r="V418" s="3"/>
      <c r="X418" s="3"/>
    </row>
    <row r="419" spans="15:24" x14ac:dyDescent="0.45">
      <c r="O419" s="3"/>
      <c r="V419" s="3"/>
      <c r="X419" s="3"/>
    </row>
    <row r="420" spans="15:24" x14ac:dyDescent="0.45">
      <c r="O420" s="3"/>
      <c r="V420" s="3"/>
      <c r="X420" s="3"/>
    </row>
    <row r="421" spans="15:24" x14ac:dyDescent="0.45">
      <c r="O421" s="3"/>
      <c r="V421" s="3"/>
      <c r="X421" s="3"/>
    </row>
    <row r="422" spans="15:24" x14ac:dyDescent="0.45">
      <c r="O422" s="3"/>
      <c r="V422" s="3"/>
      <c r="X422" s="3"/>
    </row>
    <row r="423" spans="15:24" x14ac:dyDescent="0.45">
      <c r="O423" s="3"/>
      <c r="V423" s="3"/>
      <c r="X423" s="3"/>
    </row>
    <row r="424" spans="15:24" x14ac:dyDescent="0.45">
      <c r="O424" s="3"/>
      <c r="V424" s="3"/>
      <c r="X424" s="3"/>
    </row>
    <row r="425" spans="15:24" x14ac:dyDescent="0.45">
      <c r="O425" s="3"/>
      <c r="V425" s="3"/>
      <c r="X425" s="3"/>
    </row>
    <row r="426" spans="15:24" x14ac:dyDescent="0.45">
      <c r="O426" s="3"/>
      <c r="V426" s="3"/>
      <c r="X426" s="3"/>
    </row>
    <row r="427" spans="15:24" x14ac:dyDescent="0.45">
      <c r="O427" s="3"/>
      <c r="V427" s="3"/>
      <c r="X427" s="3"/>
    </row>
    <row r="428" spans="15:24" x14ac:dyDescent="0.45">
      <c r="O428" s="3"/>
      <c r="V428" s="3"/>
      <c r="X428" s="3"/>
    </row>
    <row r="429" spans="15:24" x14ac:dyDescent="0.45">
      <c r="O429" s="3"/>
      <c r="V429" s="3"/>
      <c r="X429" s="3"/>
    </row>
    <row r="430" spans="15:24" x14ac:dyDescent="0.45">
      <c r="O430" s="3"/>
      <c r="V430" s="3"/>
      <c r="X430" s="3"/>
    </row>
    <row r="431" spans="15:24" x14ac:dyDescent="0.45">
      <c r="O431" s="3"/>
      <c r="V431" s="3"/>
      <c r="X431" s="3"/>
    </row>
    <row r="432" spans="15:24" x14ac:dyDescent="0.45">
      <c r="O432" s="3"/>
      <c r="V432" s="3"/>
      <c r="X432" s="3"/>
    </row>
    <row r="433" spans="15:24" x14ac:dyDescent="0.45">
      <c r="O433" s="3"/>
      <c r="V433" s="3"/>
      <c r="X433" s="3"/>
    </row>
    <row r="434" spans="15:24" x14ac:dyDescent="0.45">
      <c r="O434" s="3"/>
      <c r="V434" s="3"/>
      <c r="X434" s="3"/>
    </row>
    <row r="435" spans="15:24" x14ac:dyDescent="0.45">
      <c r="O435" s="3"/>
      <c r="V435" s="3"/>
      <c r="X435" s="3"/>
    </row>
    <row r="436" spans="15:24" x14ac:dyDescent="0.45">
      <c r="O436" s="3"/>
      <c r="V436" s="3"/>
      <c r="X436" s="3"/>
    </row>
    <row r="437" spans="15:24" x14ac:dyDescent="0.45">
      <c r="O437" s="3"/>
      <c r="V437" s="3"/>
      <c r="X437" s="3"/>
    </row>
    <row r="438" spans="15:24" x14ac:dyDescent="0.45">
      <c r="O438" s="3"/>
      <c r="V438" s="3"/>
      <c r="X438" s="3"/>
    </row>
    <row r="439" spans="15:24" x14ac:dyDescent="0.45">
      <c r="O439" s="3"/>
      <c r="V439" s="3"/>
      <c r="X439" s="3"/>
    </row>
    <row r="440" spans="15:24" x14ac:dyDescent="0.45">
      <c r="O440" s="3"/>
      <c r="V440" s="3"/>
      <c r="X440" s="3"/>
    </row>
    <row r="441" spans="15:24" x14ac:dyDescent="0.45">
      <c r="O441" s="3"/>
      <c r="V441" s="3"/>
      <c r="X441" s="3"/>
    </row>
    <row r="442" spans="15:24" x14ac:dyDescent="0.45">
      <c r="O442" s="3"/>
      <c r="V442" s="3"/>
      <c r="X442" s="3"/>
    </row>
    <row r="443" spans="15:24" x14ac:dyDescent="0.45">
      <c r="O443" s="3"/>
      <c r="V443" s="3"/>
      <c r="X443" s="3"/>
    </row>
    <row r="444" spans="15:24" x14ac:dyDescent="0.45">
      <c r="O444" s="3"/>
      <c r="V444" s="3"/>
      <c r="X444" s="3"/>
    </row>
    <row r="445" spans="15:24" x14ac:dyDescent="0.45">
      <c r="O445" s="3"/>
      <c r="V445" s="3"/>
      <c r="X445" s="3"/>
    </row>
    <row r="446" spans="15:24" x14ac:dyDescent="0.45">
      <c r="O446" s="3"/>
      <c r="V446" s="3"/>
      <c r="X446" s="3"/>
    </row>
    <row r="447" spans="15:24" x14ac:dyDescent="0.45">
      <c r="O447" s="3"/>
      <c r="V447" s="3"/>
      <c r="X447" s="3"/>
    </row>
    <row r="448" spans="15:24" x14ac:dyDescent="0.45">
      <c r="O448" s="3"/>
      <c r="V448" s="3"/>
      <c r="X448" s="3"/>
    </row>
    <row r="449" spans="15:24" x14ac:dyDescent="0.45">
      <c r="O449" s="3"/>
      <c r="V449" s="3"/>
      <c r="X449" s="3"/>
    </row>
    <row r="450" spans="15:24" x14ac:dyDescent="0.45">
      <c r="O450" s="3"/>
      <c r="V450" s="3"/>
      <c r="X450" s="3"/>
    </row>
    <row r="451" spans="15:24" x14ac:dyDescent="0.45">
      <c r="O451" s="3"/>
      <c r="V451" s="3"/>
      <c r="X451" s="3"/>
    </row>
    <row r="452" spans="15:24" x14ac:dyDescent="0.45">
      <c r="O452" s="3"/>
      <c r="V452" s="3"/>
      <c r="X452" s="3"/>
    </row>
    <row r="453" spans="15:24" x14ac:dyDescent="0.45">
      <c r="O453" s="3"/>
      <c r="V453" s="3"/>
      <c r="X453" s="3"/>
    </row>
    <row r="454" spans="15:24" x14ac:dyDescent="0.45">
      <c r="O454" s="3"/>
      <c r="V454" s="3"/>
      <c r="X454" s="3"/>
    </row>
    <row r="455" spans="15:24" x14ac:dyDescent="0.45">
      <c r="O455" s="3"/>
      <c r="V455" s="3"/>
      <c r="X455" s="3"/>
    </row>
    <row r="456" spans="15:24" x14ac:dyDescent="0.45">
      <c r="O456" s="3"/>
      <c r="V456" s="3"/>
      <c r="X456" s="3"/>
    </row>
    <row r="457" spans="15:24" x14ac:dyDescent="0.45">
      <c r="O457" s="3"/>
      <c r="V457" s="3"/>
      <c r="X457" s="3"/>
    </row>
    <row r="458" spans="15:24" x14ac:dyDescent="0.45">
      <c r="O458" s="3"/>
      <c r="V458" s="3"/>
      <c r="X458" s="3"/>
    </row>
    <row r="459" spans="15:24" x14ac:dyDescent="0.45">
      <c r="O459" s="3"/>
      <c r="V459" s="3"/>
      <c r="X459" s="3"/>
    </row>
    <row r="460" spans="15:24" x14ac:dyDescent="0.45">
      <c r="O460" s="3"/>
      <c r="V460" s="3"/>
      <c r="X460" s="3"/>
    </row>
    <row r="461" spans="15:24" x14ac:dyDescent="0.45">
      <c r="O461" s="3"/>
      <c r="V461" s="3"/>
      <c r="X461" s="3"/>
    </row>
    <row r="462" spans="15:24" x14ac:dyDescent="0.45">
      <c r="O462" s="3"/>
      <c r="V462" s="3"/>
      <c r="X462" s="3"/>
    </row>
    <row r="463" spans="15:24" x14ac:dyDescent="0.45">
      <c r="O463" s="3"/>
      <c r="V463" s="3"/>
      <c r="X463" s="3"/>
    </row>
    <row r="464" spans="15:24" x14ac:dyDescent="0.45">
      <c r="O464" s="3"/>
      <c r="V464" s="3"/>
      <c r="X464" s="3"/>
    </row>
    <row r="465" spans="15:24" x14ac:dyDescent="0.45">
      <c r="O465" s="3"/>
      <c r="V465" s="3"/>
      <c r="X465" s="3"/>
    </row>
    <row r="466" spans="15:24" x14ac:dyDescent="0.45">
      <c r="O466" s="3"/>
      <c r="V466" s="3"/>
      <c r="X466" s="3"/>
    </row>
    <row r="467" spans="15:24" x14ac:dyDescent="0.45">
      <c r="O467" s="3"/>
      <c r="V467" s="3"/>
      <c r="X467" s="3"/>
    </row>
    <row r="468" spans="15:24" x14ac:dyDescent="0.45">
      <c r="O468" s="3"/>
      <c r="V468" s="3"/>
      <c r="X468" s="3"/>
    </row>
    <row r="469" spans="15:24" x14ac:dyDescent="0.45">
      <c r="O469" s="3"/>
      <c r="V469" s="3"/>
      <c r="X469" s="3"/>
    </row>
    <row r="470" spans="15:24" x14ac:dyDescent="0.45">
      <c r="O470" s="3"/>
      <c r="V470" s="3"/>
      <c r="X470" s="3"/>
    </row>
    <row r="471" spans="15:24" x14ac:dyDescent="0.45">
      <c r="O471" s="3"/>
      <c r="V471" s="3"/>
      <c r="X471" s="3"/>
    </row>
    <row r="472" spans="15:24" x14ac:dyDescent="0.45">
      <c r="O472" s="3"/>
      <c r="V472" s="3"/>
      <c r="X472" s="3"/>
    </row>
    <row r="473" spans="15:24" x14ac:dyDescent="0.45">
      <c r="O473" s="3"/>
      <c r="V473" s="3"/>
      <c r="X473" s="3"/>
    </row>
    <row r="474" spans="15:24" x14ac:dyDescent="0.45">
      <c r="O474" s="3"/>
      <c r="V474" s="3"/>
      <c r="X474" s="3"/>
    </row>
    <row r="475" spans="15:24" x14ac:dyDescent="0.45">
      <c r="O475" s="3"/>
      <c r="V475" s="3"/>
      <c r="X475" s="3"/>
    </row>
    <row r="476" spans="15:24" x14ac:dyDescent="0.45">
      <c r="O476" s="3"/>
      <c r="V476" s="3"/>
      <c r="X476" s="3"/>
    </row>
    <row r="477" spans="15:24" x14ac:dyDescent="0.45">
      <c r="O477" s="3"/>
      <c r="V477" s="3"/>
      <c r="X477" s="3"/>
    </row>
    <row r="478" spans="15:24" x14ac:dyDescent="0.45">
      <c r="O478" s="3"/>
      <c r="V478" s="3"/>
      <c r="X478" s="3"/>
    </row>
    <row r="479" spans="15:24" x14ac:dyDescent="0.45">
      <c r="O479" s="3"/>
      <c r="V479" s="3"/>
      <c r="X479" s="3"/>
    </row>
    <row r="480" spans="15:24" x14ac:dyDescent="0.45">
      <c r="O480" s="3"/>
      <c r="V480" s="3"/>
      <c r="X480" s="3"/>
    </row>
    <row r="481" spans="15:24" x14ac:dyDescent="0.45">
      <c r="O481" s="3"/>
      <c r="V481" s="3"/>
      <c r="X481" s="3"/>
    </row>
    <row r="482" spans="15:24" x14ac:dyDescent="0.45">
      <c r="O482" s="3"/>
      <c r="V482" s="3"/>
      <c r="X482" s="3"/>
    </row>
    <row r="483" spans="15:24" x14ac:dyDescent="0.45">
      <c r="O483" s="3"/>
      <c r="V483" s="3"/>
      <c r="X483" s="3"/>
    </row>
    <row r="484" spans="15:24" x14ac:dyDescent="0.45">
      <c r="O484" s="3"/>
      <c r="V484" s="3"/>
      <c r="X484" s="3"/>
    </row>
    <row r="485" spans="15:24" x14ac:dyDescent="0.45">
      <c r="O485" s="3"/>
      <c r="V485" s="3"/>
      <c r="X485" s="3"/>
    </row>
    <row r="486" spans="15:24" x14ac:dyDescent="0.45">
      <c r="O486" s="3"/>
      <c r="V486" s="3"/>
      <c r="X486" s="3"/>
    </row>
    <row r="487" spans="15:24" x14ac:dyDescent="0.45">
      <c r="O487" s="3"/>
      <c r="V487" s="3"/>
      <c r="X487" s="3"/>
    </row>
    <row r="488" spans="15:24" x14ac:dyDescent="0.45">
      <c r="O488" s="3"/>
      <c r="V488" s="3"/>
      <c r="X488" s="3"/>
    </row>
    <row r="489" spans="15:24" x14ac:dyDescent="0.45">
      <c r="O489" s="3"/>
      <c r="V489" s="3"/>
      <c r="X489" s="3"/>
    </row>
    <row r="490" spans="15:24" x14ac:dyDescent="0.45">
      <c r="O490" s="3"/>
      <c r="V490" s="3"/>
      <c r="X490" s="3"/>
    </row>
    <row r="491" spans="15:24" x14ac:dyDescent="0.45">
      <c r="O491" s="3"/>
      <c r="V491" s="3"/>
      <c r="X491" s="3"/>
    </row>
    <row r="492" spans="15:24" x14ac:dyDescent="0.45">
      <c r="O492" s="3"/>
      <c r="V492" s="3"/>
      <c r="X492" s="3"/>
    </row>
    <row r="493" spans="15:24" x14ac:dyDescent="0.45">
      <c r="O493" s="3"/>
      <c r="V493" s="3"/>
      <c r="X493" s="3"/>
    </row>
    <row r="494" spans="15:24" x14ac:dyDescent="0.45">
      <c r="O494" s="3"/>
      <c r="V494" s="3"/>
      <c r="X494" s="3"/>
    </row>
    <row r="495" spans="15:24" x14ac:dyDescent="0.45">
      <c r="O495" s="3"/>
      <c r="V495" s="3"/>
      <c r="X495" s="3"/>
    </row>
    <row r="496" spans="15:24" x14ac:dyDescent="0.45">
      <c r="O496" s="3"/>
      <c r="V496" s="3"/>
      <c r="X496" s="3"/>
    </row>
    <row r="497" spans="15:24" x14ac:dyDescent="0.45">
      <c r="O497" s="3"/>
      <c r="V497" s="3"/>
      <c r="X497" s="3"/>
    </row>
    <row r="498" spans="15:24" x14ac:dyDescent="0.45">
      <c r="O498" s="3"/>
      <c r="V498" s="3"/>
      <c r="X498" s="3"/>
    </row>
    <row r="499" spans="15:24" x14ac:dyDescent="0.45">
      <c r="O499" s="3"/>
      <c r="V499" s="3"/>
      <c r="X499" s="3"/>
    </row>
    <row r="500" spans="15:24" x14ac:dyDescent="0.45">
      <c r="O500" s="3"/>
      <c r="V500" s="3"/>
      <c r="X500" s="3"/>
    </row>
    <row r="501" spans="15:24" x14ac:dyDescent="0.45">
      <c r="O501" s="3"/>
      <c r="V501" s="3"/>
      <c r="X501" s="3"/>
    </row>
    <row r="502" spans="15:24" x14ac:dyDescent="0.45">
      <c r="O502" s="3"/>
      <c r="V502" s="3"/>
      <c r="X502" s="3"/>
    </row>
    <row r="503" spans="15:24" x14ac:dyDescent="0.45">
      <c r="O503" s="3"/>
      <c r="V503" s="3"/>
      <c r="X503" s="3"/>
    </row>
    <row r="504" spans="15:24" x14ac:dyDescent="0.45">
      <c r="O504" s="3"/>
      <c r="V504" s="3"/>
      <c r="X504" s="3"/>
    </row>
    <row r="505" spans="15:24" x14ac:dyDescent="0.45">
      <c r="O505" s="3"/>
      <c r="V505" s="3"/>
      <c r="X505" s="3"/>
    </row>
    <row r="506" spans="15:24" x14ac:dyDescent="0.45">
      <c r="O506" s="3"/>
      <c r="V506" s="3"/>
      <c r="X506" s="3"/>
    </row>
    <row r="507" spans="15:24" x14ac:dyDescent="0.45">
      <c r="O507" s="3"/>
      <c r="V507" s="3"/>
      <c r="X507" s="3"/>
    </row>
    <row r="508" spans="15:24" x14ac:dyDescent="0.45">
      <c r="O508" s="3"/>
      <c r="V508" s="3"/>
      <c r="X508" s="3"/>
    </row>
    <row r="509" spans="15:24" x14ac:dyDescent="0.45">
      <c r="O509" s="3"/>
      <c r="V509" s="3"/>
      <c r="X509" s="3"/>
    </row>
    <row r="510" spans="15:24" x14ac:dyDescent="0.45">
      <c r="O510" s="3"/>
      <c r="V510" s="3"/>
      <c r="X510" s="3"/>
    </row>
    <row r="511" spans="15:24" x14ac:dyDescent="0.45">
      <c r="O511" s="3"/>
      <c r="V511" s="3"/>
      <c r="X511" s="3"/>
    </row>
    <row r="512" spans="15:24" x14ac:dyDescent="0.45">
      <c r="O512" s="3"/>
      <c r="V512" s="3"/>
      <c r="X512" s="3"/>
    </row>
    <row r="513" spans="15:24" x14ac:dyDescent="0.45">
      <c r="O513" s="3"/>
      <c r="V513" s="3"/>
      <c r="X513" s="3"/>
    </row>
    <row r="514" spans="15:24" x14ac:dyDescent="0.45">
      <c r="O514" s="3"/>
      <c r="V514" s="3"/>
      <c r="X514" s="3"/>
    </row>
    <row r="515" spans="15:24" x14ac:dyDescent="0.45">
      <c r="O515" s="3"/>
      <c r="V515" s="3"/>
      <c r="X515" s="3"/>
    </row>
    <row r="516" spans="15:24" x14ac:dyDescent="0.45">
      <c r="O516" s="3"/>
      <c r="V516" s="3"/>
      <c r="X516" s="3"/>
    </row>
    <row r="517" spans="15:24" x14ac:dyDescent="0.45">
      <c r="O517" s="3"/>
      <c r="V517" s="3"/>
      <c r="X517" s="3"/>
    </row>
    <row r="518" spans="15:24" x14ac:dyDescent="0.45">
      <c r="O518" s="3"/>
      <c r="V518" s="3"/>
      <c r="X518" s="3"/>
    </row>
    <row r="519" spans="15:24" x14ac:dyDescent="0.45">
      <c r="O519" s="3"/>
      <c r="V519" s="3"/>
      <c r="X519" s="3"/>
    </row>
    <row r="520" spans="15:24" x14ac:dyDescent="0.45">
      <c r="O520" s="3"/>
      <c r="V520" s="3"/>
      <c r="X520" s="3"/>
    </row>
    <row r="521" spans="15:24" x14ac:dyDescent="0.45">
      <c r="O521" s="3"/>
      <c r="V521" s="3"/>
      <c r="X521" s="3"/>
    </row>
    <row r="522" spans="15:24" x14ac:dyDescent="0.45">
      <c r="O522" s="3"/>
      <c r="V522" s="3"/>
      <c r="X522" s="3"/>
    </row>
    <row r="523" spans="15:24" x14ac:dyDescent="0.45">
      <c r="O523" s="3"/>
      <c r="V523" s="3"/>
      <c r="X523" s="3"/>
    </row>
    <row r="524" spans="15:24" x14ac:dyDescent="0.45">
      <c r="O524" s="3"/>
      <c r="V524" s="3"/>
      <c r="X524" s="3"/>
    </row>
    <row r="525" spans="15:24" x14ac:dyDescent="0.45">
      <c r="O525" s="3"/>
      <c r="V525" s="3"/>
      <c r="X525" s="3"/>
    </row>
    <row r="526" spans="15:24" x14ac:dyDescent="0.45">
      <c r="O526" s="3"/>
      <c r="V526" s="3"/>
      <c r="X526" s="3"/>
    </row>
    <row r="527" spans="15:24" x14ac:dyDescent="0.45">
      <c r="O527" s="3"/>
      <c r="V527" s="3"/>
      <c r="X527" s="3"/>
    </row>
    <row r="528" spans="15:24" x14ac:dyDescent="0.45">
      <c r="O528" s="3"/>
      <c r="V528" s="3"/>
      <c r="X528" s="3"/>
    </row>
    <row r="529" spans="15:24" x14ac:dyDescent="0.45">
      <c r="O529" s="3"/>
      <c r="V529" s="3"/>
      <c r="X529" s="3"/>
    </row>
    <row r="530" spans="15:24" x14ac:dyDescent="0.45">
      <c r="O530" s="3"/>
      <c r="V530" s="3"/>
      <c r="X530" s="3"/>
    </row>
    <row r="531" spans="15:24" x14ac:dyDescent="0.45">
      <c r="O531" s="3"/>
      <c r="V531" s="3"/>
      <c r="X531" s="3"/>
    </row>
    <row r="532" spans="15:24" x14ac:dyDescent="0.45">
      <c r="O532" s="3"/>
      <c r="V532" s="3"/>
      <c r="X532" s="3"/>
    </row>
    <row r="533" spans="15:24" x14ac:dyDescent="0.45">
      <c r="O533" s="3"/>
      <c r="V533" s="3"/>
      <c r="X533" s="3"/>
    </row>
    <row r="534" spans="15:24" x14ac:dyDescent="0.45">
      <c r="O534" s="3"/>
      <c r="V534" s="3"/>
      <c r="X534" s="3"/>
    </row>
    <row r="535" spans="15:24" x14ac:dyDescent="0.45">
      <c r="O535" s="3"/>
      <c r="V535" s="3"/>
      <c r="X535" s="3"/>
    </row>
    <row r="536" spans="15:24" x14ac:dyDescent="0.45">
      <c r="O536" s="3"/>
      <c r="V536" s="3"/>
      <c r="X536" s="3"/>
    </row>
    <row r="537" spans="15:24" x14ac:dyDescent="0.45">
      <c r="O537" s="3"/>
      <c r="V537" s="3"/>
      <c r="X537" s="3"/>
    </row>
    <row r="538" spans="15:24" x14ac:dyDescent="0.45">
      <c r="O538" s="3"/>
      <c r="V538" s="3"/>
      <c r="X538" s="3"/>
    </row>
    <row r="539" spans="15:24" x14ac:dyDescent="0.45">
      <c r="O539" s="3"/>
      <c r="V539" s="3"/>
      <c r="X539" s="3"/>
    </row>
    <row r="540" spans="15:24" x14ac:dyDescent="0.45">
      <c r="O540" s="3"/>
      <c r="V540" s="3"/>
      <c r="X540" s="3"/>
    </row>
    <row r="541" spans="15:24" x14ac:dyDescent="0.45">
      <c r="O541" s="3"/>
      <c r="V541" s="3"/>
      <c r="X541" s="3"/>
    </row>
    <row r="542" spans="15:24" x14ac:dyDescent="0.45">
      <c r="O542" s="3"/>
      <c r="V542" s="3"/>
      <c r="X542" s="3"/>
    </row>
    <row r="543" spans="15:24" x14ac:dyDescent="0.45">
      <c r="O543" s="3"/>
      <c r="V543" s="3"/>
      <c r="X543" s="3"/>
    </row>
    <row r="544" spans="15:24" x14ac:dyDescent="0.45">
      <c r="O544" s="3"/>
      <c r="V544" s="3"/>
      <c r="X544" s="3"/>
    </row>
    <row r="545" spans="15:24" x14ac:dyDescent="0.45">
      <c r="O545" s="3"/>
      <c r="V545" s="3"/>
      <c r="X545" s="3"/>
    </row>
    <row r="546" spans="15:24" x14ac:dyDescent="0.45">
      <c r="O546" s="3"/>
      <c r="V546" s="3"/>
      <c r="X546" s="3"/>
    </row>
    <row r="547" spans="15:24" x14ac:dyDescent="0.45">
      <c r="O547" s="3"/>
      <c r="V547" s="3"/>
      <c r="X547" s="3"/>
    </row>
    <row r="548" spans="15:24" x14ac:dyDescent="0.45">
      <c r="O548" s="3"/>
      <c r="V548" s="3"/>
      <c r="X548" s="3"/>
    </row>
    <row r="549" spans="15:24" x14ac:dyDescent="0.45">
      <c r="O549" s="3"/>
      <c r="V549" s="3"/>
      <c r="X549" s="3"/>
    </row>
    <row r="550" spans="15:24" x14ac:dyDescent="0.45">
      <c r="O550" s="3"/>
      <c r="V550" s="3"/>
      <c r="X550" s="3"/>
    </row>
    <row r="551" spans="15:24" x14ac:dyDescent="0.45">
      <c r="O551" s="3"/>
      <c r="V551" s="3"/>
      <c r="X551" s="3"/>
    </row>
    <row r="552" spans="15:24" x14ac:dyDescent="0.45">
      <c r="O552" s="3"/>
      <c r="V552" s="3"/>
      <c r="X552" s="3"/>
    </row>
    <row r="553" spans="15:24" x14ac:dyDescent="0.45">
      <c r="O553" s="3"/>
      <c r="V553" s="3"/>
      <c r="X553" s="3"/>
    </row>
    <row r="554" spans="15:24" x14ac:dyDescent="0.45">
      <c r="O554" s="3"/>
      <c r="V554" s="3"/>
      <c r="X554" s="3"/>
    </row>
    <row r="555" spans="15:24" x14ac:dyDescent="0.45">
      <c r="O555" s="3"/>
      <c r="V555" s="3"/>
      <c r="X555" s="3"/>
    </row>
    <row r="556" spans="15:24" x14ac:dyDescent="0.45">
      <c r="O556" s="3"/>
      <c r="V556" s="3"/>
      <c r="X556" s="3"/>
    </row>
    <row r="557" spans="15:24" x14ac:dyDescent="0.45">
      <c r="O557" s="3"/>
      <c r="V557" s="3"/>
      <c r="X557" s="3"/>
    </row>
    <row r="558" spans="15:24" x14ac:dyDescent="0.45">
      <c r="O558" s="3"/>
      <c r="V558" s="3"/>
      <c r="X558" s="3"/>
    </row>
    <row r="559" spans="15:24" x14ac:dyDescent="0.45">
      <c r="O559" s="3"/>
      <c r="V559" s="3"/>
      <c r="X559" s="3"/>
    </row>
    <row r="560" spans="15:24" x14ac:dyDescent="0.45">
      <c r="O560" s="3"/>
      <c r="V560" s="3"/>
      <c r="X560" s="3"/>
    </row>
    <row r="561" spans="15:24" x14ac:dyDescent="0.45">
      <c r="O561" s="3"/>
      <c r="V561" s="3"/>
      <c r="X561" s="3"/>
    </row>
    <row r="562" spans="15:24" x14ac:dyDescent="0.45">
      <c r="O562" s="3"/>
      <c r="V562" s="3"/>
      <c r="X562" s="3"/>
    </row>
    <row r="563" spans="15:24" x14ac:dyDescent="0.45">
      <c r="O563" s="3"/>
      <c r="V563" s="3"/>
      <c r="X563" s="3"/>
    </row>
    <row r="564" spans="15:24" x14ac:dyDescent="0.45">
      <c r="O564" s="3"/>
      <c r="V564" s="3"/>
      <c r="X564" s="3"/>
    </row>
    <row r="565" spans="15:24" x14ac:dyDescent="0.45">
      <c r="O565" s="3"/>
      <c r="V565" s="3"/>
      <c r="X565" s="3"/>
    </row>
    <row r="566" spans="15:24" x14ac:dyDescent="0.45">
      <c r="O566" s="3"/>
      <c r="V566" s="3"/>
      <c r="X566" s="3"/>
    </row>
    <row r="567" spans="15:24" x14ac:dyDescent="0.45">
      <c r="O567" s="3"/>
      <c r="V567" s="3"/>
      <c r="X567" s="3"/>
    </row>
    <row r="568" spans="15:24" x14ac:dyDescent="0.45">
      <c r="O568" s="3"/>
      <c r="V568" s="3"/>
      <c r="X568" s="3"/>
    </row>
    <row r="569" spans="15:24" x14ac:dyDescent="0.45">
      <c r="O569" s="3"/>
      <c r="V569" s="3"/>
      <c r="X569" s="3"/>
    </row>
    <row r="570" spans="15:24" x14ac:dyDescent="0.45">
      <c r="O570" s="3"/>
      <c r="V570" s="3"/>
      <c r="X570" s="3"/>
    </row>
    <row r="571" spans="15:24" x14ac:dyDescent="0.45">
      <c r="O571" s="3"/>
      <c r="V571" s="3"/>
      <c r="X571" s="3"/>
    </row>
    <row r="572" spans="15:24" x14ac:dyDescent="0.45">
      <c r="O572" s="3"/>
      <c r="V572" s="3"/>
      <c r="X572" s="3"/>
    </row>
    <row r="573" spans="15:24" x14ac:dyDescent="0.45">
      <c r="O573" s="3"/>
      <c r="V573" s="3"/>
      <c r="X573" s="3"/>
    </row>
    <row r="574" spans="15:24" x14ac:dyDescent="0.45">
      <c r="O574" s="3"/>
      <c r="V574" s="3"/>
      <c r="X574" s="3"/>
    </row>
    <row r="575" spans="15:24" x14ac:dyDescent="0.45">
      <c r="O575" s="3"/>
      <c r="V575" s="3"/>
      <c r="X575" s="3"/>
    </row>
    <row r="576" spans="15:24" x14ac:dyDescent="0.45">
      <c r="O576" s="3"/>
      <c r="V576" s="3"/>
      <c r="X576" s="3"/>
    </row>
    <row r="577" spans="15:24" x14ac:dyDescent="0.45">
      <c r="O577" s="3"/>
      <c r="V577" s="3"/>
      <c r="X577" s="3"/>
    </row>
    <row r="578" spans="15:24" x14ac:dyDescent="0.45">
      <c r="O578" s="3"/>
      <c r="V578" s="3"/>
      <c r="X578" s="3"/>
    </row>
    <row r="579" spans="15:24" x14ac:dyDescent="0.45">
      <c r="O579" s="3"/>
      <c r="V579" s="3"/>
      <c r="X579" s="3"/>
    </row>
    <row r="580" spans="15:24" x14ac:dyDescent="0.45">
      <c r="O580" s="3"/>
      <c r="V580" s="3"/>
      <c r="X580" s="3"/>
    </row>
    <row r="581" spans="15:24" x14ac:dyDescent="0.45">
      <c r="O581" s="3"/>
      <c r="V581" s="3"/>
      <c r="X581" s="3"/>
    </row>
    <row r="582" spans="15:24" x14ac:dyDescent="0.45">
      <c r="O582" s="3"/>
      <c r="V582" s="3"/>
      <c r="X582" s="3"/>
    </row>
    <row r="583" spans="15:24" x14ac:dyDescent="0.45">
      <c r="O583" s="3"/>
      <c r="V583" s="3"/>
      <c r="X583" s="3"/>
    </row>
    <row r="584" spans="15:24" x14ac:dyDescent="0.45">
      <c r="O584" s="3"/>
      <c r="V584" s="3"/>
      <c r="X584" s="3"/>
    </row>
    <row r="585" spans="15:24" x14ac:dyDescent="0.45">
      <c r="O585" s="3"/>
      <c r="V585" s="3"/>
      <c r="X585" s="3"/>
    </row>
    <row r="586" spans="15:24" x14ac:dyDescent="0.45">
      <c r="O586" s="3"/>
      <c r="V586" s="3"/>
      <c r="X586" s="3"/>
    </row>
    <row r="587" spans="15:24" x14ac:dyDescent="0.45">
      <c r="O587" s="3"/>
      <c r="V587" s="3"/>
      <c r="X587" s="3"/>
    </row>
    <row r="588" spans="15:24" x14ac:dyDescent="0.45">
      <c r="O588" s="3"/>
      <c r="V588" s="3"/>
      <c r="X588" s="3"/>
    </row>
    <row r="589" spans="15:24" x14ac:dyDescent="0.45">
      <c r="O589" s="3"/>
      <c r="V589" s="3"/>
      <c r="X589" s="3"/>
    </row>
    <row r="590" spans="15:24" x14ac:dyDescent="0.45">
      <c r="O590" s="3"/>
      <c r="V590" s="3"/>
      <c r="X590" s="3"/>
    </row>
    <row r="591" spans="15:24" x14ac:dyDescent="0.45">
      <c r="O591" s="3"/>
      <c r="V591" s="3"/>
      <c r="X591" s="3"/>
    </row>
    <row r="592" spans="15:24" x14ac:dyDescent="0.45">
      <c r="O592" s="3"/>
      <c r="V592" s="3"/>
      <c r="X592" s="3"/>
    </row>
    <row r="593" spans="15:24" x14ac:dyDescent="0.45">
      <c r="O593" s="3"/>
      <c r="V593" s="3"/>
      <c r="X593" s="3"/>
    </row>
    <row r="594" spans="15:24" x14ac:dyDescent="0.45">
      <c r="O594" s="3"/>
      <c r="V594" s="3"/>
      <c r="X594" s="3"/>
    </row>
    <row r="595" spans="15:24" x14ac:dyDescent="0.45">
      <c r="O595" s="3"/>
      <c r="V595" s="3"/>
      <c r="X595" s="3"/>
    </row>
    <row r="596" spans="15:24" x14ac:dyDescent="0.45">
      <c r="O596" s="3"/>
      <c r="V596" s="3"/>
      <c r="X596" s="3"/>
    </row>
    <row r="597" spans="15:24" x14ac:dyDescent="0.45">
      <c r="O597" s="3"/>
      <c r="V597" s="3"/>
      <c r="X597" s="3"/>
    </row>
    <row r="598" spans="15:24" x14ac:dyDescent="0.45">
      <c r="O598" s="3"/>
      <c r="V598" s="3"/>
      <c r="X598" s="3"/>
    </row>
    <row r="599" spans="15:24" x14ac:dyDescent="0.45">
      <c r="O599" s="3"/>
      <c r="V599" s="3"/>
      <c r="X599" s="3"/>
    </row>
    <row r="600" spans="15:24" x14ac:dyDescent="0.45">
      <c r="O600" s="3"/>
      <c r="V600" s="3"/>
      <c r="X600" s="3"/>
    </row>
    <row r="601" spans="15:24" x14ac:dyDescent="0.45">
      <c r="O601" s="3"/>
      <c r="V601" s="3"/>
      <c r="X601" s="3"/>
    </row>
    <row r="602" spans="15:24" x14ac:dyDescent="0.45">
      <c r="O602" s="3"/>
      <c r="V602" s="3"/>
      <c r="X602" s="3"/>
    </row>
    <row r="603" spans="15:24" x14ac:dyDescent="0.45">
      <c r="O603" s="3"/>
      <c r="V603" s="3"/>
      <c r="X603" s="3"/>
    </row>
    <row r="604" spans="15:24" x14ac:dyDescent="0.45">
      <c r="O604" s="3"/>
      <c r="V604" s="3"/>
      <c r="X604" s="3"/>
    </row>
    <row r="605" spans="15:24" x14ac:dyDescent="0.45">
      <c r="O605" s="3"/>
      <c r="V605" s="3"/>
      <c r="X605" s="3"/>
    </row>
    <row r="606" spans="15:24" x14ac:dyDescent="0.45">
      <c r="O606" s="3"/>
      <c r="V606" s="3"/>
      <c r="X606" s="3"/>
    </row>
    <row r="607" spans="15:24" x14ac:dyDescent="0.45">
      <c r="O607" s="3"/>
      <c r="V607" s="3"/>
      <c r="X607" s="3"/>
    </row>
    <row r="608" spans="15:24" x14ac:dyDescent="0.45">
      <c r="O608" s="3"/>
      <c r="V608" s="3"/>
      <c r="X608" s="3"/>
    </row>
    <row r="609" spans="15:24" x14ac:dyDescent="0.45">
      <c r="O609" s="3"/>
      <c r="V609" s="3"/>
      <c r="X609" s="3"/>
    </row>
    <row r="610" spans="15:24" x14ac:dyDescent="0.45">
      <c r="O610" s="3"/>
      <c r="V610" s="3"/>
      <c r="X610" s="3"/>
    </row>
    <row r="611" spans="15:24" x14ac:dyDescent="0.45">
      <c r="O611" s="3"/>
      <c r="V611" s="3"/>
      <c r="X611" s="3"/>
    </row>
    <row r="612" spans="15:24" x14ac:dyDescent="0.45">
      <c r="O612" s="3"/>
      <c r="V612" s="3"/>
      <c r="X612" s="3"/>
    </row>
    <row r="613" spans="15:24" x14ac:dyDescent="0.45">
      <c r="O613" s="3"/>
      <c r="V613" s="3"/>
      <c r="X613" s="3"/>
    </row>
    <row r="614" spans="15:24" x14ac:dyDescent="0.45">
      <c r="O614" s="3"/>
      <c r="V614" s="3"/>
      <c r="X614" s="3"/>
    </row>
    <row r="615" spans="15:24" x14ac:dyDescent="0.45">
      <c r="O615" s="3"/>
      <c r="V615" s="3"/>
      <c r="X615" s="3"/>
    </row>
    <row r="616" spans="15:24" x14ac:dyDescent="0.45">
      <c r="O616" s="3"/>
      <c r="V616" s="3"/>
      <c r="X616" s="3"/>
    </row>
    <row r="617" spans="15:24" x14ac:dyDescent="0.45">
      <c r="O617" s="3"/>
      <c r="V617" s="3"/>
      <c r="X617" s="3"/>
    </row>
    <row r="618" spans="15:24" x14ac:dyDescent="0.45">
      <c r="O618" s="3"/>
      <c r="V618" s="3"/>
      <c r="X618" s="3"/>
    </row>
    <row r="619" spans="15:24" x14ac:dyDescent="0.45">
      <c r="O619" s="3"/>
      <c r="V619" s="3"/>
      <c r="X619" s="3"/>
    </row>
    <row r="620" spans="15:24" x14ac:dyDescent="0.45">
      <c r="O620" s="3"/>
      <c r="V620" s="3"/>
      <c r="X620" s="3"/>
    </row>
    <row r="621" spans="15:24" x14ac:dyDescent="0.45">
      <c r="O621" s="3"/>
      <c r="V621" s="3"/>
      <c r="X621" s="3"/>
    </row>
    <row r="622" spans="15:24" x14ac:dyDescent="0.45">
      <c r="O622" s="3"/>
      <c r="V622" s="3"/>
      <c r="X622" s="3"/>
    </row>
    <row r="623" spans="15:24" x14ac:dyDescent="0.45">
      <c r="O623" s="3"/>
      <c r="V623" s="3"/>
      <c r="X623" s="3"/>
    </row>
    <row r="624" spans="15:24" x14ac:dyDescent="0.45">
      <c r="O624" s="3"/>
      <c r="V624" s="3"/>
      <c r="X624" s="3"/>
    </row>
    <row r="625" spans="15:24" x14ac:dyDescent="0.45">
      <c r="O625" s="3"/>
      <c r="V625" s="3"/>
      <c r="X625" s="3"/>
    </row>
    <row r="626" spans="15:24" x14ac:dyDescent="0.45">
      <c r="O626" s="3"/>
      <c r="V626" s="3"/>
      <c r="X626" s="3"/>
    </row>
    <row r="627" spans="15:24" x14ac:dyDescent="0.45">
      <c r="O627" s="3"/>
      <c r="V627" s="3"/>
      <c r="X627" s="3"/>
    </row>
    <row r="628" spans="15:24" x14ac:dyDescent="0.45">
      <c r="O628" s="3"/>
      <c r="V628" s="3"/>
      <c r="X628" s="3"/>
    </row>
    <row r="629" spans="15:24" x14ac:dyDescent="0.45">
      <c r="O629" s="3"/>
      <c r="V629" s="3"/>
      <c r="X629" s="3"/>
    </row>
    <row r="630" spans="15:24" x14ac:dyDescent="0.45">
      <c r="O630" s="3"/>
      <c r="V630" s="3"/>
      <c r="X630" s="3"/>
    </row>
    <row r="631" spans="15:24" x14ac:dyDescent="0.45">
      <c r="O631" s="3"/>
      <c r="V631" s="3"/>
      <c r="X631" s="3"/>
    </row>
    <row r="632" spans="15:24" x14ac:dyDescent="0.45">
      <c r="O632" s="3"/>
      <c r="V632" s="3"/>
      <c r="X632" s="3"/>
    </row>
    <row r="633" spans="15:24" x14ac:dyDescent="0.45">
      <c r="O633" s="3"/>
      <c r="V633" s="3"/>
      <c r="X633" s="3"/>
    </row>
    <row r="634" spans="15:24" x14ac:dyDescent="0.45">
      <c r="O634" s="3"/>
      <c r="V634" s="3"/>
      <c r="X634" s="3"/>
    </row>
    <row r="635" spans="15:24" x14ac:dyDescent="0.45">
      <c r="O635" s="3"/>
      <c r="V635" s="3"/>
      <c r="X635" s="3"/>
    </row>
    <row r="636" spans="15:24" x14ac:dyDescent="0.45">
      <c r="O636" s="3"/>
      <c r="V636" s="3"/>
      <c r="X636" s="3"/>
    </row>
    <row r="637" spans="15:24" x14ac:dyDescent="0.45">
      <c r="O637" s="3"/>
      <c r="V637" s="3"/>
      <c r="X637" s="3"/>
    </row>
    <row r="638" spans="15:24" x14ac:dyDescent="0.45">
      <c r="O638" s="3"/>
      <c r="V638" s="3"/>
      <c r="X638" s="3"/>
    </row>
    <row r="639" spans="15:24" x14ac:dyDescent="0.45">
      <c r="O639" s="3"/>
      <c r="V639" s="3"/>
      <c r="X639" s="3"/>
    </row>
    <row r="640" spans="15:24" x14ac:dyDescent="0.45">
      <c r="O640" s="3"/>
      <c r="V640" s="3"/>
      <c r="X640" s="3"/>
    </row>
    <row r="641" spans="15:24" x14ac:dyDescent="0.45">
      <c r="O641" s="3"/>
      <c r="V641" s="3"/>
      <c r="X641" s="3"/>
    </row>
    <row r="642" spans="15:24" x14ac:dyDescent="0.45">
      <c r="O642" s="3"/>
      <c r="V642" s="3"/>
      <c r="X642" s="3"/>
    </row>
    <row r="643" spans="15:24" x14ac:dyDescent="0.45">
      <c r="O643" s="3"/>
      <c r="V643" s="3"/>
      <c r="X643" s="3"/>
    </row>
    <row r="644" spans="15:24" x14ac:dyDescent="0.45">
      <c r="O644" s="3"/>
      <c r="V644" s="3"/>
      <c r="X644" s="3"/>
    </row>
    <row r="645" spans="15:24" x14ac:dyDescent="0.45">
      <c r="O645" s="3"/>
      <c r="V645" s="3"/>
      <c r="X645" s="3"/>
    </row>
    <row r="646" spans="15:24" x14ac:dyDescent="0.45">
      <c r="O646" s="3"/>
      <c r="V646" s="3"/>
      <c r="X646" s="3"/>
    </row>
    <row r="647" spans="15:24" x14ac:dyDescent="0.45">
      <c r="O647" s="3"/>
      <c r="V647" s="3"/>
      <c r="X647" s="3"/>
    </row>
    <row r="648" spans="15:24" x14ac:dyDescent="0.45">
      <c r="O648" s="3"/>
      <c r="V648" s="3"/>
      <c r="X648" s="3"/>
    </row>
    <row r="649" spans="15:24" x14ac:dyDescent="0.45">
      <c r="O649" s="3"/>
      <c r="V649" s="3"/>
      <c r="X649" s="3"/>
    </row>
    <row r="650" spans="15:24" x14ac:dyDescent="0.45">
      <c r="O650" s="3"/>
      <c r="V650" s="3"/>
      <c r="X650" s="3"/>
    </row>
    <row r="651" spans="15:24" x14ac:dyDescent="0.45">
      <c r="O651" s="3"/>
      <c r="V651" s="3"/>
      <c r="X651" s="3"/>
    </row>
    <row r="652" spans="15:24" x14ac:dyDescent="0.45">
      <c r="O652" s="3"/>
      <c r="V652" s="3"/>
      <c r="X652" s="3"/>
    </row>
    <row r="653" spans="15:24" x14ac:dyDescent="0.45">
      <c r="O653" s="3"/>
      <c r="V653" s="3"/>
      <c r="X653" s="3"/>
    </row>
    <row r="654" spans="15:24" x14ac:dyDescent="0.45">
      <c r="O654" s="3"/>
      <c r="V654" s="3"/>
      <c r="X654" s="3"/>
    </row>
    <row r="655" spans="15:24" x14ac:dyDescent="0.45">
      <c r="O655" s="3"/>
      <c r="V655" s="3"/>
      <c r="X655" s="3"/>
    </row>
    <row r="656" spans="15:24" x14ac:dyDescent="0.45">
      <c r="O656" s="3"/>
      <c r="V656" s="3"/>
      <c r="X656" s="3"/>
    </row>
    <row r="657" spans="15:24" x14ac:dyDescent="0.45">
      <c r="O657" s="3"/>
      <c r="V657" s="3"/>
      <c r="X657" s="3"/>
    </row>
    <row r="658" spans="15:24" x14ac:dyDescent="0.45">
      <c r="O658" s="3"/>
      <c r="V658" s="3"/>
      <c r="X658" s="3"/>
    </row>
    <row r="659" spans="15:24" x14ac:dyDescent="0.45">
      <c r="O659" s="3"/>
      <c r="V659" s="3"/>
      <c r="X659" s="3"/>
    </row>
    <row r="660" spans="15:24" x14ac:dyDescent="0.45">
      <c r="O660" s="3"/>
      <c r="V660" s="3"/>
      <c r="X660" s="3"/>
    </row>
    <row r="661" spans="15:24" x14ac:dyDescent="0.45">
      <c r="O661" s="3"/>
      <c r="V661" s="3"/>
      <c r="X661" s="3"/>
    </row>
    <row r="662" spans="15:24" x14ac:dyDescent="0.45">
      <c r="O662" s="3"/>
      <c r="V662" s="3"/>
      <c r="X662" s="3"/>
    </row>
    <row r="663" spans="15:24" x14ac:dyDescent="0.45">
      <c r="O663" s="3"/>
      <c r="V663" s="3"/>
      <c r="X663" s="3"/>
    </row>
    <row r="664" spans="15:24" x14ac:dyDescent="0.45">
      <c r="O664" s="3"/>
      <c r="V664" s="3"/>
      <c r="X664" s="3"/>
    </row>
    <row r="665" spans="15:24" x14ac:dyDescent="0.45">
      <c r="O665" s="3"/>
      <c r="V665" s="3"/>
      <c r="X665" s="3"/>
    </row>
    <row r="666" spans="15:24" x14ac:dyDescent="0.45">
      <c r="O666" s="3"/>
      <c r="V666" s="3"/>
      <c r="X666" s="3"/>
    </row>
    <row r="667" spans="15:24" x14ac:dyDescent="0.45">
      <c r="O667" s="3"/>
      <c r="V667" s="3"/>
      <c r="X667" s="3"/>
    </row>
    <row r="668" spans="15:24" x14ac:dyDescent="0.45">
      <c r="O668" s="3"/>
      <c r="V668" s="3"/>
      <c r="X668" s="3"/>
    </row>
    <row r="669" spans="15:24" x14ac:dyDescent="0.45">
      <c r="O669" s="3"/>
      <c r="V669" s="3"/>
      <c r="X669" s="3"/>
    </row>
    <row r="670" spans="15:24" x14ac:dyDescent="0.45">
      <c r="O670" s="3"/>
      <c r="V670" s="3"/>
      <c r="X670" s="3"/>
    </row>
    <row r="671" spans="15:24" x14ac:dyDescent="0.45">
      <c r="O671" s="3"/>
      <c r="V671" s="3"/>
      <c r="X671" s="3"/>
    </row>
    <row r="672" spans="15:24" x14ac:dyDescent="0.45">
      <c r="O672" s="3"/>
      <c r="V672" s="3"/>
      <c r="X672" s="3"/>
    </row>
    <row r="673" spans="15:24" x14ac:dyDescent="0.45">
      <c r="O673" s="3"/>
      <c r="V673" s="3"/>
      <c r="X673" s="3"/>
    </row>
    <row r="674" spans="15:24" x14ac:dyDescent="0.45">
      <c r="O674" s="3"/>
      <c r="V674" s="3"/>
      <c r="X674" s="3"/>
    </row>
    <row r="675" spans="15:24" x14ac:dyDescent="0.45">
      <c r="O675" s="3"/>
      <c r="V675" s="3"/>
      <c r="X675" s="3"/>
    </row>
    <row r="676" spans="15:24" x14ac:dyDescent="0.45">
      <c r="O676" s="3"/>
      <c r="V676" s="3"/>
      <c r="X676" s="3"/>
    </row>
    <row r="677" spans="15:24" x14ac:dyDescent="0.45">
      <c r="O677" s="3"/>
      <c r="V677" s="3"/>
      <c r="X677" s="3"/>
    </row>
    <row r="678" spans="15:24" x14ac:dyDescent="0.45">
      <c r="O678" s="3"/>
      <c r="V678" s="3"/>
      <c r="X678" s="3"/>
    </row>
    <row r="679" spans="15:24" x14ac:dyDescent="0.45">
      <c r="O679" s="3"/>
      <c r="V679" s="3"/>
      <c r="X679" s="3"/>
    </row>
    <row r="680" spans="15:24" x14ac:dyDescent="0.45">
      <c r="O680" s="3"/>
      <c r="V680" s="3"/>
      <c r="X680" s="3"/>
    </row>
    <row r="681" spans="15:24" x14ac:dyDescent="0.45">
      <c r="O681" s="3"/>
      <c r="V681" s="3"/>
      <c r="X681" s="3"/>
    </row>
    <row r="682" spans="15:24" x14ac:dyDescent="0.45">
      <c r="O682" s="3"/>
      <c r="V682" s="3"/>
      <c r="X682" s="3"/>
    </row>
    <row r="683" spans="15:24" x14ac:dyDescent="0.45">
      <c r="O683" s="3"/>
      <c r="V683" s="3"/>
      <c r="X683" s="3"/>
    </row>
    <row r="684" spans="15:24" x14ac:dyDescent="0.45">
      <c r="O684" s="3"/>
      <c r="V684" s="3"/>
      <c r="X684" s="3"/>
    </row>
    <row r="685" spans="15:24" x14ac:dyDescent="0.45">
      <c r="O685" s="3"/>
      <c r="V685" s="3"/>
      <c r="X685" s="3"/>
    </row>
    <row r="686" spans="15:24" x14ac:dyDescent="0.45">
      <c r="O686" s="3"/>
      <c r="V686" s="3"/>
      <c r="X686" s="3"/>
    </row>
    <row r="687" spans="15:24" x14ac:dyDescent="0.45">
      <c r="O687" s="3"/>
      <c r="V687" s="3"/>
      <c r="X687" s="3"/>
    </row>
    <row r="688" spans="15:24" x14ac:dyDescent="0.45">
      <c r="O688" s="3"/>
      <c r="V688" s="3"/>
      <c r="X688" s="3"/>
    </row>
    <row r="689" spans="15:24" x14ac:dyDescent="0.45">
      <c r="O689" s="3"/>
      <c r="V689" s="3"/>
      <c r="X689" s="3"/>
    </row>
    <row r="690" spans="15:24" x14ac:dyDescent="0.45">
      <c r="O690" s="3"/>
      <c r="V690" s="3"/>
      <c r="X690" s="3"/>
    </row>
    <row r="691" spans="15:24" x14ac:dyDescent="0.45">
      <c r="O691" s="3"/>
      <c r="V691" s="3"/>
      <c r="X691" s="3"/>
    </row>
    <row r="692" spans="15:24" x14ac:dyDescent="0.45">
      <c r="O692" s="3"/>
      <c r="V692" s="3"/>
      <c r="X692" s="3"/>
    </row>
    <row r="693" spans="15:24" x14ac:dyDescent="0.45">
      <c r="O693" s="3"/>
      <c r="V693" s="3"/>
      <c r="X693" s="3"/>
    </row>
    <row r="694" spans="15:24" x14ac:dyDescent="0.45">
      <c r="O694" s="3"/>
      <c r="V694" s="3"/>
      <c r="X694" s="3"/>
    </row>
    <row r="695" spans="15:24" x14ac:dyDescent="0.45">
      <c r="O695" s="3"/>
      <c r="V695" s="3"/>
      <c r="X695" s="3"/>
    </row>
    <row r="696" spans="15:24" x14ac:dyDescent="0.45">
      <c r="O696" s="3"/>
      <c r="V696" s="3"/>
      <c r="X696" s="3"/>
    </row>
    <row r="697" spans="15:24" x14ac:dyDescent="0.45">
      <c r="O697" s="3"/>
      <c r="V697" s="3"/>
      <c r="X697" s="3"/>
    </row>
    <row r="698" spans="15:24" x14ac:dyDescent="0.45">
      <c r="O698" s="3"/>
      <c r="V698" s="3"/>
      <c r="X698" s="3"/>
    </row>
    <row r="699" spans="15:24" x14ac:dyDescent="0.45">
      <c r="O699" s="3"/>
      <c r="V699" s="3"/>
      <c r="X699" s="3"/>
    </row>
    <row r="700" spans="15:24" x14ac:dyDescent="0.45">
      <c r="O700" s="3"/>
      <c r="V700" s="3"/>
      <c r="X700" s="3"/>
    </row>
    <row r="701" spans="15:24" x14ac:dyDescent="0.45">
      <c r="O701" s="3"/>
      <c r="V701" s="3"/>
      <c r="X701" s="3"/>
    </row>
    <row r="702" spans="15:24" x14ac:dyDescent="0.45">
      <c r="O702" s="3"/>
      <c r="V702" s="3"/>
      <c r="X702" s="3"/>
    </row>
    <row r="703" spans="15:24" x14ac:dyDescent="0.45">
      <c r="O703" s="3"/>
      <c r="V703" s="3"/>
      <c r="X703" s="3"/>
    </row>
    <row r="704" spans="15:24" x14ac:dyDescent="0.45">
      <c r="O704" s="3"/>
      <c r="V704" s="3"/>
      <c r="X704" s="3"/>
    </row>
    <row r="705" spans="15:24" x14ac:dyDescent="0.45">
      <c r="O705" s="3"/>
      <c r="V705" s="3"/>
      <c r="X705" s="3"/>
    </row>
    <row r="706" spans="15:24" x14ac:dyDescent="0.45">
      <c r="O706" s="3"/>
      <c r="V706" s="3"/>
      <c r="X706" s="3"/>
    </row>
    <row r="707" spans="15:24" x14ac:dyDescent="0.45">
      <c r="O707" s="3"/>
      <c r="V707" s="3"/>
      <c r="X707" s="3"/>
    </row>
    <row r="708" spans="15:24" x14ac:dyDescent="0.45">
      <c r="O708" s="3"/>
      <c r="V708" s="3"/>
      <c r="X708" s="3"/>
    </row>
    <row r="709" spans="15:24" x14ac:dyDescent="0.45">
      <c r="O709" s="3"/>
      <c r="V709" s="3"/>
      <c r="X709" s="3"/>
    </row>
    <row r="710" spans="15:24" x14ac:dyDescent="0.45">
      <c r="O710" s="3"/>
      <c r="V710" s="3"/>
      <c r="X710" s="3"/>
    </row>
    <row r="711" spans="15:24" x14ac:dyDescent="0.45">
      <c r="O711" s="3"/>
      <c r="V711" s="3"/>
      <c r="X711" s="3"/>
    </row>
    <row r="712" spans="15:24" x14ac:dyDescent="0.45">
      <c r="O712" s="3"/>
      <c r="V712" s="3"/>
      <c r="X712" s="3"/>
    </row>
    <row r="713" spans="15:24" x14ac:dyDescent="0.45">
      <c r="O713" s="3"/>
      <c r="V713" s="3"/>
      <c r="X713" s="3"/>
    </row>
    <row r="714" spans="15:24" x14ac:dyDescent="0.45">
      <c r="O714" s="3"/>
      <c r="V714" s="3"/>
      <c r="X714" s="3"/>
    </row>
    <row r="715" spans="15:24" x14ac:dyDescent="0.45">
      <c r="O715" s="3"/>
      <c r="V715" s="3"/>
      <c r="X715" s="3"/>
    </row>
    <row r="716" spans="15:24" x14ac:dyDescent="0.45">
      <c r="O716" s="3"/>
      <c r="V716" s="3"/>
      <c r="X716" s="3"/>
    </row>
    <row r="717" spans="15:24" x14ac:dyDescent="0.45">
      <c r="O717" s="3"/>
      <c r="V717" s="3"/>
      <c r="X717" s="3"/>
    </row>
    <row r="718" spans="15:24" x14ac:dyDescent="0.45">
      <c r="O718" s="3"/>
      <c r="V718" s="3"/>
      <c r="X718" s="3"/>
    </row>
    <row r="719" spans="15:24" x14ac:dyDescent="0.45">
      <c r="O719" s="3"/>
      <c r="V719" s="3"/>
      <c r="X719" s="3"/>
    </row>
    <row r="720" spans="15:24" x14ac:dyDescent="0.45">
      <c r="O720" s="3"/>
      <c r="V720" s="3"/>
      <c r="X720" s="3"/>
    </row>
    <row r="721" spans="15:24" x14ac:dyDescent="0.45">
      <c r="O721" s="3"/>
      <c r="V721" s="3"/>
      <c r="X721" s="3"/>
    </row>
    <row r="722" spans="15:24" x14ac:dyDescent="0.45">
      <c r="O722" s="3"/>
      <c r="V722" s="3"/>
      <c r="X722" s="3"/>
    </row>
    <row r="723" spans="15:24" x14ac:dyDescent="0.45">
      <c r="O723" s="3"/>
      <c r="V723" s="3"/>
      <c r="X723" s="3"/>
    </row>
    <row r="724" spans="15:24" x14ac:dyDescent="0.45">
      <c r="O724" s="3"/>
      <c r="V724" s="3"/>
      <c r="X724" s="3"/>
    </row>
    <row r="725" spans="15:24" x14ac:dyDescent="0.45">
      <c r="O725" s="3"/>
      <c r="V725" s="3"/>
      <c r="X725" s="3"/>
    </row>
    <row r="726" spans="15:24" x14ac:dyDescent="0.45">
      <c r="O726" s="3"/>
      <c r="V726" s="3"/>
      <c r="X726" s="3"/>
    </row>
    <row r="727" spans="15:24" x14ac:dyDescent="0.45">
      <c r="O727" s="3"/>
      <c r="V727" s="3"/>
      <c r="X727" s="3"/>
    </row>
    <row r="728" spans="15:24" x14ac:dyDescent="0.45">
      <c r="O728" s="3"/>
      <c r="V728" s="3"/>
      <c r="X728" s="3"/>
    </row>
    <row r="729" spans="15:24" x14ac:dyDescent="0.45">
      <c r="O729" s="3"/>
      <c r="V729" s="3"/>
      <c r="X729" s="3"/>
    </row>
    <row r="730" spans="15:24" x14ac:dyDescent="0.45">
      <c r="O730" s="3"/>
      <c r="V730" s="3"/>
      <c r="X730" s="3"/>
    </row>
    <row r="731" spans="15:24" x14ac:dyDescent="0.45">
      <c r="O731" s="3"/>
      <c r="V731" s="3"/>
      <c r="X731" s="3"/>
    </row>
    <row r="732" spans="15:24" x14ac:dyDescent="0.45">
      <c r="O732" s="3"/>
      <c r="V732" s="3"/>
      <c r="X732" s="3"/>
    </row>
    <row r="733" spans="15:24" x14ac:dyDescent="0.45">
      <c r="O733" s="3"/>
      <c r="V733" s="3"/>
      <c r="X733" s="3"/>
    </row>
    <row r="734" spans="15:24" x14ac:dyDescent="0.45">
      <c r="O734" s="3"/>
      <c r="V734" s="3"/>
      <c r="X734" s="3"/>
    </row>
    <row r="735" spans="15:24" x14ac:dyDescent="0.45">
      <c r="O735" s="3"/>
      <c r="V735" s="3"/>
      <c r="X735" s="3"/>
    </row>
    <row r="736" spans="15:24" x14ac:dyDescent="0.45">
      <c r="O736" s="3"/>
      <c r="V736" s="3"/>
      <c r="X736" s="3"/>
    </row>
    <row r="737" spans="15:24" x14ac:dyDescent="0.45">
      <c r="O737" s="3"/>
      <c r="V737" s="3"/>
      <c r="X737" s="3"/>
    </row>
    <row r="738" spans="15:24" x14ac:dyDescent="0.45">
      <c r="O738" s="3"/>
      <c r="V738" s="3"/>
      <c r="X738" s="3"/>
    </row>
    <row r="739" spans="15:24" x14ac:dyDescent="0.45">
      <c r="O739" s="3"/>
      <c r="V739" s="3"/>
      <c r="X739" s="3"/>
    </row>
    <row r="740" spans="15:24" x14ac:dyDescent="0.45">
      <c r="O740" s="3"/>
      <c r="V740" s="3"/>
      <c r="X740" s="3"/>
    </row>
    <row r="741" spans="15:24" x14ac:dyDescent="0.45">
      <c r="O741" s="3"/>
      <c r="V741" s="3"/>
      <c r="X741" s="3"/>
    </row>
    <row r="742" spans="15:24" x14ac:dyDescent="0.45">
      <c r="O742" s="3"/>
      <c r="V742" s="3"/>
      <c r="X742" s="3"/>
    </row>
    <row r="743" spans="15:24" x14ac:dyDescent="0.45">
      <c r="O743" s="3"/>
      <c r="V743" s="3"/>
      <c r="X743" s="3"/>
    </row>
    <row r="744" spans="15:24" x14ac:dyDescent="0.45">
      <c r="O744" s="3"/>
      <c r="V744" s="3"/>
      <c r="X744" s="3"/>
    </row>
    <row r="745" spans="15:24" x14ac:dyDescent="0.45">
      <c r="O745" s="3"/>
      <c r="V745" s="3"/>
      <c r="X745" s="3"/>
    </row>
    <row r="746" spans="15:24" x14ac:dyDescent="0.45">
      <c r="O746" s="3"/>
      <c r="V746" s="3"/>
      <c r="X746" s="3"/>
    </row>
    <row r="747" spans="15:24" x14ac:dyDescent="0.45">
      <c r="O747" s="3"/>
      <c r="V747" s="3"/>
      <c r="X747" s="3"/>
    </row>
    <row r="748" spans="15:24" x14ac:dyDescent="0.45">
      <c r="O748" s="3"/>
      <c r="V748" s="3"/>
      <c r="X748" s="3"/>
    </row>
    <row r="749" spans="15:24" x14ac:dyDescent="0.45">
      <c r="O749" s="3"/>
      <c r="V749" s="3"/>
      <c r="X749" s="3"/>
    </row>
    <row r="750" spans="15:24" x14ac:dyDescent="0.45">
      <c r="O750" s="3"/>
      <c r="V750" s="3"/>
      <c r="X750" s="3"/>
    </row>
    <row r="751" spans="15:24" x14ac:dyDescent="0.45">
      <c r="O751" s="3"/>
      <c r="V751" s="3"/>
      <c r="X751" s="3"/>
    </row>
    <row r="752" spans="15:24" x14ac:dyDescent="0.45">
      <c r="O752" s="3"/>
      <c r="V752" s="3"/>
      <c r="X752" s="3"/>
    </row>
    <row r="753" spans="15:24" x14ac:dyDescent="0.45">
      <c r="O753" s="3"/>
      <c r="V753" s="3"/>
      <c r="X753" s="3"/>
    </row>
    <row r="754" spans="15:24" x14ac:dyDescent="0.45">
      <c r="O754" s="3"/>
      <c r="V754" s="3"/>
      <c r="X754" s="3"/>
    </row>
    <row r="755" spans="15:24" x14ac:dyDescent="0.45">
      <c r="O755" s="3"/>
      <c r="V755" s="3"/>
      <c r="X755" s="3"/>
    </row>
    <row r="756" spans="15:24" x14ac:dyDescent="0.45">
      <c r="O756" s="3"/>
      <c r="V756" s="3"/>
      <c r="X756" s="3"/>
    </row>
    <row r="757" spans="15:24" x14ac:dyDescent="0.45">
      <c r="O757" s="3"/>
      <c r="V757" s="3"/>
      <c r="X757" s="3"/>
    </row>
    <row r="758" spans="15:24" x14ac:dyDescent="0.45">
      <c r="O758" s="3"/>
      <c r="V758" s="3"/>
      <c r="X758" s="3"/>
    </row>
    <row r="759" spans="15:24" x14ac:dyDescent="0.45">
      <c r="O759" s="3"/>
      <c r="V759" s="3"/>
      <c r="X759" s="3"/>
    </row>
    <row r="760" spans="15:24" x14ac:dyDescent="0.45">
      <c r="O760" s="3"/>
      <c r="V760" s="3"/>
      <c r="X760" s="3"/>
    </row>
    <row r="761" spans="15:24" x14ac:dyDescent="0.45">
      <c r="O761" s="3"/>
      <c r="V761" s="3"/>
      <c r="X761" s="3"/>
    </row>
    <row r="762" spans="15:24" x14ac:dyDescent="0.45">
      <c r="O762" s="3"/>
      <c r="V762" s="3"/>
      <c r="X762" s="3"/>
    </row>
    <row r="763" spans="15:24" x14ac:dyDescent="0.45">
      <c r="O763" s="3"/>
      <c r="V763" s="3"/>
      <c r="X763" s="3"/>
    </row>
    <row r="764" spans="15:24" x14ac:dyDescent="0.45">
      <c r="O764" s="3"/>
      <c r="V764" s="3"/>
      <c r="X764" s="3"/>
    </row>
    <row r="765" spans="15:24" x14ac:dyDescent="0.45">
      <c r="O765" s="3"/>
      <c r="V765" s="3"/>
      <c r="X765" s="3"/>
    </row>
    <row r="766" spans="15:24" x14ac:dyDescent="0.45">
      <c r="O766" s="3"/>
      <c r="V766" s="3"/>
      <c r="X766" s="3"/>
    </row>
    <row r="767" spans="15:24" x14ac:dyDescent="0.45">
      <c r="O767" s="3"/>
      <c r="V767" s="3"/>
      <c r="X767" s="3"/>
    </row>
    <row r="768" spans="15:24" x14ac:dyDescent="0.45">
      <c r="O768" s="3"/>
      <c r="V768" s="3"/>
      <c r="X768" s="3"/>
    </row>
    <row r="769" spans="15:24" x14ac:dyDescent="0.45">
      <c r="O769" s="3"/>
      <c r="V769" s="3"/>
      <c r="X769" s="3"/>
    </row>
    <row r="770" spans="15:24" x14ac:dyDescent="0.45">
      <c r="O770" s="3"/>
      <c r="V770" s="3"/>
      <c r="X770" s="3"/>
    </row>
    <row r="771" spans="15:24" x14ac:dyDescent="0.45">
      <c r="O771" s="3"/>
      <c r="V771" s="3"/>
      <c r="X771" s="3"/>
    </row>
    <row r="772" spans="15:24" x14ac:dyDescent="0.45">
      <c r="O772" s="3"/>
      <c r="V772" s="3"/>
      <c r="X772" s="3"/>
    </row>
    <row r="773" spans="15:24" x14ac:dyDescent="0.45">
      <c r="O773" s="3"/>
      <c r="V773" s="3"/>
      <c r="X773" s="3"/>
    </row>
    <row r="774" spans="15:24" x14ac:dyDescent="0.45">
      <c r="O774" s="3"/>
      <c r="V774" s="3"/>
      <c r="X774" s="3"/>
    </row>
    <row r="775" spans="15:24" x14ac:dyDescent="0.45">
      <c r="O775" s="3"/>
      <c r="V775" s="3"/>
      <c r="X775" s="3"/>
    </row>
    <row r="776" spans="15:24" x14ac:dyDescent="0.45">
      <c r="O776" s="3"/>
      <c r="V776" s="3"/>
      <c r="X776" s="3"/>
    </row>
    <row r="777" spans="15:24" x14ac:dyDescent="0.45">
      <c r="O777" s="3"/>
      <c r="V777" s="3"/>
      <c r="X777" s="3"/>
    </row>
    <row r="778" spans="15:24" x14ac:dyDescent="0.45">
      <c r="O778" s="3"/>
      <c r="V778" s="3"/>
      <c r="X778" s="3"/>
    </row>
    <row r="779" spans="15:24" x14ac:dyDescent="0.45">
      <c r="O779" s="3"/>
      <c r="V779" s="3"/>
      <c r="X779" s="3"/>
    </row>
    <row r="780" spans="15:24" x14ac:dyDescent="0.45">
      <c r="O780" s="3"/>
      <c r="V780" s="3"/>
      <c r="X780" s="3"/>
    </row>
    <row r="781" spans="15:24" x14ac:dyDescent="0.45">
      <c r="O781" s="3"/>
      <c r="V781" s="3"/>
      <c r="X781" s="3"/>
    </row>
    <row r="782" spans="15:24" x14ac:dyDescent="0.45">
      <c r="O782" s="3"/>
      <c r="V782" s="3"/>
      <c r="X782" s="3"/>
    </row>
    <row r="783" spans="15:24" x14ac:dyDescent="0.45">
      <c r="O783" s="3"/>
      <c r="V783" s="3"/>
      <c r="X783" s="3"/>
    </row>
    <row r="784" spans="15:24" x14ac:dyDescent="0.45">
      <c r="O784" s="3"/>
      <c r="V784" s="3"/>
      <c r="X784" s="3"/>
    </row>
    <row r="785" spans="15:24" x14ac:dyDescent="0.45">
      <c r="O785" s="3"/>
      <c r="V785" s="3"/>
      <c r="X785" s="3"/>
    </row>
    <row r="786" spans="15:24" x14ac:dyDescent="0.45">
      <c r="O786" s="3"/>
      <c r="V786" s="3"/>
      <c r="X786" s="3"/>
    </row>
    <row r="787" spans="15:24" x14ac:dyDescent="0.45">
      <c r="O787" s="3"/>
      <c r="V787" s="3"/>
      <c r="X787" s="3"/>
    </row>
    <row r="788" spans="15:24" x14ac:dyDescent="0.45">
      <c r="O788" s="3"/>
      <c r="V788" s="3"/>
      <c r="X788" s="3"/>
    </row>
    <row r="789" spans="15:24" x14ac:dyDescent="0.45">
      <c r="O789" s="3"/>
      <c r="V789" s="3"/>
      <c r="X789" s="3"/>
    </row>
    <row r="790" spans="15:24" x14ac:dyDescent="0.45">
      <c r="O790" s="3"/>
      <c r="V790" s="3"/>
      <c r="X790" s="3"/>
    </row>
    <row r="791" spans="15:24" x14ac:dyDescent="0.45">
      <c r="O791" s="3"/>
      <c r="V791" s="3"/>
      <c r="X791" s="3"/>
    </row>
    <row r="792" spans="15:24" x14ac:dyDescent="0.45">
      <c r="O792" s="3"/>
      <c r="V792" s="3"/>
      <c r="X792" s="3"/>
    </row>
    <row r="793" spans="15:24" x14ac:dyDescent="0.45">
      <c r="O793" s="3"/>
      <c r="V793" s="3"/>
      <c r="X793" s="3"/>
    </row>
    <row r="794" spans="15:24" x14ac:dyDescent="0.45">
      <c r="O794" s="3"/>
      <c r="V794" s="3"/>
      <c r="X794" s="3"/>
    </row>
    <row r="795" spans="15:24" x14ac:dyDescent="0.45">
      <c r="O795" s="3"/>
      <c r="V795" s="3"/>
      <c r="X795" s="3"/>
    </row>
    <row r="796" spans="15:24" x14ac:dyDescent="0.45">
      <c r="O796" s="3"/>
      <c r="V796" s="3"/>
      <c r="X796" s="3"/>
    </row>
    <row r="797" spans="15:24" x14ac:dyDescent="0.45">
      <c r="O797" s="3"/>
      <c r="V797" s="3"/>
      <c r="X797" s="3"/>
    </row>
    <row r="798" spans="15:24" x14ac:dyDescent="0.45">
      <c r="O798" s="3"/>
      <c r="V798" s="3"/>
      <c r="X798" s="3"/>
    </row>
    <row r="799" spans="15:24" x14ac:dyDescent="0.45">
      <c r="O799" s="3"/>
      <c r="V799" s="3"/>
      <c r="X799" s="3"/>
    </row>
    <row r="800" spans="15:24" x14ac:dyDescent="0.45">
      <c r="O800" s="3"/>
      <c r="V800" s="3"/>
      <c r="X800" s="3"/>
    </row>
    <row r="801" spans="15:24" x14ac:dyDescent="0.45">
      <c r="O801" s="3"/>
      <c r="V801" s="3"/>
      <c r="X801" s="3"/>
    </row>
    <row r="802" spans="15:24" x14ac:dyDescent="0.45">
      <c r="O802" s="3"/>
      <c r="V802" s="3"/>
      <c r="X802" s="3"/>
    </row>
    <row r="803" spans="15:24" x14ac:dyDescent="0.45">
      <c r="O803" s="3"/>
      <c r="V803" s="3"/>
      <c r="X803" s="3"/>
    </row>
    <row r="804" spans="15:24" x14ac:dyDescent="0.45">
      <c r="O804" s="3"/>
      <c r="V804" s="3"/>
      <c r="X804" s="3"/>
    </row>
    <row r="805" spans="15:24" x14ac:dyDescent="0.45">
      <c r="O805" s="3"/>
      <c r="V805" s="3"/>
      <c r="X805" s="3"/>
    </row>
    <row r="806" spans="15:24" x14ac:dyDescent="0.45">
      <c r="O806" s="3"/>
      <c r="V806" s="3"/>
      <c r="X806" s="3"/>
    </row>
    <row r="807" spans="15:24" x14ac:dyDescent="0.45">
      <c r="O807" s="3"/>
      <c r="V807" s="3"/>
      <c r="X807" s="3"/>
    </row>
    <row r="808" spans="15:24" x14ac:dyDescent="0.45">
      <c r="O808" s="3"/>
      <c r="V808" s="3"/>
      <c r="X808" s="3"/>
    </row>
    <row r="809" spans="15:24" x14ac:dyDescent="0.45">
      <c r="O809" s="3"/>
      <c r="V809" s="3"/>
      <c r="X809" s="3"/>
    </row>
    <row r="810" spans="15:24" x14ac:dyDescent="0.45">
      <c r="O810" s="3"/>
      <c r="V810" s="3"/>
      <c r="X810" s="3"/>
    </row>
    <row r="811" spans="15:24" x14ac:dyDescent="0.45">
      <c r="O811" s="3"/>
      <c r="V811" s="3"/>
      <c r="X811" s="3"/>
    </row>
    <row r="812" spans="15:24" x14ac:dyDescent="0.45">
      <c r="O812" s="3"/>
      <c r="V812" s="3"/>
      <c r="X812" s="3"/>
    </row>
    <row r="813" spans="15:24" x14ac:dyDescent="0.45">
      <c r="O813" s="3"/>
      <c r="V813" s="3"/>
      <c r="X813" s="3"/>
    </row>
    <row r="814" spans="15:24" x14ac:dyDescent="0.45">
      <c r="O814" s="3"/>
      <c r="V814" s="3"/>
      <c r="X814" s="3"/>
    </row>
    <row r="815" spans="15:24" x14ac:dyDescent="0.45">
      <c r="O815" s="3"/>
      <c r="V815" s="3"/>
      <c r="X815" s="3"/>
    </row>
    <row r="816" spans="15:24" x14ac:dyDescent="0.45">
      <c r="O816" s="3"/>
      <c r="V816" s="3"/>
      <c r="X816" s="3"/>
    </row>
    <row r="817" spans="15:24" x14ac:dyDescent="0.45">
      <c r="O817" s="3"/>
      <c r="V817" s="3"/>
      <c r="X817" s="3"/>
    </row>
    <row r="818" spans="15:24" x14ac:dyDescent="0.45">
      <c r="O818" s="3"/>
      <c r="V818" s="3"/>
      <c r="X818" s="3"/>
    </row>
    <row r="819" spans="15:24" x14ac:dyDescent="0.45">
      <c r="O819" s="3"/>
      <c r="V819" s="3"/>
      <c r="X819" s="3"/>
    </row>
    <row r="820" spans="15:24" x14ac:dyDescent="0.45">
      <c r="O820" s="3"/>
      <c r="V820" s="3"/>
      <c r="X820" s="3"/>
    </row>
    <row r="821" spans="15:24" x14ac:dyDescent="0.45">
      <c r="O821" s="3"/>
      <c r="V821" s="3"/>
      <c r="X821" s="3"/>
    </row>
    <row r="822" spans="15:24" x14ac:dyDescent="0.45">
      <c r="O822" s="3"/>
      <c r="V822" s="3"/>
      <c r="X822" s="3"/>
    </row>
    <row r="823" spans="15:24" x14ac:dyDescent="0.45">
      <c r="O823" s="3"/>
      <c r="V823" s="3"/>
      <c r="X823" s="3"/>
    </row>
    <row r="824" spans="15:24" x14ac:dyDescent="0.45">
      <c r="O824" s="3"/>
      <c r="V824" s="3"/>
      <c r="X824" s="3"/>
    </row>
    <row r="825" spans="15:24" x14ac:dyDescent="0.45">
      <c r="O825" s="3"/>
      <c r="V825" s="3"/>
      <c r="X825" s="3"/>
    </row>
    <row r="826" spans="15:24" x14ac:dyDescent="0.45">
      <c r="O826" s="3"/>
      <c r="V826" s="3"/>
      <c r="X826" s="3"/>
    </row>
    <row r="827" spans="15:24" x14ac:dyDescent="0.45">
      <c r="O827" s="3"/>
      <c r="V827" s="3"/>
      <c r="X827" s="3"/>
    </row>
    <row r="828" spans="15:24" x14ac:dyDescent="0.45">
      <c r="O828" s="3"/>
      <c r="V828" s="3"/>
      <c r="X828" s="3"/>
    </row>
    <row r="829" spans="15:24" x14ac:dyDescent="0.45">
      <c r="O829" s="3"/>
      <c r="V829" s="3"/>
      <c r="X829" s="3"/>
    </row>
    <row r="830" spans="15:24" x14ac:dyDescent="0.45">
      <c r="O830" s="3"/>
      <c r="V830" s="3"/>
      <c r="X830" s="3"/>
    </row>
    <row r="831" spans="15:24" x14ac:dyDescent="0.45">
      <c r="O831" s="3"/>
      <c r="V831" s="3"/>
      <c r="X831" s="3"/>
    </row>
    <row r="832" spans="15:24" x14ac:dyDescent="0.45">
      <c r="O832" s="3"/>
      <c r="V832" s="3"/>
      <c r="X832" s="3"/>
    </row>
    <row r="833" spans="15:24" x14ac:dyDescent="0.45">
      <c r="O833" s="3"/>
      <c r="V833" s="3"/>
      <c r="X833" s="3"/>
    </row>
    <row r="834" spans="15:24" x14ac:dyDescent="0.45">
      <c r="O834" s="3"/>
      <c r="V834" s="3"/>
      <c r="X834" s="3"/>
    </row>
    <row r="835" spans="15:24" x14ac:dyDescent="0.45">
      <c r="O835" s="3"/>
      <c r="V835" s="3"/>
      <c r="X835" s="3"/>
    </row>
    <row r="836" spans="15:24" x14ac:dyDescent="0.45">
      <c r="O836" s="3"/>
      <c r="V836" s="3"/>
      <c r="X836" s="3"/>
    </row>
    <row r="837" spans="15:24" x14ac:dyDescent="0.45">
      <c r="O837" s="3"/>
      <c r="V837" s="3"/>
      <c r="X837" s="3"/>
    </row>
    <row r="838" spans="15:24" x14ac:dyDescent="0.45">
      <c r="O838" s="3"/>
      <c r="V838" s="3"/>
      <c r="X838" s="3"/>
    </row>
    <row r="839" spans="15:24" x14ac:dyDescent="0.45">
      <c r="O839" s="3"/>
      <c r="V839" s="3"/>
      <c r="X839" s="3"/>
    </row>
    <row r="840" spans="15:24" x14ac:dyDescent="0.45">
      <c r="O840" s="3"/>
      <c r="V840" s="3"/>
      <c r="X840" s="3"/>
    </row>
    <row r="841" spans="15:24" x14ac:dyDescent="0.45">
      <c r="O841" s="3"/>
      <c r="V841" s="3"/>
      <c r="X841" s="3"/>
    </row>
    <row r="842" spans="15:24" x14ac:dyDescent="0.45">
      <c r="O842" s="3"/>
      <c r="V842" s="3"/>
      <c r="X842" s="3"/>
    </row>
    <row r="843" spans="15:24" x14ac:dyDescent="0.45">
      <c r="O843" s="3"/>
      <c r="V843" s="3"/>
      <c r="X843" s="3"/>
    </row>
    <row r="844" spans="15:24" x14ac:dyDescent="0.45">
      <c r="O844" s="3"/>
      <c r="V844" s="3"/>
      <c r="X844" s="3"/>
    </row>
    <row r="845" spans="15:24" x14ac:dyDescent="0.45">
      <c r="O845" s="3"/>
      <c r="V845" s="3"/>
      <c r="X845" s="3"/>
    </row>
    <row r="846" spans="15:24" x14ac:dyDescent="0.45">
      <c r="O846" s="3"/>
      <c r="V846" s="3"/>
      <c r="X846" s="3"/>
    </row>
    <row r="847" spans="15:24" x14ac:dyDescent="0.45">
      <c r="O847" s="3"/>
      <c r="V847" s="3"/>
      <c r="X847" s="3"/>
    </row>
    <row r="848" spans="15:24" x14ac:dyDescent="0.45">
      <c r="O848" s="3"/>
      <c r="V848" s="3"/>
      <c r="X848" s="3"/>
    </row>
    <row r="849" spans="15:24" x14ac:dyDescent="0.45">
      <c r="O849" s="3"/>
      <c r="V849" s="3"/>
      <c r="X849" s="3"/>
    </row>
    <row r="850" spans="15:24" x14ac:dyDescent="0.45">
      <c r="O850" s="3"/>
      <c r="V850" s="3"/>
      <c r="X850" s="3"/>
    </row>
    <row r="851" spans="15:24" x14ac:dyDescent="0.45">
      <c r="O851" s="3"/>
      <c r="V851" s="3"/>
      <c r="X851" s="3"/>
    </row>
    <row r="852" spans="15:24" x14ac:dyDescent="0.45">
      <c r="O852" s="3"/>
      <c r="V852" s="3"/>
      <c r="X852" s="3"/>
    </row>
    <row r="853" spans="15:24" x14ac:dyDescent="0.45">
      <c r="O853" s="3"/>
      <c r="V853" s="3"/>
      <c r="X853" s="3"/>
    </row>
    <row r="854" spans="15:24" x14ac:dyDescent="0.45">
      <c r="O854" s="3"/>
      <c r="V854" s="3"/>
      <c r="X854" s="3"/>
    </row>
    <row r="855" spans="15:24" x14ac:dyDescent="0.45">
      <c r="O855" s="3"/>
      <c r="V855" s="3"/>
      <c r="X855" s="3"/>
    </row>
    <row r="856" spans="15:24" x14ac:dyDescent="0.45">
      <c r="O856" s="3"/>
      <c r="V856" s="3"/>
      <c r="X856" s="3"/>
    </row>
    <row r="857" spans="15:24" x14ac:dyDescent="0.45">
      <c r="O857" s="3"/>
      <c r="V857" s="3"/>
      <c r="X857" s="3"/>
    </row>
    <row r="858" spans="15:24" x14ac:dyDescent="0.45">
      <c r="O858" s="3"/>
      <c r="V858" s="3"/>
      <c r="X858" s="3"/>
    </row>
    <row r="859" spans="15:24" x14ac:dyDescent="0.45">
      <c r="O859" s="3"/>
      <c r="V859" s="3"/>
      <c r="X859" s="3"/>
    </row>
    <row r="860" spans="15:24" x14ac:dyDescent="0.45">
      <c r="O860" s="3"/>
      <c r="V860" s="3"/>
      <c r="X860" s="3"/>
    </row>
    <row r="861" spans="15:24" x14ac:dyDescent="0.45">
      <c r="O861" s="3"/>
      <c r="V861" s="3"/>
      <c r="X861" s="3"/>
    </row>
    <row r="862" spans="15:24" x14ac:dyDescent="0.45">
      <c r="O862" s="3"/>
      <c r="V862" s="3"/>
      <c r="X862" s="3"/>
    </row>
    <row r="863" spans="15:24" x14ac:dyDescent="0.45">
      <c r="O863" s="3"/>
      <c r="V863" s="3"/>
      <c r="X863" s="3"/>
    </row>
    <row r="864" spans="15:24" x14ac:dyDescent="0.45">
      <c r="O864" s="3"/>
      <c r="V864" s="3"/>
      <c r="X864" s="3"/>
    </row>
    <row r="865" spans="15:24" x14ac:dyDescent="0.45">
      <c r="O865" s="3"/>
      <c r="V865" s="3"/>
      <c r="X865" s="3"/>
    </row>
    <row r="866" spans="15:24" x14ac:dyDescent="0.45">
      <c r="O866" s="3"/>
      <c r="V866" s="3"/>
      <c r="X866" s="3"/>
    </row>
    <row r="867" spans="15:24" x14ac:dyDescent="0.45">
      <c r="O867" s="3"/>
      <c r="V867" s="3"/>
      <c r="X867" s="3"/>
    </row>
    <row r="868" spans="15:24" x14ac:dyDescent="0.45">
      <c r="O868" s="3"/>
      <c r="V868" s="3"/>
      <c r="X868" s="3"/>
    </row>
    <row r="869" spans="15:24" x14ac:dyDescent="0.45">
      <c r="O869" s="3"/>
      <c r="V869" s="3"/>
      <c r="X869" s="3"/>
    </row>
    <row r="870" spans="15:24" x14ac:dyDescent="0.45">
      <c r="O870" s="3"/>
      <c r="V870" s="3"/>
      <c r="X870" s="3"/>
    </row>
    <row r="871" spans="15:24" x14ac:dyDescent="0.45">
      <c r="O871" s="3"/>
      <c r="V871" s="3"/>
      <c r="X871" s="3"/>
    </row>
    <row r="872" spans="15:24" x14ac:dyDescent="0.45">
      <c r="O872" s="3"/>
      <c r="V872" s="3"/>
      <c r="X872" s="3"/>
    </row>
    <row r="873" spans="15:24" x14ac:dyDescent="0.45">
      <c r="O873" s="3"/>
      <c r="V873" s="3"/>
      <c r="X873" s="3"/>
    </row>
    <row r="874" spans="15:24" x14ac:dyDescent="0.45">
      <c r="O874" s="3"/>
      <c r="V874" s="3"/>
      <c r="X874" s="3"/>
    </row>
    <row r="875" spans="15:24" x14ac:dyDescent="0.45">
      <c r="O875" s="3"/>
      <c r="V875" s="3"/>
      <c r="X875" s="3"/>
    </row>
    <row r="876" spans="15:24" x14ac:dyDescent="0.45">
      <c r="O876" s="3"/>
      <c r="V876" s="3"/>
      <c r="X876" s="3"/>
    </row>
    <row r="877" spans="15:24" x14ac:dyDescent="0.45">
      <c r="O877" s="3"/>
      <c r="V877" s="3"/>
      <c r="X877" s="3"/>
    </row>
    <row r="878" spans="15:24" x14ac:dyDescent="0.45">
      <c r="O878" s="3"/>
      <c r="V878" s="3"/>
      <c r="X878" s="3"/>
    </row>
    <row r="879" spans="15:24" x14ac:dyDescent="0.45">
      <c r="O879" s="3"/>
      <c r="V879" s="3"/>
      <c r="X879" s="3"/>
    </row>
    <row r="880" spans="15:24" x14ac:dyDescent="0.45">
      <c r="O880" s="3"/>
      <c r="V880" s="3"/>
      <c r="X880" s="3"/>
    </row>
    <row r="881" spans="15:24" x14ac:dyDescent="0.45">
      <c r="O881" s="3"/>
      <c r="V881" s="3"/>
      <c r="X881" s="3"/>
    </row>
    <row r="882" spans="15:24" x14ac:dyDescent="0.45">
      <c r="O882" s="3"/>
      <c r="V882" s="3"/>
      <c r="X882" s="3"/>
    </row>
    <row r="883" spans="15:24" x14ac:dyDescent="0.45">
      <c r="O883" s="3"/>
      <c r="V883" s="3"/>
      <c r="X883" s="3"/>
    </row>
    <row r="884" spans="15:24" x14ac:dyDescent="0.45">
      <c r="O884" s="3"/>
      <c r="V884" s="3"/>
      <c r="X884" s="3"/>
    </row>
    <row r="885" spans="15:24" x14ac:dyDescent="0.45">
      <c r="O885" s="3"/>
      <c r="V885" s="3"/>
      <c r="X885" s="3"/>
    </row>
    <row r="886" spans="15:24" x14ac:dyDescent="0.45">
      <c r="O886" s="3"/>
      <c r="V886" s="3"/>
      <c r="X886" s="3"/>
    </row>
    <row r="887" spans="15:24" x14ac:dyDescent="0.45">
      <c r="O887" s="3"/>
      <c r="V887" s="3"/>
      <c r="X887" s="3"/>
    </row>
    <row r="888" spans="15:24" x14ac:dyDescent="0.45">
      <c r="O888" s="3"/>
      <c r="V888" s="3"/>
      <c r="X888" s="3"/>
    </row>
    <row r="889" spans="15:24" x14ac:dyDescent="0.45">
      <c r="O889" s="3"/>
      <c r="V889" s="3"/>
      <c r="X889" s="3"/>
    </row>
    <row r="890" spans="15:24" x14ac:dyDescent="0.45">
      <c r="O890" s="3"/>
      <c r="V890" s="3"/>
      <c r="X890" s="3"/>
    </row>
    <row r="891" spans="15:24" x14ac:dyDescent="0.45">
      <c r="O891" s="3"/>
      <c r="V891" s="3"/>
      <c r="X891" s="3"/>
    </row>
    <row r="892" spans="15:24" x14ac:dyDescent="0.45">
      <c r="O892" s="3"/>
      <c r="V892" s="3"/>
      <c r="X892" s="3"/>
    </row>
    <row r="893" spans="15:24" x14ac:dyDescent="0.45">
      <c r="O893" s="3"/>
      <c r="V893" s="3"/>
      <c r="X893" s="3"/>
    </row>
    <row r="894" spans="15:24" x14ac:dyDescent="0.45">
      <c r="O894" s="3"/>
      <c r="V894" s="3"/>
      <c r="X894" s="3"/>
    </row>
    <row r="895" spans="15:24" x14ac:dyDescent="0.45">
      <c r="O895" s="3"/>
      <c r="V895" s="3"/>
      <c r="X895" s="3"/>
    </row>
    <row r="896" spans="15:24" x14ac:dyDescent="0.45">
      <c r="O896" s="3"/>
      <c r="V896" s="3"/>
      <c r="X896" s="3"/>
    </row>
    <row r="897" spans="15:24" x14ac:dyDescent="0.45">
      <c r="O897" s="3"/>
      <c r="V897" s="3"/>
      <c r="X897" s="3"/>
    </row>
    <row r="898" spans="15:24" x14ac:dyDescent="0.45">
      <c r="O898" s="3"/>
      <c r="V898" s="3"/>
      <c r="X898" s="3"/>
    </row>
    <row r="899" spans="15:24" x14ac:dyDescent="0.45">
      <c r="O899" s="3"/>
      <c r="V899" s="3"/>
      <c r="X899" s="3"/>
    </row>
    <row r="900" spans="15:24" x14ac:dyDescent="0.45">
      <c r="O900" s="3"/>
      <c r="V900" s="3"/>
      <c r="X900" s="3"/>
    </row>
    <row r="901" spans="15:24" x14ac:dyDescent="0.45">
      <c r="O901" s="3"/>
      <c r="V901" s="3"/>
      <c r="X901" s="3"/>
    </row>
    <row r="902" spans="15:24" x14ac:dyDescent="0.45">
      <c r="O902" s="3"/>
      <c r="V902" s="3"/>
      <c r="X902" s="3"/>
    </row>
    <row r="903" spans="15:24" x14ac:dyDescent="0.45">
      <c r="O903" s="3"/>
      <c r="V903" s="3"/>
      <c r="X903" s="3"/>
    </row>
    <row r="904" spans="15:24" x14ac:dyDescent="0.45">
      <c r="O904" s="3"/>
      <c r="V904" s="3"/>
      <c r="X904" s="3"/>
    </row>
    <row r="905" spans="15:24" x14ac:dyDescent="0.45">
      <c r="O905" s="3"/>
      <c r="V905" s="3"/>
      <c r="X905" s="3"/>
    </row>
    <row r="906" spans="15:24" x14ac:dyDescent="0.45">
      <c r="O906" s="3"/>
      <c r="V906" s="3"/>
      <c r="X906" s="3"/>
    </row>
    <row r="907" spans="15:24" x14ac:dyDescent="0.45">
      <c r="O907" s="3"/>
      <c r="V907" s="3"/>
      <c r="X907" s="3"/>
    </row>
    <row r="908" spans="15:24" x14ac:dyDescent="0.45">
      <c r="O908" s="3"/>
      <c r="V908" s="3"/>
      <c r="X908" s="3"/>
    </row>
    <row r="909" spans="15:24" x14ac:dyDescent="0.45">
      <c r="O909" s="3"/>
      <c r="V909" s="3"/>
      <c r="X909" s="3"/>
    </row>
    <row r="910" spans="15:24" x14ac:dyDescent="0.45">
      <c r="O910" s="3"/>
      <c r="V910" s="3"/>
      <c r="X910" s="3"/>
    </row>
    <row r="911" spans="15:24" x14ac:dyDescent="0.45">
      <c r="O911" s="3"/>
      <c r="V911" s="3"/>
      <c r="X911" s="3"/>
    </row>
    <row r="912" spans="15:24" x14ac:dyDescent="0.45">
      <c r="O912" s="3"/>
      <c r="V912" s="3"/>
      <c r="X912" s="3"/>
    </row>
    <row r="913" spans="15:24" x14ac:dyDescent="0.45">
      <c r="O913" s="3"/>
      <c r="V913" s="3"/>
      <c r="X913" s="3"/>
    </row>
    <row r="914" spans="15:24" x14ac:dyDescent="0.45">
      <c r="O914" s="3"/>
      <c r="V914" s="3"/>
      <c r="X914" s="3"/>
    </row>
    <row r="915" spans="15:24" x14ac:dyDescent="0.45">
      <c r="O915" s="3"/>
      <c r="V915" s="3"/>
      <c r="X915" s="3"/>
    </row>
    <row r="916" spans="15:24" x14ac:dyDescent="0.45">
      <c r="O916" s="3"/>
      <c r="V916" s="3"/>
      <c r="X916" s="3"/>
    </row>
    <row r="917" spans="15:24" x14ac:dyDescent="0.45">
      <c r="O917" s="3"/>
      <c r="V917" s="3"/>
      <c r="X917" s="3"/>
    </row>
    <row r="918" spans="15:24" x14ac:dyDescent="0.45">
      <c r="O918" s="3"/>
      <c r="V918" s="3"/>
      <c r="X918" s="3"/>
    </row>
    <row r="919" spans="15:24" x14ac:dyDescent="0.45">
      <c r="O919" s="3"/>
      <c r="V919" s="3"/>
      <c r="X919" s="3"/>
    </row>
    <row r="920" spans="15:24" x14ac:dyDescent="0.45">
      <c r="O920" s="3"/>
      <c r="V920" s="3"/>
      <c r="X920" s="3"/>
    </row>
    <row r="921" spans="15:24" x14ac:dyDescent="0.45">
      <c r="O921" s="3"/>
      <c r="V921" s="3"/>
      <c r="X921" s="3"/>
    </row>
    <row r="922" spans="15:24" x14ac:dyDescent="0.45">
      <c r="O922" s="3"/>
      <c r="V922" s="3"/>
      <c r="X922" s="3"/>
    </row>
    <row r="923" spans="15:24" x14ac:dyDescent="0.45">
      <c r="O923" s="3"/>
      <c r="V923" s="3"/>
      <c r="X923" s="3"/>
    </row>
    <row r="924" spans="15:24" x14ac:dyDescent="0.45">
      <c r="O924" s="3"/>
      <c r="V924" s="3"/>
      <c r="X924" s="3"/>
    </row>
    <row r="925" spans="15:24" x14ac:dyDescent="0.45">
      <c r="O925" s="3"/>
      <c r="V925" s="3"/>
      <c r="X925" s="3"/>
    </row>
    <row r="926" spans="15:24" x14ac:dyDescent="0.45">
      <c r="O926" s="3"/>
      <c r="V926" s="3"/>
      <c r="X926" s="3"/>
    </row>
    <row r="927" spans="15:24" x14ac:dyDescent="0.45">
      <c r="O927" s="3"/>
      <c r="V927" s="3"/>
      <c r="X927" s="3"/>
    </row>
    <row r="928" spans="15:24" x14ac:dyDescent="0.45">
      <c r="O928" s="3"/>
      <c r="V928" s="3"/>
      <c r="X928" s="3"/>
    </row>
    <row r="929" spans="15:24" x14ac:dyDescent="0.45">
      <c r="O929" s="3"/>
      <c r="V929" s="3"/>
      <c r="X929" s="3"/>
    </row>
    <row r="930" spans="15:24" x14ac:dyDescent="0.45">
      <c r="O930" s="3"/>
      <c r="V930" s="3"/>
      <c r="X930" s="3"/>
    </row>
    <row r="931" spans="15:24" x14ac:dyDescent="0.45">
      <c r="O931" s="3"/>
      <c r="V931" s="3"/>
      <c r="X931" s="3"/>
    </row>
    <row r="932" spans="15:24" x14ac:dyDescent="0.45">
      <c r="O932" s="3"/>
      <c r="V932" s="3"/>
      <c r="X932" s="3"/>
    </row>
    <row r="933" spans="15:24" x14ac:dyDescent="0.45">
      <c r="O933" s="3"/>
      <c r="V933" s="3"/>
      <c r="X933" s="3"/>
    </row>
    <row r="934" spans="15:24" x14ac:dyDescent="0.45">
      <c r="O934" s="3"/>
      <c r="V934" s="3"/>
      <c r="X934" s="3"/>
    </row>
    <row r="935" spans="15:24" x14ac:dyDescent="0.45">
      <c r="O935" s="3"/>
      <c r="V935" s="3"/>
      <c r="X935" s="3"/>
    </row>
    <row r="936" spans="15:24" x14ac:dyDescent="0.45">
      <c r="O936" s="3"/>
      <c r="V936" s="3"/>
      <c r="X936" s="3"/>
    </row>
    <row r="937" spans="15:24" x14ac:dyDescent="0.45">
      <c r="O937" s="3"/>
      <c r="V937" s="3"/>
      <c r="X937" s="3"/>
    </row>
    <row r="938" spans="15:24" x14ac:dyDescent="0.45">
      <c r="O938" s="3"/>
      <c r="V938" s="3"/>
      <c r="X938" s="3"/>
    </row>
    <row r="939" spans="15:24" x14ac:dyDescent="0.45">
      <c r="O939" s="3"/>
      <c r="V939" s="3"/>
      <c r="X939" s="3"/>
    </row>
    <row r="940" spans="15:24" x14ac:dyDescent="0.45">
      <c r="O940" s="3"/>
      <c r="V940" s="3"/>
      <c r="X940" s="3"/>
    </row>
    <row r="941" spans="15:24" x14ac:dyDescent="0.45">
      <c r="O941" s="3"/>
      <c r="V941" s="3"/>
      <c r="X941" s="3"/>
    </row>
    <row r="942" spans="15:24" x14ac:dyDescent="0.45">
      <c r="O942" s="3"/>
      <c r="V942" s="3"/>
      <c r="X942" s="3"/>
    </row>
    <row r="943" spans="15:24" x14ac:dyDescent="0.45">
      <c r="O943" s="3"/>
      <c r="V943" s="3"/>
      <c r="X943" s="3"/>
    </row>
    <row r="944" spans="15:24" x14ac:dyDescent="0.45">
      <c r="O944" s="3"/>
      <c r="V944" s="3"/>
      <c r="X944" s="3"/>
    </row>
    <row r="945" spans="15:24" x14ac:dyDescent="0.45">
      <c r="O945" s="3"/>
      <c r="V945" s="3"/>
      <c r="X945" s="3"/>
    </row>
    <row r="946" spans="15:24" x14ac:dyDescent="0.45">
      <c r="O946" s="3"/>
      <c r="V946" s="3"/>
      <c r="X946" s="3"/>
    </row>
    <row r="947" spans="15:24" x14ac:dyDescent="0.45">
      <c r="O947" s="3"/>
      <c r="V947" s="3"/>
      <c r="X947" s="3"/>
    </row>
    <row r="948" spans="15:24" x14ac:dyDescent="0.45">
      <c r="O948" s="3"/>
      <c r="V948" s="3"/>
      <c r="X948" s="3"/>
    </row>
    <row r="949" spans="15:24" x14ac:dyDescent="0.45">
      <c r="O949" s="3"/>
      <c r="V949" s="3"/>
      <c r="X949" s="3"/>
    </row>
    <row r="950" spans="15:24" x14ac:dyDescent="0.45">
      <c r="O950" s="3"/>
      <c r="V950" s="3"/>
      <c r="X950" s="3"/>
    </row>
    <row r="951" spans="15:24" x14ac:dyDescent="0.45">
      <c r="O951" s="3"/>
      <c r="V951" s="3"/>
      <c r="X951" s="3"/>
    </row>
    <row r="952" spans="15:24" x14ac:dyDescent="0.45">
      <c r="O952" s="3"/>
      <c r="V952" s="3"/>
      <c r="X952" s="3"/>
    </row>
    <row r="953" spans="15:24" x14ac:dyDescent="0.45">
      <c r="O953" s="3"/>
      <c r="V953" s="3"/>
      <c r="X953" s="3"/>
    </row>
    <row r="954" spans="15:24" x14ac:dyDescent="0.45">
      <c r="O954" s="3"/>
      <c r="V954" s="3"/>
      <c r="X954" s="3"/>
    </row>
    <row r="955" spans="15:24" x14ac:dyDescent="0.45">
      <c r="O955" s="3"/>
      <c r="V955" s="3"/>
      <c r="X955" s="3"/>
    </row>
    <row r="956" spans="15:24" x14ac:dyDescent="0.45">
      <c r="O956" s="3"/>
      <c r="V956" s="3"/>
      <c r="X956" s="3"/>
    </row>
    <row r="957" spans="15:24" x14ac:dyDescent="0.45">
      <c r="O957" s="3"/>
      <c r="V957" s="3"/>
      <c r="X957" s="3"/>
    </row>
    <row r="958" spans="15:24" x14ac:dyDescent="0.45">
      <c r="O958" s="3"/>
      <c r="V958" s="3"/>
      <c r="X958" s="3"/>
    </row>
    <row r="959" spans="15:24" x14ac:dyDescent="0.45">
      <c r="O959" s="3"/>
      <c r="V959" s="3"/>
      <c r="X959" s="3"/>
    </row>
    <row r="960" spans="15:24" x14ac:dyDescent="0.45">
      <c r="O960" s="3"/>
      <c r="V960" s="3"/>
      <c r="X960" s="3"/>
    </row>
    <row r="961" spans="15:24" x14ac:dyDescent="0.45">
      <c r="O961" s="3"/>
      <c r="V961" s="3"/>
      <c r="X961" s="3"/>
    </row>
    <row r="962" spans="15:24" x14ac:dyDescent="0.45">
      <c r="O962" s="3"/>
      <c r="V962" s="3"/>
      <c r="X962" s="3"/>
    </row>
    <row r="963" spans="15:24" x14ac:dyDescent="0.45">
      <c r="O963" s="3"/>
      <c r="V963" s="3"/>
      <c r="X963" s="3"/>
    </row>
    <row r="964" spans="15:24" x14ac:dyDescent="0.45">
      <c r="O964" s="3"/>
      <c r="V964" s="3"/>
      <c r="X964" s="3"/>
    </row>
    <row r="965" spans="15:24" x14ac:dyDescent="0.45">
      <c r="O965" s="3"/>
      <c r="V965" s="3"/>
      <c r="X965" s="3"/>
    </row>
    <row r="966" spans="15:24" x14ac:dyDescent="0.45">
      <c r="O966" s="3"/>
      <c r="V966" s="3"/>
      <c r="X966" s="3"/>
    </row>
    <row r="967" spans="15:24" x14ac:dyDescent="0.45">
      <c r="O967" s="3"/>
      <c r="V967" s="3"/>
      <c r="X967" s="3"/>
    </row>
    <row r="968" spans="15:24" x14ac:dyDescent="0.45">
      <c r="O968" s="3"/>
      <c r="V968" s="3"/>
      <c r="X968" s="3"/>
    </row>
    <row r="969" spans="15:24" x14ac:dyDescent="0.45">
      <c r="O969" s="3"/>
      <c r="V969" s="3"/>
      <c r="X969" s="3"/>
    </row>
    <row r="970" spans="15:24" x14ac:dyDescent="0.45">
      <c r="O970" s="3"/>
      <c r="V970" s="3"/>
      <c r="X970" s="3"/>
    </row>
    <row r="971" spans="15:24" x14ac:dyDescent="0.45">
      <c r="O971" s="3"/>
      <c r="V971" s="3"/>
      <c r="X971" s="3"/>
    </row>
    <row r="972" spans="15:24" x14ac:dyDescent="0.45">
      <c r="O972" s="3"/>
      <c r="V972" s="3"/>
      <c r="X972" s="3"/>
    </row>
    <row r="973" spans="15:24" x14ac:dyDescent="0.45">
      <c r="O973" s="3"/>
      <c r="V973" s="3"/>
      <c r="X973" s="3"/>
    </row>
    <row r="974" spans="15:24" x14ac:dyDescent="0.45">
      <c r="O974" s="3"/>
      <c r="V974" s="3"/>
      <c r="X974" s="3"/>
    </row>
    <row r="975" spans="15:24" x14ac:dyDescent="0.45">
      <c r="O975" s="3"/>
      <c r="V975" s="3"/>
      <c r="X975" s="3"/>
    </row>
    <row r="976" spans="15:24" x14ac:dyDescent="0.45">
      <c r="O976" s="3"/>
      <c r="V976" s="3"/>
      <c r="X976" s="3"/>
    </row>
    <row r="977" spans="15:24" x14ac:dyDescent="0.45">
      <c r="O977" s="3"/>
      <c r="V977" s="3"/>
      <c r="X977" s="3"/>
    </row>
    <row r="978" spans="15:24" x14ac:dyDescent="0.45">
      <c r="O978" s="3"/>
      <c r="V978" s="3"/>
      <c r="X978" s="3"/>
    </row>
    <row r="979" spans="15:24" x14ac:dyDescent="0.45">
      <c r="O979" s="3"/>
      <c r="V979" s="3"/>
      <c r="X979" s="3"/>
    </row>
    <row r="980" spans="15:24" x14ac:dyDescent="0.45">
      <c r="O980" s="3"/>
      <c r="V980" s="3"/>
      <c r="X980" s="3"/>
    </row>
    <row r="981" spans="15:24" x14ac:dyDescent="0.45">
      <c r="O981" s="3"/>
      <c r="V981" s="3"/>
      <c r="X981" s="3"/>
    </row>
    <row r="982" spans="15:24" x14ac:dyDescent="0.45">
      <c r="O982" s="3"/>
      <c r="V982" s="3"/>
      <c r="X982" s="3"/>
    </row>
    <row r="983" spans="15:24" x14ac:dyDescent="0.45">
      <c r="O983" s="3"/>
      <c r="V983" s="3"/>
      <c r="X983" s="3"/>
    </row>
    <row r="984" spans="15:24" x14ac:dyDescent="0.45">
      <c r="O984" s="3"/>
      <c r="V984" s="3"/>
      <c r="X984" s="3"/>
    </row>
    <row r="985" spans="15:24" x14ac:dyDescent="0.45">
      <c r="O985" s="3"/>
      <c r="V985" s="3"/>
      <c r="X985" s="3"/>
    </row>
    <row r="986" spans="15:24" x14ac:dyDescent="0.45">
      <c r="O986" s="3"/>
      <c r="V986" s="3"/>
      <c r="X986" s="3"/>
    </row>
    <row r="987" spans="15:24" x14ac:dyDescent="0.45">
      <c r="O987" s="3"/>
      <c r="V987" s="3"/>
      <c r="X987" s="3"/>
    </row>
    <row r="988" spans="15:24" x14ac:dyDescent="0.45">
      <c r="O988" s="3"/>
      <c r="V988" s="3"/>
      <c r="X988" s="3"/>
    </row>
    <row r="989" spans="15:24" x14ac:dyDescent="0.45">
      <c r="O989" s="3"/>
      <c r="V989" s="3"/>
      <c r="X989" s="3"/>
    </row>
    <row r="990" spans="15:24" x14ac:dyDescent="0.45">
      <c r="O990" s="3"/>
      <c r="V990" s="3"/>
      <c r="X990" s="3"/>
    </row>
    <row r="991" spans="15:24" x14ac:dyDescent="0.45">
      <c r="O991" s="3"/>
      <c r="V991" s="3"/>
      <c r="X991" s="3"/>
    </row>
    <row r="992" spans="15:24" x14ac:dyDescent="0.45">
      <c r="O992" s="3"/>
      <c r="V992" s="3"/>
      <c r="X992" s="3"/>
    </row>
    <row r="993" spans="15:24" x14ac:dyDescent="0.45">
      <c r="O993" s="3"/>
      <c r="V993" s="3"/>
      <c r="X993" s="3"/>
    </row>
    <row r="994" spans="15:24" x14ac:dyDescent="0.45">
      <c r="O994" s="3"/>
      <c r="V994" s="3"/>
      <c r="X994" s="3"/>
    </row>
    <row r="995" spans="15:24" x14ac:dyDescent="0.45">
      <c r="O995" s="3"/>
      <c r="V995" s="3"/>
      <c r="X995" s="3"/>
    </row>
    <row r="996" spans="15:24" x14ac:dyDescent="0.45">
      <c r="O996" s="3"/>
      <c r="V996" s="3"/>
      <c r="X996" s="3"/>
    </row>
    <row r="997" spans="15:24" x14ac:dyDescent="0.45">
      <c r="O997" s="3"/>
      <c r="V997" s="3"/>
      <c r="X997" s="3"/>
    </row>
    <row r="998" spans="15:24" x14ac:dyDescent="0.45">
      <c r="O998" s="3"/>
      <c r="V998" s="3"/>
      <c r="X998" s="3"/>
    </row>
    <row r="999" spans="15:24" x14ac:dyDescent="0.45">
      <c r="O999" s="3"/>
      <c r="V999" s="3"/>
      <c r="X999" s="3"/>
    </row>
    <row r="1000" spans="15:24" x14ac:dyDescent="0.45">
      <c r="O1000" s="3"/>
      <c r="V1000" s="3"/>
      <c r="X1000" s="3"/>
    </row>
    <row r="1001" spans="15:24" x14ac:dyDescent="0.45">
      <c r="O1001" s="3"/>
      <c r="V1001" s="3"/>
      <c r="X1001" s="3"/>
    </row>
    <row r="1002" spans="15:24" x14ac:dyDescent="0.45">
      <c r="O1002" s="3"/>
      <c r="V1002" s="3"/>
      <c r="X1002" s="3"/>
    </row>
    <row r="1003" spans="15:24" x14ac:dyDescent="0.45">
      <c r="O1003" s="3"/>
      <c r="V1003" s="3"/>
      <c r="X1003" s="3"/>
    </row>
    <row r="1004" spans="15:24" x14ac:dyDescent="0.45">
      <c r="O1004" s="3"/>
      <c r="V1004" s="3"/>
      <c r="X1004" s="3"/>
    </row>
    <row r="1005" spans="15:24" x14ac:dyDescent="0.45">
      <c r="O1005" s="3"/>
      <c r="V1005" s="3"/>
      <c r="X1005" s="3"/>
    </row>
    <row r="1006" spans="15:24" x14ac:dyDescent="0.45">
      <c r="O1006" s="3"/>
      <c r="V1006" s="3"/>
      <c r="X1006" s="3"/>
    </row>
    <row r="1007" spans="15:24" x14ac:dyDescent="0.45">
      <c r="O1007" s="3"/>
      <c r="V1007" s="3"/>
      <c r="X1007" s="3"/>
    </row>
    <row r="1008" spans="15:24" x14ac:dyDescent="0.45">
      <c r="O1008" s="3"/>
      <c r="V1008" s="3"/>
      <c r="X1008" s="3"/>
    </row>
    <row r="1009" spans="15:24" x14ac:dyDescent="0.45">
      <c r="O1009" s="3"/>
      <c r="V1009" s="3"/>
      <c r="X1009" s="3"/>
    </row>
    <row r="1010" spans="15:24" x14ac:dyDescent="0.45">
      <c r="O1010" s="3"/>
      <c r="V1010" s="3"/>
      <c r="X1010" s="3"/>
    </row>
    <row r="1011" spans="15:24" x14ac:dyDescent="0.45">
      <c r="O1011" s="3"/>
      <c r="V1011" s="3"/>
      <c r="X1011" s="3"/>
    </row>
    <row r="1012" spans="15:24" x14ac:dyDescent="0.45">
      <c r="O1012" s="3"/>
      <c r="V1012" s="3"/>
      <c r="X1012" s="3"/>
    </row>
    <row r="1013" spans="15:24" x14ac:dyDescent="0.45">
      <c r="O1013" s="3"/>
      <c r="V1013" s="3"/>
      <c r="X1013" s="3"/>
    </row>
    <row r="1014" spans="15:24" x14ac:dyDescent="0.45">
      <c r="O1014" s="3"/>
      <c r="V1014" s="3"/>
      <c r="X1014" s="3"/>
    </row>
    <row r="1015" spans="15:24" x14ac:dyDescent="0.45">
      <c r="O1015" s="3"/>
      <c r="V1015" s="3"/>
      <c r="X1015" s="3"/>
    </row>
    <row r="1016" spans="15:24" x14ac:dyDescent="0.45">
      <c r="O1016" s="3"/>
      <c r="V1016" s="3"/>
      <c r="X1016" s="3"/>
    </row>
    <row r="1017" spans="15:24" x14ac:dyDescent="0.45">
      <c r="O1017" s="3"/>
      <c r="V1017" s="3"/>
      <c r="X1017" s="3"/>
    </row>
    <row r="1018" spans="15:24" x14ac:dyDescent="0.45">
      <c r="O1018" s="3"/>
      <c r="V1018" s="3"/>
      <c r="X1018" s="3"/>
    </row>
    <row r="1019" spans="15:24" x14ac:dyDescent="0.45">
      <c r="O1019" s="3"/>
      <c r="V1019" s="3"/>
      <c r="X1019" s="3"/>
    </row>
    <row r="1020" spans="15:24" x14ac:dyDescent="0.45">
      <c r="O1020" s="3"/>
      <c r="V1020" s="3"/>
      <c r="X1020" s="3"/>
    </row>
    <row r="1021" spans="15:24" x14ac:dyDescent="0.45">
      <c r="O1021" s="3"/>
      <c r="V1021" s="3"/>
      <c r="X1021" s="3"/>
    </row>
    <row r="1022" spans="15:24" x14ac:dyDescent="0.45">
      <c r="O1022" s="3"/>
      <c r="V1022" s="3"/>
      <c r="X1022" s="3"/>
    </row>
    <row r="1023" spans="15:24" x14ac:dyDescent="0.45">
      <c r="O1023" s="3"/>
      <c r="V1023" s="3"/>
      <c r="X1023" s="3"/>
    </row>
    <row r="1024" spans="15:24" x14ac:dyDescent="0.45">
      <c r="O1024" s="3"/>
      <c r="V1024" s="3"/>
      <c r="X1024" s="3"/>
    </row>
    <row r="1025" spans="15:24" x14ac:dyDescent="0.45">
      <c r="O1025" s="3"/>
      <c r="V1025" s="3"/>
      <c r="X1025" s="3"/>
    </row>
    <row r="1026" spans="15:24" x14ac:dyDescent="0.45">
      <c r="O1026" s="3"/>
      <c r="V1026" s="3"/>
      <c r="X1026" s="3"/>
    </row>
    <row r="1027" spans="15:24" x14ac:dyDescent="0.45">
      <c r="O1027" s="3"/>
      <c r="V1027" s="3"/>
      <c r="X1027" s="3"/>
    </row>
    <row r="1028" spans="15:24" x14ac:dyDescent="0.45">
      <c r="O1028" s="3"/>
      <c r="V1028" s="3"/>
      <c r="X1028" s="3"/>
    </row>
    <row r="1029" spans="15:24" x14ac:dyDescent="0.45">
      <c r="O1029" s="3"/>
      <c r="V1029" s="3"/>
      <c r="X1029" s="3"/>
    </row>
    <row r="1030" spans="15:24" x14ac:dyDescent="0.45">
      <c r="O1030" s="3"/>
      <c r="V1030" s="3"/>
      <c r="X1030" s="3"/>
    </row>
    <row r="1031" spans="15:24" x14ac:dyDescent="0.45">
      <c r="O1031" s="3"/>
      <c r="V1031" s="3"/>
      <c r="X1031" s="3"/>
    </row>
    <row r="1032" spans="15:24" x14ac:dyDescent="0.45">
      <c r="O1032" s="3"/>
      <c r="V1032" s="3"/>
      <c r="X1032" s="3"/>
    </row>
    <row r="1033" spans="15:24" x14ac:dyDescent="0.45">
      <c r="O1033" s="3"/>
      <c r="V1033" s="3"/>
      <c r="X1033" s="3"/>
    </row>
    <row r="1034" spans="15:24" x14ac:dyDescent="0.45">
      <c r="O1034" s="3"/>
      <c r="V1034" s="3"/>
      <c r="X1034" s="3"/>
    </row>
    <row r="1035" spans="15:24" x14ac:dyDescent="0.45">
      <c r="O1035" s="3"/>
      <c r="V1035" s="3"/>
      <c r="X1035" s="3"/>
    </row>
    <row r="1036" spans="15:24" x14ac:dyDescent="0.45">
      <c r="O1036" s="3"/>
      <c r="V1036" s="3"/>
      <c r="X1036" s="3"/>
    </row>
    <row r="1037" spans="15:24" x14ac:dyDescent="0.45">
      <c r="O1037" s="3"/>
      <c r="V1037" s="3"/>
      <c r="X1037" s="3"/>
    </row>
    <row r="1038" spans="15:24" x14ac:dyDescent="0.45">
      <c r="O1038" s="3"/>
      <c r="V1038" s="3"/>
      <c r="X1038" s="3"/>
    </row>
    <row r="1039" spans="15:24" x14ac:dyDescent="0.45">
      <c r="O1039" s="3"/>
      <c r="V1039" s="3"/>
      <c r="X1039" s="3"/>
    </row>
    <row r="1040" spans="15:24" x14ac:dyDescent="0.45">
      <c r="O1040" s="3"/>
      <c r="V1040" s="3"/>
      <c r="X1040" s="3"/>
    </row>
    <row r="1041" spans="15:24" x14ac:dyDescent="0.45">
      <c r="O1041" s="3"/>
      <c r="V1041" s="3"/>
      <c r="X1041" s="3"/>
    </row>
    <row r="1042" spans="15:24" x14ac:dyDescent="0.45">
      <c r="O1042" s="3"/>
      <c r="V1042" s="3"/>
      <c r="X1042" s="3"/>
    </row>
    <row r="1043" spans="15:24" x14ac:dyDescent="0.45">
      <c r="O1043" s="3"/>
      <c r="V1043" s="3"/>
      <c r="X1043" s="3"/>
    </row>
    <row r="1044" spans="15:24" x14ac:dyDescent="0.45">
      <c r="O1044" s="3"/>
      <c r="V1044" s="3"/>
      <c r="X1044" s="3"/>
    </row>
    <row r="1045" spans="15:24" x14ac:dyDescent="0.45">
      <c r="O1045" s="3"/>
      <c r="V1045" s="3"/>
      <c r="X1045" s="3"/>
    </row>
    <row r="1046" spans="15:24" x14ac:dyDescent="0.45">
      <c r="O1046" s="3"/>
      <c r="V1046" s="3"/>
      <c r="X1046" s="3"/>
    </row>
    <row r="1047" spans="15:24" x14ac:dyDescent="0.45">
      <c r="O1047" s="3"/>
      <c r="V1047" s="3"/>
      <c r="X1047" s="3"/>
    </row>
    <row r="1048" spans="15:24" x14ac:dyDescent="0.45">
      <c r="O1048" s="3"/>
      <c r="V1048" s="3"/>
      <c r="X1048" s="3"/>
    </row>
    <row r="1049" spans="15:24" x14ac:dyDescent="0.45">
      <c r="O1049" s="3"/>
      <c r="V1049" s="3"/>
      <c r="X1049" s="3"/>
    </row>
    <row r="1050" spans="15:24" x14ac:dyDescent="0.45">
      <c r="O1050" s="3"/>
      <c r="V1050" s="3"/>
      <c r="X1050" s="3"/>
    </row>
    <row r="1051" spans="15:24" x14ac:dyDescent="0.45">
      <c r="O1051" s="3"/>
      <c r="V1051" s="3"/>
      <c r="X1051" s="3"/>
    </row>
    <row r="1052" spans="15:24" x14ac:dyDescent="0.45">
      <c r="O1052" s="3"/>
      <c r="V1052" s="3"/>
      <c r="X1052" s="3"/>
    </row>
    <row r="1053" spans="15:24" x14ac:dyDescent="0.45">
      <c r="O1053" s="3"/>
      <c r="V1053" s="3"/>
      <c r="X1053" s="3"/>
    </row>
    <row r="1054" spans="15:24" x14ac:dyDescent="0.45">
      <c r="O1054" s="3"/>
      <c r="V1054" s="3"/>
      <c r="X1054" s="3"/>
    </row>
    <row r="1055" spans="15:24" x14ac:dyDescent="0.45">
      <c r="O1055" s="3"/>
      <c r="V1055" s="3"/>
      <c r="X1055" s="3"/>
    </row>
    <row r="1056" spans="15:24" x14ac:dyDescent="0.45">
      <c r="O1056" s="3"/>
      <c r="V1056" s="3"/>
      <c r="X1056" s="3"/>
    </row>
    <row r="1057" spans="15:24" x14ac:dyDescent="0.45">
      <c r="O1057" s="3"/>
      <c r="V1057" s="3"/>
      <c r="X1057" s="3"/>
    </row>
    <row r="1058" spans="15:24" x14ac:dyDescent="0.45">
      <c r="O1058" s="3"/>
      <c r="V1058" s="3"/>
      <c r="X1058" s="3"/>
    </row>
    <row r="1059" spans="15:24" x14ac:dyDescent="0.45">
      <c r="O1059" s="3"/>
      <c r="V1059" s="3"/>
      <c r="X1059" s="3"/>
    </row>
    <row r="1060" spans="15:24" x14ac:dyDescent="0.45">
      <c r="O1060" s="3"/>
      <c r="V1060" s="3"/>
      <c r="X1060" s="3"/>
    </row>
    <row r="1061" spans="15:24" x14ac:dyDescent="0.45">
      <c r="O1061" s="3"/>
      <c r="V1061" s="3"/>
      <c r="X1061" s="3"/>
    </row>
    <row r="1062" spans="15:24" x14ac:dyDescent="0.45">
      <c r="O1062" s="3"/>
      <c r="V1062" s="3"/>
      <c r="X1062" s="3"/>
    </row>
    <row r="1063" spans="15:24" x14ac:dyDescent="0.45">
      <c r="O1063" s="3"/>
      <c r="V1063" s="3"/>
      <c r="X1063" s="3"/>
    </row>
    <row r="1064" spans="15:24" x14ac:dyDescent="0.45">
      <c r="O1064" s="3"/>
      <c r="V1064" s="3"/>
      <c r="X1064" s="3"/>
    </row>
    <row r="1065" spans="15:24" x14ac:dyDescent="0.45">
      <c r="O1065" s="3"/>
      <c r="V1065" s="3"/>
      <c r="X1065" s="3"/>
    </row>
    <row r="1066" spans="15:24" x14ac:dyDescent="0.45">
      <c r="O1066" s="3"/>
      <c r="V1066" s="3"/>
      <c r="X1066" s="3"/>
    </row>
    <row r="1067" spans="15:24" x14ac:dyDescent="0.45">
      <c r="O1067" s="3"/>
      <c r="V1067" s="3"/>
      <c r="X1067" s="3"/>
    </row>
    <row r="1068" spans="15:24" x14ac:dyDescent="0.45">
      <c r="O1068" s="3"/>
      <c r="V1068" s="3"/>
      <c r="X1068" s="3"/>
    </row>
    <row r="1069" spans="15:24" x14ac:dyDescent="0.45">
      <c r="O1069" s="3"/>
      <c r="V1069" s="3"/>
      <c r="X1069" s="3"/>
    </row>
    <row r="1070" spans="15:24" x14ac:dyDescent="0.45">
      <c r="O1070" s="3"/>
      <c r="V1070" s="3"/>
      <c r="X1070" s="3"/>
    </row>
    <row r="1071" spans="15:24" x14ac:dyDescent="0.45">
      <c r="O1071" s="3"/>
      <c r="V1071" s="3"/>
      <c r="X1071" s="3"/>
    </row>
    <row r="1072" spans="15:24" x14ac:dyDescent="0.45">
      <c r="O1072" s="3"/>
      <c r="V1072" s="3"/>
      <c r="X1072" s="3"/>
    </row>
    <row r="1073" spans="15:24" x14ac:dyDescent="0.45">
      <c r="O1073" s="3"/>
      <c r="V1073" s="3"/>
      <c r="X1073" s="3"/>
    </row>
    <row r="1074" spans="15:24" x14ac:dyDescent="0.45">
      <c r="O1074" s="3"/>
      <c r="V1074" s="3"/>
      <c r="X1074" s="3"/>
    </row>
    <row r="1075" spans="15:24" x14ac:dyDescent="0.45">
      <c r="O1075" s="3"/>
      <c r="V1075" s="3"/>
      <c r="X1075" s="3"/>
    </row>
    <row r="1076" spans="15:24" x14ac:dyDescent="0.45">
      <c r="O1076" s="3"/>
      <c r="V1076" s="3"/>
      <c r="X1076" s="3"/>
    </row>
    <row r="1077" spans="15:24" x14ac:dyDescent="0.45">
      <c r="O1077" s="3"/>
      <c r="V1077" s="3"/>
      <c r="X1077" s="3"/>
    </row>
    <row r="1078" spans="15:24" x14ac:dyDescent="0.45">
      <c r="O1078" s="3"/>
      <c r="V1078" s="3"/>
      <c r="X1078" s="3"/>
    </row>
    <row r="1079" spans="15:24" x14ac:dyDescent="0.45">
      <c r="O1079" s="3"/>
      <c r="V1079" s="3"/>
      <c r="X1079" s="3"/>
    </row>
    <row r="1080" spans="15:24" x14ac:dyDescent="0.45">
      <c r="O1080" s="3"/>
      <c r="V1080" s="3"/>
      <c r="X1080" s="3"/>
    </row>
    <row r="1081" spans="15:24" x14ac:dyDescent="0.45">
      <c r="O1081" s="3"/>
      <c r="V1081" s="3"/>
      <c r="X1081" s="3"/>
    </row>
    <row r="1082" spans="15:24" x14ac:dyDescent="0.45">
      <c r="O1082" s="3"/>
      <c r="V1082" s="3"/>
      <c r="X1082" s="3"/>
    </row>
    <row r="1083" spans="15:24" x14ac:dyDescent="0.45">
      <c r="O1083" s="3"/>
      <c r="V1083" s="3"/>
      <c r="X1083" s="3"/>
    </row>
    <row r="1084" spans="15:24" x14ac:dyDescent="0.45">
      <c r="O1084" s="3"/>
      <c r="V1084" s="3"/>
      <c r="X1084" s="3"/>
    </row>
    <row r="1085" spans="15:24" x14ac:dyDescent="0.45">
      <c r="O1085" s="3"/>
      <c r="V1085" s="3"/>
      <c r="X1085" s="3"/>
    </row>
    <row r="1086" spans="15:24" x14ac:dyDescent="0.45">
      <c r="O1086" s="3"/>
      <c r="V1086" s="3"/>
      <c r="X1086" s="3"/>
    </row>
    <row r="1087" spans="15:24" x14ac:dyDescent="0.45">
      <c r="O1087" s="3"/>
      <c r="V1087" s="3"/>
      <c r="X1087" s="3"/>
    </row>
    <row r="1088" spans="15:24" x14ac:dyDescent="0.45">
      <c r="O1088" s="3"/>
      <c r="V1088" s="3"/>
      <c r="X1088" s="3"/>
    </row>
    <row r="1089" spans="15:24" x14ac:dyDescent="0.45">
      <c r="O1089" s="3"/>
      <c r="V1089" s="3"/>
      <c r="X1089" s="3"/>
    </row>
    <row r="1090" spans="15:24" x14ac:dyDescent="0.45">
      <c r="O1090" s="3"/>
      <c r="V1090" s="3"/>
      <c r="X1090" s="3"/>
    </row>
    <row r="1091" spans="15:24" x14ac:dyDescent="0.45">
      <c r="O1091" s="3"/>
      <c r="V1091" s="3"/>
      <c r="X1091" s="3"/>
    </row>
    <row r="1092" spans="15:24" x14ac:dyDescent="0.45">
      <c r="O1092" s="3"/>
      <c r="V1092" s="3"/>
      <c r="X1092" s="3"/>
    </row>
    <row r="1093" spans="15:24" x14ac:dyDescent="0.45">
      <c r="O1093" s="3"/>
      <c r="V1093" s="3"/>
      <c r="X1093" s="3"/>
    </row>
    <row r="1094" spans="15:24" x14ac:dyDescent="0.45">
      <c r="O1094" s="3"/>
      <c r="V1094" s="3"/>
      <c r="X1094" s="3"/>
    </row>
    <row r="1095" spans="15:24" x14ac:dyDescent="0.45">
      <c r="O1095" s="3"/>
      <c r="V1095" s="3"/>
      <c r="X1095" s="3"/>
    </row>
    <row r="1096" spans="15:24" x14ac:dyDescent="0.45">
      <c r="O1096" s="3"/>
      <c r="V1096" s="3"/>
      <c r="X1096" s="3"/>
    </row>
    <row r="1097" spans="15:24" x14ac:dyDescent="0.45">
      <c r="O1097" s="3"/>
      <c r="V1097" s="3"/>
      <c r="X1097" s="3"/>
    </row>
    <row r="1098" spans="15:24" x14ac:dyDescent="0.45">
      <c r="O1098" s="3"/>
      <c r="V1098" s="3"/>
      <c r="X1098" s="3"/>
    </row>
    <row r="1099" spans="15:24" x14ac:dyDescent="0.45">
      <c r="O1099" s="3"/>
      <c r="V1099" s="3"/>
      <c r="X1099" s="3"/>
    </row>
    <row r="1100" spans="15:24" x14ac:dyDescent="0.45">
      <c r="O1100" s="3"/>
      <c r="V1100" s="3"/>
      <c r="X1100" s="3"/>
    </row>
    <row r="1101" spans="15:24" x14ac:dyDescent="0.45">
      <c r="O1101" s="3"/>
      <c r="V1101" s="3"/>
      <c r="X1101" s="3"/>
    </row>
    <row r="1102" spans="15:24" x14ac:dyDescent="0.45">
      <c r="O1102" s="3"/>
      <c r="V1102" s="3"/>
      <c r="X1102" s="3"/>
    </row>
    <row r="1103" spans="15:24" x14ac:dyDescent="0.45">
      <c r="O1103" s="3"/>
      <c r="V1103" s="3"/>
      <c r="X1103" s="3"/>
    </row>
    <row r="1104" spans="15:24" x14ac:dyDescent="0.45">
      <c r="O1104" s="3"/>
      <c r="V1104" s="3"/>
      <c r="X1104" s="3"/>
    </row>
    <row r="1105" spans="15:24" x14ac:dyDescent="0.45">
      <c r="O1105" s="3"/>
      <c r="V1105" s="3"/>
      <c r="X1105" s="3"/>
    </row>
    <row r="1106" spans="15:24" x14ac:dyDescent="0.45">
      <c r="O1106" s="3"/>
      <c r="V1106" s="3"/>
      <c r="X1106" s="3"/>
    </row>
    <row r="1107" spans="15:24" x14ac:dyDescent="0.45">
      <c r="O1107" s="3"/>
      <c r="V1107" s="3"/>
      <c r="X1107" s="3"/>
    </row>
    <row r="1108" spans="15:24" x14ac:dyDescent="0.45">
      <c r="O1108" s="3"/>
      <c r="V1108" s="3"/>
      <c r="X1108" s="3"/>
    </row>
    <row r="1109" spans="15:24" x14ac:dyDescent="0.45">
      <c r="O1109" s="3"/>
      <c r="V1109" s="3"/>
      <c r="X1109" s="3"/>
    </row>
    <row r="1110" spans="15:24" x14ac:dyDescent="0.45">
      <c r="O1110" s="3"/>
      <c r="V1110" s="3"/>
      <c r="X1110" s="3"/>
    </row>
    <row r="1111" spans="15:24" x14ac:dyDescent="0.45">
      <c r="O1111" s="3"/>
      <c r="V1111" s="3"/>
      <c r="X1111" s="3"/>
    </row>
    <row r="1112" spans="15:24" x14ac:dyDescent="0.45">
      <c r="O1112" s="3"/>
      <c r="V1112" s="3"/>
      <c r="X1112" s="3"/>
    </row>
    <row r="1113" spans="15:24" x14ac:dyDescent="0.45">
      <c r="O1113" s="3"/>
      <c r="V1113" s="3"/>
      <c r="X1113" s="3"/>
    </row>
    <row r="1114" spans="15:24" x14ac:dyDescent="0.45">
      <c r="O1114" s="3"/>
      <c r="V1114" s="3"/>
      <c r="X1114" s="3"/>
    </row>
    <row r="1115" spans="15:24" x14ac:dyDescent="0.45">
      <c r="O1115" s="3"/>
      <c r="V1115" s="3"/>
      <c r="X1115" s="3"/>
    </row>
    <row r="1116" spans="15:24" x14ac:dyDescent="0.45">
      <c r="O1116" s="3"/>
      <c r="V1116" s="3"/>
      <c r="X1116" s="3"/>
    </row>
    <row r="1117" spans="15:24" x14ac:dyDescent="0.45">
      <c r="O1117" s="3"/>
      <c r="V1117" s="3"/>
      <c r="X1117" s="3"/>
    </row>
    <row r="1118" spans="15:24" x14ac:dyDescent="0.45">
      <c r="O1118" s="3"/>
      <c r="V1118" s="3"/>
      <c r="X1118" s="3"/>
    </row>
    <row r="1119" spans="15:24" x14ac:dyDescent="0.45">
      <c r="O1119" s="3"/>
      <c r="V1119" s="3"/>
      <c r="X1119" s="3"/>
    </row>
    <row r="1120" spans="15:24" x14ac:dyDescent="0.45">
      <c r="O1120" s="3"/>
      <c r="V1120" s="3"/>
      <c r="X1120" s="3"/>
    </row>
    <row r="1121" spans="15:24" x14ac:dyDescent="0.45">
      <c r="O1121" s="3"/>
      <c r="V1121" s="3"/>
      <c r="X1121" s="3"/>
    </row>
    <row r="1122" spans="15:24" x14ac:dyDescent="0.45">
      <c r="O1122" s="3"/>
      <c r="V1122" s="3"/>
      <c r="X1122" s="3"/>
    </row>
    <row r="1123" spans="15:24" x14ac:dyDescent="0.45">
      <c r="O1123" s="3"/>
      <c r="V1123" s="3"/>
      <c r="X1123" s="3"/>
    </row>
    <row r="1124" spans="15:24" x14ac:dyDescent="0.45">
      <c r="O1124" s="3"/>
      <c r="V1124" s="3"/>
      <c r="X1124" s="3"/>
    </row>
    <row r="1125" spans="15:24" x14ac:dyDescent="0.45">
      <c r="O1125" s="3"/>
      <c r="V1125" s="3"/>
      <c r="X1125" s="3"/>
    </row>
    <row r="1126" spans="15:24" x14ac:dyDescent="0.45">
      <c r="O1126" s="3"/>
      <c r="V1126" s="3"/>
      <c r="X1126" s="3"/>
    </row>
    <row r="1127" spans="15:24" x14ac:dyDescent="0.45">
      <c r="O1127" s="3"/>
      <c r="V1127" s="3"/>
      <c r="X1127" s="3"/>
    </row>
    <row r="1128" spans="15:24" x14ac:dyDescent="0.45">
      <c r="O1128" s="3"/>
      <c r="V1128" s="3"/>
      <c r="X1128" s="3"/>
    </row>
    <row r="1129" spans="15:24" x14ac:dyDescent="0.45">
      <c r="O1129" s="3"/>
      <c r="V1129" s="3"/>
      <c r="X1129" s="3"/>
    </row>
    <row r="1130" spans="15:24" x14ac:dyDescent="0.45">
      <c r="O1130" s="3"/>
      <c r="V1130" s="3"/>
      <c r="X1130" s="3"/>
    </row>
    <row r="1131" spans="15:24" x14ac:dyDescent="0.45">
      <c r="O1131" s="3"/>
      <c r="V1131" s="3"/>
      <c r="X1131" s="3"/>
    </row>
    <row r="1132" spans="15:24" x14ac:dyDescent="0.45">
      <c r="O1132" s="3"/>
      <c r="V1132" s="3"/>
      <c r="X1132" s="3"/>
    </row>
    <row r="1133" spans="15:24" x14ac:dyDescent="0.45">
      <c r="O1133" s="3"/>
      <c r="V1133" s="3"/>
      <c r="X1133" s="3"/>
    </row>
    <row r="1134" spans="15:24" x14ac:dyDescent="0.45">
      <c r="O1134" s="3"/>
      <c r="V1134" s="3"/>
      <c r="X1134" s="3"/>
    </row>
    <row r="1135" spans="15:24" x14ac:dyDescent="0.45">
      <c r="O1135" s="3"/>
      <c r="V1135" s="3"/>
      <c r="X1135" s="3"/>
    </row>
    <row r="1136" spans="15:24" x14ac:dyDescent="0.45">
      <c r="O1136" s="3"/>
      <c r="V1136" s="3"/>
      <c r="X1136" s="3"/>
    </row>
    <row r="1137" spans="15:24" x14ac:dyDescent="0.45">
      <c r="O1137" s="3"/>
      <c r="V1137" s="3"/>
      <c r="X1137" s="3"/>
    </row>
    <row r="1138" spans="15:24" x14ac:dyDescent="0.45">
      <c r="O1138" s="3"/>
      <c r="V1138" s="3"/>
      <c r="X1138" s="3"/>
    </row>
    <row r="1139" spans="15:24" x14ac:dyDescent="0.45">
      <c r="O1139" s="3"/>
      <c r="V1139" s="3"/>
      <c r="X1139" s="3"/>
    </row>
    <row r="1140" spans="15:24" x14ac:dyDescent="0.45">
      <c r="O1140" s="3"/>
      <c r="V1140" s="3"/>
      <c r="X1140" s="3"/>
    </row>
    <row r="1141" spans="15:24" x14ac:dyDescent="0.45">
      <c r="O1141" s="3"/>
      <c r="V1141" s="3"/>
      <c r="X1141" s="3"/>
    </row>
    <row r="1142" spans="15:24" x14ac:dyDescent="0.45">
      <c r="O1142" s="3"/>
      <c r="V1142" s="3"/>
      <c r="X1142" s="3"/>
    </row>
    <row r="1143" spans="15:24" x14ac:dyDescent="0.45">
      <c r="O1143" s="3"/>
      <c r="V1143" s="3"/>
      <c r="X1143" s="3"/>
    </row>
    <row r="1144" spans="15:24" x14ac:dyDescent="0.45">
      <c r="O1144" s="3"/>
      <c r="V1144" s="3"/>
      <c r="X1144" s="3"/>
    </row>
    <row r="1145" spans="15:24" x14ac:dyDescent="0.45">
      <c r="O1145" s="3"/>
      <c r="V1145" s="3"/>
      <c r="X1145" s="3"/>
    </row>
    <row r="1146" spans="15:24" x14ac:dyDescent="0.45">
      <c r="O1146" s="3"/>
      <c r="V1146" s="3"/>
      <c r="X1146" s="3"/>
    </row>
    <row r="1147" spans="15:24" x14ac:dyDescent="0.45">
      <c r="O1147" s="3"/>
      <c r="V1147" s="3"/>
      <c r="X1147" s="3"/>
    </row>
    <row r="1148" spans="15:24" x14ac:dyDescent="0.45">
      <c r="O1148" s="3"/>
      <c r="V1148" s="3"/>
      <c r="X1148" s="3"/>
    </row>
    <row r="1149" spans="15:24" x14ac:dyDescent="0.45">
      <c r="O1149" s="3"/>
      <c r="V1149" s="3"/>
      <c r="X1149" s="3"/>
    </row>
    <row r="1150" spans="15:24" x14ac:dyDescent="0.45">
      <c r="O1150" s="3"/>
      <c r="V1150" s="3"/>
      <c r="X1150" s="3"/>
    </row>
    <row r="1151" spans="15:24" x14ac:dyDescent="0.45">
      <c r="O1151" s="3"/>
      <c r="V1151" s="3"/>
      <c r="X1151" s="3"/>
    </row>
    <row r="1152" spans="15:24" x14ac:dyDescent="0.45">
      <c r="O1152" s="3"/>
      <c r="V1152" s="3"/>
      <c r="X1152" s="3"/>
    </row>
    <row r="1153" spans="15:24" x14ac:dyDescent="0.45">
      <c r="O1153" s="3"/>
      <c r="V1153" s="3"/>
      <c r="X1153" s="3"/>
    </row>
    <row r="1154" spans="15:24" x14ac:dyDescent="0.45">
      <c r="O1154" s="3"/>
      <c r="V1154" s="3"/>
      <c r="X1154" s="3"/>
    </row>
    <row r="1155" spans="15:24" x14ac:dyDescent="0.45">
      <c r="O1155" s="3"/>
      <c r="V1155" s="3"/>
      <c r="X1155" s="3"/>
    </row>
    <row r="1156" spans="15:24" x14ac:dyDescent="0.45">
      <c r="O1156" s="3"/>
      <c r="V1156" s="3"/>
      <c r="X1156" s="3"/>
    </row>
    <row r="1157" spans="15:24" x14ac:dyDescent="0.45">
      <c r="O1157" s="3"/>
      <c r="V1157" s="3"/>
      <c r="X1157" s="3"/>
    </row>
    <row r="1158" spans="15:24" x14ac:dyDescent="0.45">
      <c r="O1158" s="3"/>
      <c r="V1158" s="3"/>
      <c r="X1158" s="3"/>
    </row>
    <row r="1159" spans="15:24" x14ac:dyDescent="0.45">
      <c r="O1159" s="3"/>
      <c r="V1159" s="3"/>
      <c r="X1159" s="3"/>
    </row>
    <row r="1160" spans="15:24" x14ac:dyDescent="0.45">
      <c r="O1160" s="3"/>
      <c r="V1160" s="3"/>
      <c r="X1160" s="3"/>
    </row>
    <row r="1161" spans="15:24" x14ac:dyDescent="0.45">
      <c r="O1161" s="3"/>
      <c r="V1161" s="3"/>
      <c r="X1161" s="3"/>
    </row>
    <row r="1162" spans="15:24" x14ac:dyDescent="0.45">
      <c r="O1162" s="3"/>
      <c r="V1162" s="3"/>
      <c r="X1162" s="3"/>
    </row>
    <row r="1163" spans="15:24" x14ac:dyDescent="0.45">
      <c r="O1163" s="3"/>
      <c r="V1163" s="3"/>
      <c r="X1163" s="3"/>
    </row>
    <row r="1164" spans="15:24" x14ac:dyDescent="0.45">
      <c r="O1164" s="3"/>
      <c r="V1164" s="3"/>
      <c r="X1164" s="3"/>
    </row>
    <row r="1165" spans="15:24" x14ac:dyDescent="0.45">
      <c r="O1165" s="3"/>
      <c r="V1165" s="3"/>
      <c r="X1165" s="3"/>
    </row>
    <row r="1166" spans="15:24" x14ac:dyDescent="0.45">
      <c r="O1166" s="3"/>
      <c r="V1166" s="3"/>
      <c r="X1166" s="3"/>
    </row>
    <row r="1167" spans="15:24" x14ac:dyDescent="0.45">
      <c r="O1167" s="3"/>
      <c r="V1167" s="3"/>
      <c r="X1167" s="3"/>
    </row>
    <row r="1168" spans="15:24" x14ac:dyDescent="0.45">
      <c r="O1168" s="3"/>
      <c r="V1168" s="3"/>
      <c r="X1168" s="3"/>
    </row>
    <row r="1169" spans="15:24" x14ac:dyDescent="0.45">
      <c r="O1169" s="3"/>
      <c r="V1169" s="3"/>
      <c r="X1169" s="3"/>
    </row>
    <row r="1170" spans="15:24" x14ac:dyDescent="0.45">
      <c r="O1170" s="3"/>
      <c r="V1170" s="3"/>
      <c r="X1170" s="3"/>
    </row>
    <row r="1171" spans="15:24" x14ac:dyDescent="0.45">
      <c r="O1171" s="3"/>
      <c r="V1171" s="3"/>
      <c r="X1171" s="3"/>
    </row>
    <row r="1172" spans="15:24" x14ac:dyDescent="0.45">
      <c r="O1172" s="3"/>
      <c r="V1172" s="3"/>
      <c r="X1172" s="3"/>
    </row>
    <row r="1173" spans="15:24" x14ac:dyDescent="0.45">
      <c r="O1173" s="3"/>
      <c r="V1173" s="3"/>
      <c r="X1173" s="3"/>
    </row>
    <row r="1174" spans="15:24" x14ac:dyDescent="0.45">
      <c r="O1174" s="3"/>
      <c r="V1174" s="3"/>
      <c r="X1174" s="3"/>
    </row>
    <row r="1175" spans="15:24" x14ac:dyDescent="0.45">
      <c r="O1175" s="3"/>
      <c r="V1175" s="3"/>
      <c r="X1175" s="3"/>
    </row>
    <row r="1176" spans="15:24" x14ac:dyDescent="0.45">
      <c r="O1176" s="3"/>
      <c r="V1176" s="3"/>
      <c r="X1176" s="3"/>
    </row>
    <row r="1177" spans="15:24" x14ac:dyDescent="0.45">
      <c r="O1177" s="3"/>
      <c r="V1177" s="3"/>
      <c r="X1177" s="3"/>
    </row>
    <row r="1178" spans="15:24" x14ac:dyDescent="0.45">
      <c r="O1178" s="3"/>
      <c r="V1178" s="3"/>
      <c r="X1178" s="3"/>
    </row>
    <row r="1179" spans="15:24" x14ac:dyDescent="0.45">
      <c r="O1179" s="3"/>
      <c r="V1179" s="3"/>
      <c r="X1179" s="3"/>
    </row>
    <row r="1180" spans="15:24" x14ac:dyDescent="0.45">
      <c r="O1180" s="3"/>
      <c r="V1180" s="3"/>
      <c r="X1180" s="3"/>
    </row>
    <row r="1181" spans="15:24" x14ac:dyDescent="0.45">
      <c r="O1181" s="3"/>
      <c r="V1181" s="3"/>
      <c r="X1181" s="3"/>
    </row>
    <row r="1182" spans="15:24" x14ac:dyDescent="0.45">
      <c r="O1182" s="3"/>
      <c r="V1182" s="3"/>
      <c r="X1182" s="3"/>
    </row>
    <row r="1183" spans="15:24" x14ac:dyDescent="0.45">
      <c r="O1183" s="3"/>
      <c r="V1183" s="3"/>
      <c r="X1183" s="3"/>
    </row>
    <row r="1184" spans="15:24" x14ac:dyDescent="0.45">
      <c r="O1184" s="3"/>
      <c r="V1184" s="3"/>
      <c r="X1184" s="3"/>
    </row>
    <row r="1185" spans="15:24" x14ac:dyDescent="0.45">
      <c r="O1185" s="3"/>
      <c r="V1185" s="3"/>
      <c r="X1185" s="3"/>
    </row>
    <row r="1186" spans="15:24" x14ac:dyDescent="0.45">
      <c r="O1186" s="3"/>
      <c r="V1186" s="3"/>
      <c r="X1186" s="3"/>
    </row>
    <row r="1187" spans="15:24" x14ac:dyDescent="0.45">
      <c r="O1187" s="3"/>
      <c r="V1187" s="3"/>
      <c r="X1187" s="3"/>
    </row>
    <row r="1188" spans="15:24" x14ac:dyDescent="0.45">
      <c r="O1188" s="3"/>
      <c r="V1188" s="3"/>
      <c r="X1188" s="3"/>
    </row>
    <row r="1189" spans="15:24" x14ac:dyDescent="0.45">
      <c r="O1189" s="3"/>
      <c r="V1189" s="3"/>
      <c r="X1189" s="3"/>
    </row>
    <row r="1190" spans="15:24" x14ac:dyDescent="0.45">
      <c r="O1190" s="3"/>
      <c r="V1190" s="3"/>
      <c r="X1190" s="3"/>
    </row>
    <row r="1191" spans="15:24" x14ac:dyDescent="0.45">
      <c r="O1191" s="3"/>
      <c r="V1191" s="3"/>
      <c r="X1191" s="3"/>
    </row>
    <row r="1192" spans="15:24" x14ac:dyDescent="0.45">
      <c r="O1192" s="3"/>
      <c r="V1192" s="3"/>
      <c r="X1192" s="3"/>
    </row>
    <row r="1193" spans="15:24" x14ac:dyDescent="0.45">
      <c r="O1193" s="3"/>
      <c r="V1193" s="3"/>
      <c r="X1193" s="3"/>
    </row>
    <row r="1194" spans="15:24" x14ac:dyDescent="0.45">
      <c r="O1194" s="3"/>
      <c r="V1194" s="3"/>
      <c r="X1194" s="3"/>
    </row>
    <row r="1195" spans="15:24" x14ac:dyDescent="0.45">
      <c r="O1195" s="3"/>
      <c r="V1195" s="3"/>
      <c r="X1195" s="3"/>
    </row>
    <row r="1196" spans="15:24" x14ac:dyDescent="0.45">
      <c r="O1196" s="3"/>
      <c r="V1196" s="3"/>
      <c r="X1196" s="3"/>
    </row>
    <row r="1197" spans="15:24" x14ac:dyDescent="0.45">
      <c r="O1197" s="3"/>
      <c r="V1197" s="3"/>
      <c r="X1197" s="3"/>
    </row>
    <row r="1198" spans="15:24" x14ac:dyDescent="0.45">
      <c r="O1198" s="3"/>
      <c r="V1198" s="3"/>
      <c r="X1198" s="3"/>
    </row>
    <row r="1199" spans="15:24" x14ac:dyDescent="0.45">
      <c r="O1199" s="3"/>
      <c r="V1199" s="3"/>
      <c r="X1199" s="3"/>
    </row>
    <row r="1200" spans="15:24" x14ac:dyDescent="0.45">
      <c r="O1200" s="3"/>
      <c r="V1200" s="3"/>
      <c r="X1200" s="3"/>
    </row>
    <row r="1201" spans="15:24" x14ac:dyDescent="0.45">
      <c r="O1201" s="3"/>
      <c r="V1201" s="3"/>
      <c r="X1201" s="3"/>
    </row>
    <row r="1202" spans="15:24" x14ac:dyDescent="0.45">
      <c r="O1202" s="3"/>
      <c r="V1202" s="3"/>
      <c r="X1202" s="3"/>
    </row>
    <row r="1203" spans="15:24" x14ac:dyDescent="0.45">
      <c r="O1203" s="3"/>
      <c r="V1203" s="3"/>
      <c r="X1203" s="3"/>
    </row>
    <row r="1204" spans="15:24" x14ac:dyDescent="0.45">
      <c r="O1204" s="3"/>
      <c r="V1204" s="3"/>
      <c r="X1204" s="3"/>
    </row>
    <row r="1205" spans="15:24" x14ac:dyDescent="0.45">
      <c r="O1205" s="3"/>
      <c r="V1205" s="3"/>
      <c r="X1205" s="3"/>
    </row>
    <row r="1206" spans="15:24" x14ac:dyDescent="0.45">
      <c r="O1206" s="3"/>
      <c r="V1206" s="3"/>
      <c r="X1206" s="3"/>
    </row>
    <row r="1207" spans="15:24" x14ac:dyDescent="0.45">
      <c r="O1207" s="3"/>
      <c r="V1207" s="3"/>
      <c r="X1207" s="3"/>
    </row>
    <row r="1208" spans="15:24" x14ac:dyDescent="0.45">
      <c r="O1208" s="3"/>
      <c r="V1208" s="3"/>
      <c r="X1208" s="3"/>
    </row>
    <row r="1209" spans="15:24" x14ac:dyDescent="0.45">
      <c r="O1209" s="3"/>
      <c r="V1209" s="3"/>
      <c r="X1209" s="3"/>
    </row>
    <row r="1210" spans="15:24" x14ac:dyDescent="0.45">
      <c r="O1210" s="3"/>
      <c r="V1210" s="3"/>
      <c r="X1210" s="3"/>
    </row>
    <row r="1211" spans="15:24" x14ac:dyDescent="0.45">
      <c r="O1211" s="3"/>
      <c r="V1211" s="3"/>
      <c r="X1211" s="3"/>
    </row>
    <row r="1212" spans="15:24" x14ac:dyDescent="0.45">
      <c r="O1212" s="3"/>
      <c r="V1212" s="3"/>
      <c r="X1212" s="3"/>
    </row>
    <row r="1213" spans="15:24" x14ac:dyDescent="0.45">
      <c r="O1213" s="3"/>
      <c r="V1213" s="3"/>
      <c r="X1213" s="3"/>
    </row>
    <row r="1214" spans="15:24" x14ac:dyDescent="0.45">
      <c r="O1214" s="3"/>
      <c r="V1214" s="3"/>
      <c r="X1214" s="3"/>
    </row>
    <row r="1215" spans="15:24" x14ac:dyDescent="0.45">
      <c r="O1215" s="3"/>
      <c r="V1215" s="3"/>
      <c r="X1215" s="3"/>
    </row>
    <row r="1216" spans="15:24" x14ac:dyDescent="0.45">
      <c r="O1216" s="3"/>
      <c r="V1216" s="3"/>
      <c r="X1216" s="3"/>
    </row>
    <row r="1217" spans="15:24" x14ac:dyDescent="0.45">
      <c r="O1217" s="3"/>
      <c r="V1217" s="3"/>
      <c r="X1217" s="3"/>
    </row>
    <row r="1218" spans="15:24" x14ac:dyDescent="0.45">
      <c r="O1218" s="3"/>
      <c r="V1218" s="3"/>
      <c r="X1218" s="3"/>
    </row>
    <row r="1219" spans="15:24" x14ac:dyDescent="0.45">
      <c r="O1219" s="3"/>
      <c r="V1219" s="3"/>
      <c r="X1219" s="3"/>
    </row>
    <row r="1220" spans="15:24" x14ac:dyDescent="0.45">
      <c r="O1220" s="3"/>
      <c r="V1220" s="3"/>
      <c r="X1220" s="3"/>
    </row>
    <row r="1221" spans="15:24" x14ac:dyDescent="0.45">
      <c r="O1221" s="3"/>
      <c r="V1221" s="3"/>
      <c r="X1221" s="3"/>
    </row>
    <row r="1222" spans="15:24" x14ac:dyDescent="0.45">
      <c r="O1222" s="3"/>
      <c r="V1222" s="3"/>
      <c r="X1222" s="3"/>
    </row>
    <row r="1223" spans="15:24" x14ac:dyDescent="0.45">
      <c r="O1223" s="3"/>
      <c r="V1223" s="3"/>
      <c r="X1223" s="3"/>
    </row>
    <row r="1224" spans="15:24" x14ac:dyDescent="0.45">
      <c r="O1224" s="3"/>
      <c r="V1224" s="3"/>
      <c r="X1224" s="3"/>
    </row>
    <row r="1225" spans="15:24" x14ac:dyDescent="0.45">
      <c r="O1225" s="3"/>
      <c r="V1225" s="3"/>
      <c r="X1225" s="3"/>
    </row>
    <row r="1226" spans="15:24" x14ac:dyDescent="0.45">
      <c r="O1226" s="3"/>
      <c r="V1226" s="3"/>
      <c r="X1226" s="3"/>
    </row>
    <row r="1227" spans="15:24" x14ac:dyDescent="0.45">
      <c r="O1227" s="3"/>
      <c r="V1227" s="3"/>
      <c r="X1227" s="3"/>
    </row>
    <row r="1228" spans="15:24" x14ac:dyDescent="0.45">
      <c r="O1228" s="3"/>
      <c r="V1228" s="3"/>
      <c r="X1228" s="3"/>
    </row>
    <row r="1229" spans="15:24" x14ac:dyDescent="0.45">
      <c r="O1229" s="3"/>
      <c r="V1229" s="3"/>
      <c r="X1229" s="3"/>
    </row>
    <row r="1230" spans="15:24" x14ac:dyDescent="0.45">
      <c r="O1230" s="3"/>
      <c r="V1230" s="3"/>
      <c r="X1230" s="3"/>
    </row>
    <row r="1231" spans="15:24" x14ac:dyDescent="0.45">
      <c r="O1231" s="3"/>
      <c r="V1231" s="3"/>
      <c r="X1231" s="3"/>
    </row>
    <row r="1232" spans="15:24" x14ac:dyDescent="0.45">
      <c r="O1232" s="3"/>
      <c r="V1232" s="3"/>
      <c r="X1232" s="3"/>
    </row>
    <row r="1233" spans="15:24" x14ac:dyDescent="0.45">
      <c r="O1233" s="3"/>
      <c r="V1233" s="3"/>
      <c r="X1233" s="3"/>
    </row>
    <row r="1234" spans="15:24" x14ac:dyDescent="0.45">
      <c r="O1234" s="3"/>
      <c r="V1234" s="3"/>
      <c r="X1234" s="3"/>
    </row>
    <row r="1235" spans="15:24" x14ac:dyDescent="0.45">
      <c r="O1235" s="3"/>
      <c r="V1235" s="3"/>
      <c r="X1235" s="3"/>
    </row>
    <row r="1236" spans="15:24" x14ac:dyDescent="0.45">
      <c r="O1236" s="3"/>
      <c r="V1236" s="3"/>
      <c r="X1236" s="3"/>
    </row>
    <row r="1237" spans="15:24" x14ac:dyDescent="0.45">
      <c r="O1237" s="3"/>
      <c r="V1237" s="3"/>
      <c r="X1237" s="3"/>
    </row>
    <row r="1238" spans="15:24" x14ac:dyDescent="0.45">
      <c r="O1238" s="3"/>
      <c r="V1238" s="3"/>
      <c r="X1238" s="3"/>
    </row>
    <row r="1239" spans="15:24" x14ac:dyDescent="0.45">
      <c r="O1239" s="3"/>
      <c r="V1239" s="3"/>
      <c r="X1239" s="3"/>
    </row>
    <row r="1240" spans="15:24" x14ac:dyDescent="0.45">
      <c r="O1240" s="3"/>
      <c r="V1240" s="3"/>
      <c r="X1240" s="3"/>
    </row>
    <row r="1241" spans="15:24" x14ac:dyDescent="0.45">
      <c r="O1241" s="3"/>
      <c r="V1241" s="3"/>
      <c r="X1241" s="3"/>
    </row>
    <row r="1242" spans="15:24" x14ac:dyDescent="0.45">
      <c r="O1242" s="3"/>
      <c r="V1242" s="3"/>
      <c r="X1242" s="3"/>
    </row>
    <row r="1243" spans="15:24" x14ac:dyDescent="0.45">
      <c r="O1243" s="3"/>
      <c r="V1243" s="3"/>
      <c r="X1243" s="3"/>
    </row>
    <row r="1244" spans="15:24" x14ac:dyDescent="0.45">
      <c r="O1244" s="3"/>
      <c r="V1244" s="3"/>
      <c r="X1244" s="3"/>
    </row>
    <row r="1245" spans="15:24" x14ac:dyDescent="0.45">
      <c r="O1245" s="3"/>
      <c r="V1245" s="3"/>
      <c r="X1245" s="3"/>
    </row>
    <row r="1246" spans="15:24" x14ac:dyDescent="0.45">
      <c r="O1246" s="3"/>
      <c r="V1246" s="3"/>
      <c r="X1246" s="3"/>
    </row>
    <row r="1247" spans="15:24" x14ac:dyDescent="0.45">
      <c r="O1247" s="3"/>
      <c r="V1247" s="3"/>
      <c r="X1247" s="3"/>
    </row>
    <row r="1248" spans="15:24" x14ac:dyDescent="0.45">
      <c r="O1248" s="3"/>
      <c r="V1248" s="3"/>
      <c r="X1248" s="3"/>
    </row>
    <row r="1249" spans="15:24" x14ac:dyDescent="0.45">
      <c r="O1249" s="3"/>
      <c r="V1249" s="3"/>
      <c r="X1249" s="3"/>
    </row>
    <row r="1250" spans="15:24" x14ac:dyDescent="0.45">
      <c r="O1250" s="3"/>
      <c r="V1250" s="3"/>
      <c r="X1250" s="3"/>
    </row>
    <row r="1251" spans="15:24" x14ac:dyDescent="0.45">
      <c r="O1251" s="3"/>
      <c r="V1251" s="3"/>
      <c r="X1251" s="3"/>
    </row>
    <row r="1252" spans="15:24" x14ac:dyDescent="0.45">
      <c r="O1252" s="3"/>
      <c r="V1252" s="3"/>
      <c r="X1252" s="3"/>
    </row>
    <row r="1253" spans="15:24" x14ac:dyDescent="0.45">
      <c r="O1253" s="3"/>
      <c r="V1253" s="3"/>
      <c r="X1253" s="3"/>
    </row>
    <row r="1254" spans="15:24" x14ac:dyDescent="0.45">
      <c r="O1254" s="3"/>
      <c r="V1254" s="3"/>
      <c r="X1254" s="3"/>
    </row>
    <row r="1255" spans="15:24" x14ac:dyDescent="0.45">
      <c r="O1255" s="3"/>
      <c r="V1255" s="3"/>
      <c r="X1255" s="3"/>
    </row>
    <row r="1256" spans="15:24" x14ac:dyDescent="0.45">
      <c r="O1256" s="3"/>
      <c r="V1256" s="3"/>
      <c r="X1256" s="3"/>
    </row>
    <row r="1257" spans="15:24" x14ac:dyDescent="0.45">
      <c r="O1257" s="3"/>
      <c r="V1257" s="3"/>
      <c r="X1257" s="3"/>
    </row>
    <row r="1258" spans="15:24" x14ac:dyDescent="0.45">
      <c r="O1258" s="3"/>
      <c r="V1258" s="3"/>
      <c r="X1258" s="3"/>
    </row>
    <row r="1259" spans="15:24" x14ac:dyDescent="0.45">
      <c r="O1259" s="3"/>
      <c r="V1259" s="3"/>
      <c r="X1259" s="3"/>
    </row>
    <row r="1260" spans="15:24" x14ac:dyDescent="0.45">
      <c r="O1260" s="3"/>
      <c r="V1260" s="3"/>
      <c r="X1260" s="3"/>
    </row>
    <row r="1261" spans="15:24" x14ac:dyDescent="0.45">
      <c r="O1261" s="3"/>
      <c r="V1261" s="3"/>
      <c r="X1261" s="3"/>
    </row>
    <row r="1262" spans="15:24" x14ac:dyDescent="0.45">
      <c r="O1262" s="3"/>
      <c r="V1262" s="3"/>
      <c r="X1262" s="3"/>
    </row>
    <row r="1263" spans="15:24" x14ac:dyDescent="0.45">
      <c r="O1263" s="3"/>
      <c r="V1263" s="3"/>
      <c r="X1263" s="3"/>
    </row>
    <row r="1264" spans="15:24" x14ac:dyDescent="0.45">
      <c r="O1264" s="3"/>
      <c r="V1264" s="3"/>
      <c r="X1264" s="3"/>
    </row>
    <row r="1265" spans="15:24" x14ac:dyDescent="0.45">
      <c r="O1265" s="3"/>
      <c r="V1265" s="3"/>
      <c r="X1265" s="3"/>
    </row>
    <row r="1266" spans="15:24" x14ac:dyDescent="0.45">
      <c r="O1266" s="3"/>
      <c r="V1266" s="3"/>
      <c r="X1266" s="3"/>
    </row>
    <row r="1267" spans="15:24" x14ac:dyDescent="0.45">
      <c r="O1267" s="3"/>
      <c r="V1267" s="3"/>
      <c r="X1267" s="3"/>
    </row>
    <row r="1268" spans="15:24" x14ac:dyDescent="0.45">
      <c r="O1268" s="3"/>
      <c r="V1268" s="3"/>
      <c r="X1268" s="3"/>
    </row>
    <row r="1269" spans="15:24" x14ac:dyDescent="0.45">
      <c r="O1269" s="3"/>
      <c r="V1269" s="3"/>
      <c r="X1269" s="3"/>
    </row>
    <row r="1270" spans="15:24" x14ac:dyDescent="0.45">
      <c r="O1270" s="3"/>
      <c r="V1270" s="3"/>
      <c r="X1270" s="3"/>
    </row>
    <row r="1271" spans="15:24" x14ac:dyDescent="0.45">
      <c r="O1271" s="3"/>
      <c r="V1271" s="3"/>
      <c r="X1271" s="3"/>
    </row>
    <row r="1272" spans="15:24" x14ac:dyDescent="0.45">
      <c r="O1272" s="3"/>
      <c r="V1272" s="3"/>
      <c r="X1272" s="3"/>
    </row>
    <row r="1273" spans="15:24" x14ac:dyDescent="0.45">
      <c r="O1273" s="3"/>
      <c r="V1273" s="3"/>
      <c r="X1273" s="3"/>
    </row>
    <row r="1274" spans="15:24" x14ac:dyDescent="0.45">
      <c r="O1274" s="3"/>
      <c r="V1274" s="3"/>
      <c r="X1274" s="3"/>
    </row>
    <row r="1275" spans="15:24" x14ac:dyDescent="0.45">
      <c r="O1275" s="3"/>
      <c r="V1275" s="3"/>
      <c r="X1275" s="3"/>
    </row>
    <row r="1276" spans="15:24" x14ac:dyDescent="0.45">
      <c r="O1276" s="3"/>
      <c r="V1276" s="3"/>
      <c r="X1276" s="3"/>
    </row>
    <row r="1277" spans="15:24" x14ac:dyDescent="0.45">
      <c r="O1277" s="3"/>
      <c r="V1277" s="3"/>
      <c r="X1277" s="3"/>
    </row>
    <row r="1278" spans="15:24" x14ac:dyDescent="0.45">
      <c r="O1278" s="3"/>
      <c r="V1278" s="3"/>
      <c r="X1278" s="3"/>
    </row>
    <row r="1279" spans="15:24" x14ac:dyDescent="0.45">
      <c r="O1279" s="3"/>
      <c r="V1279" s="3"/>
      <c r="X1279" s="3"/>
    </row>
    <row r="1280" spans="15:24" x14ac:dyDescent="0.45">
      <c r="O1280" s="3"/>
      <c r="V1280" s="3"/>
      <c r="X1280" s="3"/>
    </row>
    <row r="1281" spans="15:24" x14ac:dyDescent="0.45">
      <c r="O1281" s="3"/>
      <c r="V1281" s="3"/>
      <c r="X1281" s="3"/>
    </row>
    <row r="1282" spans="15:24" x14ac:dyDescent="0.45">
      <c r="O1282" s="3"/>
      <c r="V1282" s="3"/>
      <c r="X1282" s="3"/>
    </row>
    <row r="1283" spans="15:24" x14ac:dyDescent="0.45">
      <c r="O1283" s="3"/>
      <c r="V1283" s="3"/>
      <c r="X1283" s="3"/>
    </row>
    <row r="1284" spans="15:24" x14ac:dyDescent="0.45">
      <c r="O1284" s="3"/>
      <c r="V1284" s="3"/>
      <c r="X1284" s="3"/>
    </row>
    <row r="1285" spans="15:24" x14ac:dyDescent="0.45">
      <c r="O1285" s="3"/>
      <c r="V1285" s="3"/>
      <c r="X1285" s="3"/>
    </row>
    <row r="1286" spans="15:24" x14ac:dyDescent="0.45">
      <c r="O1286" s="3"/>
      <c r="V1286" s="3"/>
      <c r="X1286" s="3"/>
    </row>
    <row r="1287" spans="15:24" x14ac:dyDescent="0.45">
      <c r="O1287" s="3"/>
      <c r="V1287" s="3"/>
      <c r="X1287" s="3"/>
    </row>
    <row r="1288" spans="15:24" x14ac:dyDescent="0.45">
      <c r="O1288" s="3"/>
      <c r="V1288" s="3"/>
      <c r="X1288" s="3"/>
    </row>
    <row r="1289" spans="15:24" x14ac:dyDescent="0.45">
      <c r="O1289" s="3"/>
      <c r="V1289" s="3"/>
      <c r="X1289" s="3"/>
    </row>
    <row r="1290" spans="15:24" x14ac:dyDescent="0.45">
      <c r="O1290" s="3"/>
      <c r="V1290" s="3"/>
      <c r="X1290" s="3"/>
    </row>
    <row r="1291" spans="15:24" x14ac:dyDescent="0.45">
      <c r="O1291" s="3"/>
      <c r="V1291" s="3"/>
      <c r="X1291" s="3"/>
    </row>
    <row r="1292" spans="15:24" x14ac:dyDescent="0.45">
      <c r="O1292" s="3"/>
      <c r="V1292" s="3"/>
      <c r="X1292" s="3"/>
    </row>
    <row r="1293" spans="15:24" x14ac:dyDescent="0.45">
      <c r="O1293" s="3"/>
      <c r="V1293" s="3"/>
      <c r="X1293" s="3"/>
    </row>
    <row r="1294" spans="15:24" x14ac:dyDescent="0.45">
      <c r="O1294" s="3"/>
      <c r="V1294" s="3"/>
      <c r="X1294" s="3"/>
    </row>
    <row r="1295" spans="15:24" x14ac:dyDescent="0.45">
      <c r="O1295" s="3"/>
      <c r="V1295" s="3"/>
      <c r="X1295" s="3"/>
    </row>
    <row r="1296" spans="15:24" x14ac:dyDescent="0.45">
      <c r="O1296" s="3"/>
      <c r="V1296" s="3"/>
      <c r="X1296" s="3"/>
    </row>
    <row r="1297" spans="15:24" x14ac:dyDescent="0.45">
      <c r="O1297" s="3"/>
      <c r="V1297" s="3"/>
      <c r="X1297" s="3"/>
    </row>
    <row r="1298" spans="15:24" x14ac:dyDescent="0.45">
      <c r="O1298" s="3"/>
      <c r="V1298" s="3"/>
      <c r="X1298" s="3"/>
    </row>
    <row r="1299" spans="15:24" x14ac:dyDescent="0.45">
      <c r="O1299" s="3"/>
      <c r="V1299" s="3"/>
      <c r="X1299" s="3"/>
    </row>
    <row r="1300" spans="15:24" x14ac:dyDescent="0.45">
      <c r="O1300" s="3"/>
      <c r="V1300" s="3"/>
      <c r="X1300" s="3"/>
    </row>
    <row r="1301" spans="15:24" x14ac:dyDescent="0.45">
      <c r="O1301" s="3"/>
      <c r="V1301" s="3"/>
      <c r="X1301" s="3"/>
    </row>
    <row r="1302" spans="15:24" x14ac:dyDescent="0.45">
      <c r="O1302" s="3"/>
      <c r="V1302" s="3"/>
      <c r="X1302" s="3"/>
    </row>
    <row r="1303" spans="15:24" x14ac:dyDescent="0.45">
      <c r="O1303" s="3"/>
      <c r="V1303" s="3"/>
      <c r="X1303" s="3"/>
    </row>
    <row r="1304" spans="15:24" x14ac:dyDescent="0.45">
      <c r="O1304" s="3"/>
      <c r="V1304" s="3"/>
      <c r="X1304" s="3"/>
    </row>
    <row r="1305" spans="15:24" x14ac:dyDescent="0.45">
      <c r="O1305" s="3"/>
      <c r="V1305" s="3"/>
      <c r="X1305" s="3"/>
    </row>
    <row r="1306" spans="15:24" x14ac:dyDescent="0.45">
      <c r="O1306" s="3"/>
      <c r="V1306" s="3"/>
      <c r="X1306" s="3"/>
    </row>
    <row r="1307" spans="15:24" x14ac:dyDescent="0.45">
      <c r="O1307" s="3"/>
      <c r="V1307" s="3"/>
      <c r="X1307" s="3"/>
    </row>
    <row r="1308" spans="15:24" x14ac:dyDescent="0.45">
      <c r="O1308" s="3"/>
      <c r="V1308" s="3"/>
      <c r="X1308" s="3"/>
    </row>
    <row r="1309" spans="15:24" x14ac:dyDescent="0.45">
      <c r="O1309" s="3"/>
      <c r="V1309" s="3"/>
      <c r="X1309" s="3"/>
    </row>
    <row r="1310" spans="15:24" x14ac:dyDescent="0.45">
      <c r="O1310" s="3"/>
      <c r="V1310" s="3"/>
      <c r="X1310" s="3"/>
    </row>
    <row r="1311" spans="15:24" x14ac:dyDescent="0.45">
      <c r="O1311" s="3"/>
      <c r="V1311" s="3"/>
      <c r="X1311" s="3"/>
    </row>
    <row r="1312" spans="15:24" x14ac:dyDescent="0.45">
      <c r="O1312" s="3"/>
      <c r="V1312" s="3"/>
      <c r="X1312" s="3"/>
    </row>
    <row r="1313" spans="15:24" x14ac:dyDescent="0.45">
      <c r="O1313" s="3"/>
      <c r="V1313" s="3"/>
      <c r="X1313" s="3"/>
    </row>
    <row r="1314" spans="15:24" x14ac:dyDescent="0.45">
      <c r="O1314" s="3"/>
      <c r="V1314" s="3"/>
      <c r="X1314" s="3"/>
    </row>
    <row r="1315" spans="15:24" x14ac:dyDescent="0.45">
      <c r="O1315" s="3"/>
      <c r="V1315" s="3"/>
      <c r="X1315" s="3"/>
    </row>
    <row r="1316" spans="15:24" x14ac:dyDescent="0.45">
      <c r="O1316" s="3"/>
      <c r="V1316" s="3"/>
      <c r="X1316" s="3"/>
    </row>
    <row r="1317" spans="15:24" x14ac:dyDescent="0.45">
      <c r="O1317" s="3"/>
      <c r="V1317" s="3"/>
      <c r="X1317" s="3"/>
    </row>
    <row r="1318" spans="15:24" x14ac:dyDescent="0.45">
      <c r="O1318" s="3"/>
      <c r="V1318" s="3"/>
      <c r="X1318" s="3"/>
    </row>
    <row r="1319" spans="15:24" x14ac:dyDescent="0.45">
      <c r="O1319" s="3"/>
      <c r="V1319" s="3"/>
      <c r="X1319" s="3"/>
    </row>
    <row r="1320" spans="15:24" x14ac:dyDescent="0.45">
      <c r="O1320" s="3"/>
      <c r="V1320" s="3"/>
      <c r="X1320" s="3"/>
    </row>
    <row r="1321" spans="15:24" x14ac:dyDescent="0.45">
      <c r="O1321" s="3"/>
      <c r="V1321" s="3"/>
      <c r="X1321" s="3"/>
    </row>
    <row r="1322" spans="15:24" x14ac:dyDescent="0.45">
      <c r="O1322" s="3"/>
      <c r="V1322" s="3"/>
      <c r="X1322" s="3"/>
    </row>
    <row r="1323" spans="15:24" x14ac:dyDescent="0.45">
      <c r="O1323" s="3"/>
      <c r="V1323" s="3"/>
      <c r="X1323" s="3"/>
    </row>
    <row r="1324" spans="15:24" x14ac:dyDescent="0.45">
      <c r="O1324" s="3"/>
      <c r="V1324" s="3"/>
      <c r="X1324" s="3"/>
    </row>
    <row r="1325" spans="15:24" x14ac:dyDescent="0.45">
      <c r="O1325" s="3"/>
      <c r="V1325" s="3"/>
      <c r="X1325" s="3"/>
    </row>
    <row r="1326" spans="15:24" x14ac:dyDescent="0.45">
      <c r="O1326" s="3"/>
      <c r="V1326" s="3"/>
      <c r="X1326" s="3"/>
    </row>
    <row r="1327" spans="15:24" x14ac:dyDescent="0.45">
      <c r="O1327" s="3"/>
      <c r="V1327" s="3"/>
      <c r="X1327" s="3"/>
    </row>
    <row r="1328" spans="15:24" x14ac:dyDescent="0.45">
      <c r="O1328" s="3"/>
      <c r="V1328" s="3"/>
      <c r="X1328" s="3"/>
    </row>
    <row r="1329" spans="15:24" x14ac:dyDescent="0.45">
      <c r="O1329" s="3"/>
      <c r="V1329" s="3"/>
      <c r="X1329" s="3"/>
    </row>
    <row r="1330" spans="15:24" x14ac:dyDescent="0.45">
      <c r="O1330" s="3"/>
      <c r="V1330" s="3"/>
      <c r="X1330" s="3"/>
    </row>
    <row r="1331" spans="15:24" x14ac:dyDescent="0.45">
      <c r="O1331" s="3"/>
      <c r="V1331" s="3"/>
      <c r="X1331" s="3"/>
    </row>
    <row r="1332" spans="15:24" x14ac:dyDescent="0.45">
      <c r="O1332" s="3"/>
      <c r="V1332" s="3"/>
      <c r="X1332" s="3"/>
    </row>
    <row r="1333" spans="15:24" x14ac:dyDescent="0.45">
      <c r="O1333" s="3"/>
      <c r="V1333" s="3"/>
      <c r="X1333" s="3"/>
    </row>
    <row r="1334" spans="15:24" x14ac:dyDescent="0.45">
      <c r="O1334" s="3"/>
      <c r="V1334" s="3"/>
      <c r="X1334" s="3"/>
    </row>
    <row r="1335" spans="15:24" x14ac:dyDescent="0.45">
      <c r="O1335" s="3"/>
      <c r="V1335" s="3"/>
      <c r="X1335" s="3"/>
    </row>
    <row r="1336" spans="15:24" x14ac:dyDescent="0.45">
      <c r="O1336" s="3"/>
      <c r="V1336" s="3"/>
      <c r="X1336" s="3"/>
    </row>
    <row r="1337" spans="15:24" x14ac:dyDescent="0.45">
      <c r="O1337" s="3"/>
      <c r="V1337" s="3"/>
      <c r="X1337" s="3"/>
    </row>
    <row r="1338" spans="15:24" x14ac:dyDescent="0.45">
      <c r="O1338" s="3"/>
      <c r="V1338" s="3"/>
      <c r="X1338" s="3"/>
    </row>
    <row r="1339" spans="15:24" x14ac:dyDescent="0.45">
      <c r="O1339" s="3"/>
      <c r="V1339" s="3"/>
      <c r="X1339" s="3"/>
    </row>
    <row r="1340" spans="15:24" x14ac:dyDescent="0.45">
      <c r="O1340" s="3"/>
      <c r="V1340" s="3"/>
      <c r="X1340" s="3"/>
    </row>
    <row r="1341" spans="15:24" x14ac:dyDescent="0.45">
      <c r="O1341" s="3"/>
      <c r="V1341" s="3"/>
      <c r="X1341" s="3"/>
    </row>
    <row r="1342" spans="15:24" x14ac:dyDescent="0.45">
      <c r="O1342" s="3"/>
      <c r="V1342" s="3"/>
      <c r="X1342" s="3"/>
    </row>
    <row r="1343" spans="15:24" x14ac:dyDescent="0.45">
      <c r="O1343" s="3"/>
      <c r="V1343" s="3"/>
      <c r="X1343" s="3"/>
    </row>
    <row r="1344" spans="15:24" x14ac:dyDescent="0.45">
      <c r="O1344" s="3"/>
      <c r="V1344" s="3"/>
      <c r="X1344" s="3"/>
    </row>
    <row r="1345" spans="15:24" x14ac:dyDescent="0.45">
      <c r="O1345" s="3"/>
      <c r="V1345" s="3"/>
      <c r="X1345" s="3"/>
    </row>
    <row r="1346" spans="15:24" x14ac:dyDescent="0.45">
      <c r="O1346" s="3"/>
      <c r="V1346" s="3"/>
      <c r="X1346" s="3"/>
    </row>
    <row r="1347" spans="15:24" x14ac:dyDescent="0.45">
      <c r="O1347" s="3"/>
      <c r="V1347" s="3"/>
      <c r="X1347" s="3"/>
    </row>
    <row r="1348" spans="15:24" x14ac:dyDescent="0.45">
      <c r="O1348" s="3"/>
      <c r="V1348" s="3"/>
      <c r="X1348" s="3"/>
    </row>
    <row r="1349" spans="15:24" x14ac:dyDescent="0.45">
      <c r="O1349" s="3"/>
      <c r="V1349" s="3"/>
      <c r="X1349" s="3"/>
    </row>
    <row r="1350" spans="15:24" x14ac:dyDescent="0.45">
      <c r="O1350" s="3"/>
      <c r="V1350" s="3"/>
      <c r="X1350" s="3"/>
    </row>
    <row r="1351" spans="15:24" x14ac:dyDescent="0.45">
      <c r="O1351" s="3"/>
      <c r="V1351" s="3"/>
      <c r="X1351" s="3"/>
    </row>
    <row r="1352" spans="15:24" x14ac:dyDescent="0.45">
      <c r="O1352" s="3"/>
      <c r="V1352" s="3"/>
      <c r="X1352" s="3"/>
    </row>
    <row r="1353" spans="15:24" x14ac:dyDescent="0.45">
      <c r="O1353" s="3"/>
      <c r="V1353" s="3"/>
      <c r="X1353" s="3"/>
    </row>
    <row r="1354" spans="15:24" x14ac:dyDescent="0.45">
      <c r="O1354" s="3"/>
      <c r="V1354" s="3"/>
      <c r="X1354" s="3"/>
    </row>
    <row r="1355" spans="15:24" x14ac:dyDescent="0.45">
      <c r="O1355" s="3"/>
      <c r="V1355" s="3"/>
      <c r="X1355" s="3"/>
    </row>
    <row r="1356" spans="15:24" x14ac:dyDescent="0.45">
      <c r="O1356" s="3"/>
      <c r="V1356" s="3"/>
      <c r="X1356" s="3"/>
    </row>
    <row r="1357" spans="15:24" x14ac:dyDescent="0.45">
      <c r="O1357" s="3"/>
      <c r="V1357" s="3"/>
      <c r="X1357" s="3"/>
    </row>
    <row r="1358" spans="15:24" x14ac:dyDescent="0.45">
      <c r="O1358" s="3"/>
      <c r="V1358" s="3"/>
      <c r="X1358" s="3"/>
    </row>
    <row r="1359" spans="15:24" x14ac:dyDescent="0.45">
      <c r="O1359" s="3"/>
      <c r="V1359" s="3"/>
      <c r="X1359" s="3"/>
    </row>
    <row r="1360" spans="15:24" x14ac:dyDescent="0.45">
      <c r="O1360" s="3"/>
      <c r="V1360" s="3"/>
      <c r="X1360" s="3"/>
    </row>
    <row r="1361" spans="15:24" x14ac:dyDescent="0.45">
      <c r="O1361" s="3"/>
      <c r="V1361" s="3"/>
      <c r="X1361" s="3"/>
    </row>
    <row r="1362" spans="15:24" x14ac:dyDescent="0.45">
      <c r="O1362" s="3"/>
      <c r="V1362" s="3"/>
      <c r="X1362" s="3"/>
    </row>
    <row r="1363" spans="15:24" x14ac:dyDescent="0.45">
      <c r="O1363" s="3"/>
      <c r="V1363" s="3"/>
      <c r="X1363" s="3"/>
    </row>
    <row r="1364" spans="15:24" x14ac:dyDescent="0.45">
      <c r="O1364" s="3"/>
      <c r="V1364" s="3"/>
      <c r="X1364" s="3"/>
    </row>
    <row r="1365" spans="15:24" x14ac:dyDescent="0.45">
      <c r="O1365" s="3"/>
      <c r="V1365" s="3"/>
      <c r="X1365" s="3"/>
    </row>
    <row r="1366" spans="15:24" x14ac:dyDescent="0.45">
      <c r="O1366" s="3"/>
      <c r="V1366" s="3"/>
      <c r="X1366" s="3"/>
    </row>
    <row r="1367" spans="15:24" x14ac:dyDescent="0.45">
      <c r="O1367" s="3"/>
      <c r="V1367" s="3"/>
      <c r="X1367" s="3"/>
    </row>
    <row r="1368" spans="15:24" x14ac:dyDescent="0.45">
      <c r="O1368" s="3"/>
      <c r="V1368" s="3"/>
      <c r="X1368" s="3"/>
    </row>
    <row r="1369" spans="15:24" x14ac:dyDescent="0.45">
      <c r="O1369" s="3"/>
      <c r="V1369" s="3"/>
      <c r="X1369" s="3"/>
    </row>
    <row r="1370" spans="15:24" x14ac:dyDescent="0.45">
      <c r="O1370" s="3"/>
      <c r="V1370" s="3"/>
      <c r="X1370" s="3"/>
    </row>
    <row r="1371" spans="15:24" x14ac:dyDescent="0.45">
      <c r="O1371" s="3"/>
      <c r="V1371" s="3"/>
      <c r="X1371" s="3"/>
    </row>
    <row r="1372" spans="15:24" x14ac:dyDescent="0.45">
      <c r="O1372" s="3"/>
      <c r="V1372" s="3"/>
      <c r="X1372" s="3"/>
    </row>
    <row r="1373" spans="15:24" x14ac:dyDescent="0.45">
      <c r="O1373" s="3"/>
      <c r="V1373" s="3"/>
      <c r="X1373" s="3"/>
    </row>
    <row r="1374" spans="15:24" x14ac:dyDescent="0.45">
      <c r="O1374" s="3"/>
      <c r="V1374" s="3"/>
      <c r="X1374" s="3"/>
    </row>
    <row r="1375" spans="15:24" x14ac:dyDescent="0.45">
      <c r="O1375" s="3"/>
      <c r="V1375" s="3"/>
      <c r="X1375" s="3"/>
    </row>
    <row r="1376" spans="15:24" x14ac:dyDescent="0.45">
      <c r="O1376" s="3"/>
      <c r="V1376" s="3"/>
      <c r="X1376" s="3"/>
    </row>
    <row r="1377" spans="15:24" x14ac:dyDescent="0.45">
      <c r="O1377" s="3"/>
      <c r="V1377" s="3"/>
      <c r="X1377" s="3"/>
    </row>
    <row r="1378" spans="15:24" x14ac:dyDescent="0.45">
      <c r="O1378" s="3"/>
      <c r="V1378" s="3"/>
      <c r="X1378" s="3"/>
    </row>
    <row r="1379" spans="15:24" x14ac:dyDescent="0.45">
      <c r="O1379" s="3"/>
      <c r="V1379" s="3"/>
      <c r="X1379" s="3"/>
    </row>
    <row r="1380" spans="15:24" x14ac:dyDescent="0.45">
      <c r="O1380" s="3"/>
      <c r="V1380" s="3"/>
      <c r="X1380" s="3"/>
    </row>
    <row r="1381" spans="15:24" x14ac:dyDescent="0.45">
      <c r="O1381" s="3"/>
      <c r="V1381" s="3"/>
      <c r="X1381" s="3"/>
    </row>
    <row r="1382" spans="15:24" x14ac:dyDescent="0.45">
      <c r="O1382" s="3"/>
      <c r="V1382" s="3"/>
      <c r="X1382" s="3"/>
    </row>
    <row r="1383" spans="15:24" x14ac:dyDescent="0.45">
      <c r="O1383" s="3"/>
      <c r="V1383" s="3"/>
      <c r="X1383" s="3"/>
    </row>
    <row r="1384" spans="15:24" x14ac:dyDescent="0.45">
      <c r="O1384" s="3"/>
      <c r="V1384" s="3"/>
      <c r="X1384" s="3"/>
    </row>
    <row r="1385" spans="15:24" x14ac:dyDescent="0.45">
      <c r="O1385" s="3"/>
      <c r="V1385" s="3"/>
      <c r="X1385" s="3"/>
    </row>
    <row r="1386" spans="15:24" x14ac:dyDescent="0.45">
      <c r="O1386" s="3"/>
      <c r="V1386" s="3"/>
      <c r="X1386" s="3"/>
    </row>
    <row r="1387" spans="15:24" x14ac:dyDescent="0.45">
      <c r="O1387" s="3"/>
      <c r="V1387" s="3"/>
      <c r="X1387" s="3"/>
    </row>
    <row r="1388" spans="15:24" x14ac:dyDescent="0.45">
      <c r="O1388" s="3"/>
      <c r="V1388" s="3"/>
      <c r="X1388" s="3"/>
    </row>
    <row r="1389" spans="15:24" x14ac:dyDescent="0.45">
      <c r="O1389" s="3"/>
      <c r="V1389" s="3"/>
      <c r="X1389" s="3"/>
    </row>
    <row r="1390" spans="15:24" x14ac:dyDescent="0.45">
      <c r="O1390" s="3"/>
      <c r="V1390" s="3"/>
      <c r="X1390" s="3"/>
    </row>
    <row r="1391" spans="15:24" x14ac:dyDescent="0.45">
      <c r="O1391" s="3"/>
      <c r="V1391" s="3"/>
      <c r="X1391" s="3"/>
    </row>
    <row r="1392" spans="15:24" x14ac:dyDescent="0.45">
      <c r="O1392" s="3"/>
      <c r="V1392" s="3"/>
      <c r="X1392" s="3"/>
    </row>
    <row r="1393" spans="15:24" x14ac:dyDescent="0.45">
      <c r="O1393" s="3"/>
      <c r="V1393" s="3"/>
      <c r="X1393" s="3"/>
    </row>
    <row r="1394" spans="15:24" x14ac:dyDescent="0.45">
      <c r="O1394" s="3"/>
      <c r="V1394" s="3"/>
      <c r="X1394" s="3"/>
    </row>
    <row r="1395" spans="15:24" x14ac:dyDescent="0.45">
      <c r="O1395" s="3"/>
      <c r="V1395" s="3"/>
      <c r="X1395" s="3"/>
    </row>
    <row r="1396" spans="15:24" x14ac:dyDescent="0.45">
      <c r="O1396" s="3"/>
      <c r="V1396" s="3"/>
      <c r="X1396" s="3"/>
    </row>
    <row r="1397" spans="15:24" x14ac:dyDescent="0.45">
      <c r="O1397" s="3"/>
      <c r="V1397" s="3"/>
      <c r="X1397" s="3"/>
    </row>
    <row r="1398" spans="15:24" x14ac:dyDescent="0.45">
      <c r="O1398" s="3"/>
      <c r="V1398" s="3"/>
      <c r="X1398" s="3"/>
    </row>
    <row r="1399" spans="15:24" x14ac:dyDescent="0.45">
      <c r="O1399" s="3"/>
      <c r="V1399" s="3"/>
      <c r="X1399" s="3"/>
    </row>
    <row r="1400" spans="15:24" x14ac:dyDescent="0.45">
      <c r="O1400" s="3"/>
      <c r="V1400" s="3"/>
      <c r="X1400" s="3"/>
    </row>
    <row r="1401" spans="15:24" x14ac:dyDescent="0.45">
      <c r="O1401" s="3"/>
      <c r="V1401" s="3"/>
      <c r="X1401" s="3"/>
    </row>
    <row r="1402" spans="15:24" x14ac:dyDescent="0.45">
      <c r="O1402" s="3"/>
      <c r="V1402" s="3"/>
      <c r="X1402" s="3"/>
    </row>
    <row r="1403" spans="15:24" x14ac:dyDescent="0.45">
      <c r="O1403" s="3"/>
      <c r="V1403" s="3"/>
      <c r="X1403" s="3"/>
    </row>
    <row r="1404" spans="15:24" x14ac:dyDescent="0.45">
      <c r="O1404" s="3"/>
      <c r="V1404" s="3"/>
      <c r="X1404" s="3"/>
    </row>
    <row r="1405" spans="15:24" x14ac:dyDescent="0.45">
      <c r="O1405" s="3"/>
      <c r="V1405" s="3"/>
      <c r="X1405" s="3"/>
    </row>
    <row r="1406" spans="15:24" x14ac:dyDescent="0.45">
      <c r="O1406" s="3"/>
      <c r="V1406" s="3"/>
      <c r="X1406" s="3"/>
    </row>
    <row r="1407" spans="15:24" x14ac:dyDescent="0.45">
      <c r="O1407" s="3"/>
      <c r="V1407" s="3"/>
      <c r="X1407" s="3"/>
    </row>
    <row r="1408" spans="15:24" x14ac:dyDescent="0.45">
      <c r="O1408" s="3"/>
      <c r="V1408" s="3"/>
      <c r="X1408" s="3"/>
    </row>
    <row r="1409" spans="15:24" x14ac:dyDescent="0.45">
      <c r="O1409" s="3"/>
      <c r="V1409" s="3"/>
      <c r="X1409" s="3"/>
    </row>
    <row r="1410" spans="15:24" x14ac:dyDescent="0.45">
      <c r="O1410" s="3"/>
      <c r="V1410" s="3"/>
      <c r="X1410" s="3"/>
    </row>
    <row r="1411" spans="15:24" x14ac:dyDescent="0.45">
      <c r="O1411" s="3"/>
      <c r="V1411" s="3"/>
      <c r="X1411" s="3"/>
    </row>
    <row r="1412" spans="15:24" x14ac:dyDescent="0.45">
      <c r="O1412" s="3"/>
      <c r="V1412" s="3"/>
      <c r="X1412" s="3"/>
    </row>
    <row r="1413" spans="15:24" x14ac:dyDescent="0.45">
      <c r="O1413" s="3"/>
      <c r="V1413" s="3"/>
      <c r="X1413" s="3"/>
    </row>
    <row r="1414" spans="15:24" x14ac:dyDescent="0.45">
      <c r="O1414" s="3"/>
      <c r="V1414" s="3"/>
      <c r="X1414" s="3"/>
    </row>
    <row r="1415" spans="15:24" x14ac:dyDescent="0.45">
      <c r="O1415" s="3"/>
      <c r="V1415" s="3"/>
      <c r="X1415" s="3"/>
    </row>
    <row r="1416" spans="15:24" x14ac:dyDescent="0.45">
      <c r="O1416" s="3"/>
      <c r="V1416" s="3"/>
      <c r="X1416" s="3"/>
    </row>
    <row r="1417" spans="15:24" x14ac:dyDescent="0.45">
      <c r="O1417" s="3"/>
      <c r="V1417" s="3"/>
      <c r="X1417" s="3"/>
    </row>
    <row r="1418" spans="15:24" x14ac:dyDescent="0.45">
      <c r="O1418" s="3"/>
      <c r="V1418" s="3"/>
      <c r="X1418" s="3"/>
    </row>
    <row r="1419" spans="15:24" x14ac:dyDescent="0.45">
      <c r="O1419" s="3"/>
      <c r="V1419" s="3"/>
      <c r="X1419" s="3"/>
    </row>
    <row r="1420" spans="15:24" x14ac:dyDescent="0.45">
      <c r="O1420" s="3"/>
      <c r="V1420" s="3"/>
      <c r="X1420" s="3"/>
    </row>
    <row r="1421" spans="15:24" x14ac:dyDescent="0.45">
      <c r="O1421" s="3"/>
      <c r="V1421" s="3"/>
      <c r="X1421" s="3"/>
    </row>
    <row r="1422" spans="15:24" x14ac:dyDescent="0.45">
      <c r="O1422" s="3"/>
      <c r="V1422" s="3"/>
      <c r="X1422" s="3"/>
    </row>
    <row r="1423" spans="15:24" x14ac:dyDescent="0.45">
      <c r="O1423" s="3"/>
      <c r="V1423" s="3"/>
      <c r="X1423" s="3"/>
    </row>
    <row r="1424" spans="15:24" x14ac:dyDescent="0.45">
      <c r="O1424" s="3"/>
      <c r="V1424" s="3"/>
      <c r="X1424" s="3"/>
    </row>
    <row r="1425" spans="15:24" x14ac:dyDescent="0.45">
      <c r="O1425" s="3"/>
      <c r="V1425" s="3"/>
      <c r="X1425" s="3"/>
    </row>
    <row r="1426" spans="15:24" x14ac:dyDescent="0.45">
      <c r="O1426" s="3"/>
      <c r="V1426" s="3"/>
      <c r="X1426" s="3"/>
    </row>
    <row r="1427" spans="15:24" x14ac:dyDescent="0.45">
      <c r="O1427" s="3"/>
      <c r="V1427" s="3"/>
      <c r="X1427" s="3"/>
    </row>
    <row r="1428" spans="15:24" x14ac:dyDescent="0.45">
      <c r="O1428" s="3"/>
      <c r="V1428" s="3"/>
      <c r="X1428" s="3"/>
    </row>
    <row r="1429" spans="15:24" x14ac:dyDescent="0.45">
      <c r="O1429" s="3"/>
      <c r="V1429" s="3"/>
      <c r="X1429" s="3"/>
    </row>
    <row r="1430" spans="15:24" x14ac:dyDescent="0.45">
      <c r="O1430" s="3"/>
      <c r="V1430" s="3"/>
      <c r="X1430" s="3"/>
    </row>
    <row r="1431" spans="15:24" x14ac:dyDescent="0.45">
      <c r="O1431" s="3"/>
      <c r="V1431" s="3"/>
      <c r="X1431" s="3"/>
    </row>
    <row r="1432" spans="15:24" x14ac:dyDescent="0.45">
      <c r="O1432" s="3"/>
      <c r="V1432" s="3"/>
      <c r="X1432" s="3"/>
    </row>
    <row r="1433" spans="15:24" x14ac:dyDescent="0.45">
      <c r="O1433" s="3"/>
      <c r="V1433" s="3"/>
      <c r="X1433" s="3"/>
    </row>
    <row r="1434" spans="15:24" x14ac:dyDescent="0.45">
      <c r="O1434" s="3"/>
      <c r="V1434" s="3"/>
      <c r="X1434" s="3"/>
    </row>
    <row r="1435" spans="15:24" x14ac:dyDescent="0.45">
      <c r="O1435" s="3"/>
      <c r="V1435" s="3"/>
      <c r="X1435" s="3"/>
    </row>
    <row r="1436" spans="15:24" x14ac:dyDescent="0.45">
      <c r="O1436" s="3"/>
      <c r="V1436" s="3"/>
      <c r="X1436" s="3"/>
    </row>
    <row r="1437" spans="15:24" x14ac:dyDescent="0.45">
      <c r="O1437" s="3"/>
      <c r="V1437" s="3"/>
      <c r="X1437" s="3"/>
    </row>
    <row r="1438" spans="15:24" x14ac:dyDescent="0.45">
      <c r="O1438" s="3"/>
      <c r="V1438" s="3"/>
      <c r="X1438" s="3"/>
    </row>
    <row r="1439" spans="15:24" x14ac:dyDescent="0.45">
      <c r="O1439" s="3"/>
      <c r="V1439" s="3"/>
      <c r="X1439" s="3"/>
    </row>
    <row r="1440" spans="15:24" x14ac:dyDescent="0.45">
      <c r="O1440" s="3"/>
      <c r="V1440" s="3"/>
      <c r="X1440" s="3"/>
    </row>
    <row r="1441" spans="15:24" x14ac:dyDescent="0.45">
      <c r="O1441" s="3"/>
      <c r="V1441" s="3"/>
      <c r="X1441" s="3"/>
    </row>
    <row r="1442" spans="15:24" x14ac:dyDescent="0.45">
      <c r="O1442" s="3"/>
      <c r="V1442" s="3"/>
      <c r="X1442" s="3"/>
    </row>
    <row r="1443" spans="15:24" x14ac:dyDescent="0.45">
      <c r="O1443" s="3"/>
      <c r="V1443" s="3"/>
      <c r="X1443" s="3"/>
    </row>
    <row r="1444" spans="15:24" x14ac:dyDescent="0.45">
      <c r="O1444" s="3"/>
      <c r="V1444" s="3"/>
      <c r="X1444" s="3"/>
    </row>
    <row r="1445" spans="15:24" x14ac:dyDescent="0.45">
      <c r="O1445" s="3"/>
      <c r="V1445" s="3"/>
      <c r="X1445" s="3"/>
    </row>
    <row r="1446" spans="15:24" x14ac:dyDescent="0.45">
      <c r="O1446" s="3"/>
      <c r="V1446" s="3"/>
      <c r="X1446" s="3"/>
    </row>
    <row r="1447" spans="15:24" x14ac:dyDescent="0.45">
      <c r="O1447" s="3"/>
      <c r="V1447" s="3"/>
      <c r="X1447" s="3"/>
    </row>
    <row r="1448" spans="15:24" x14ac:dyDescent="0.45">
      <c r="O1448" s="3"/>
      <c r="V1448" s="3"/>
      <c r="X1448" s="3"/>
    </row>
    <row r="1449" spans="15:24" x14ac:dyDescent="0.45">
      <c r="O1449" s="3"/>
      <c r="V1449" s="3"/>
      <c r="X1449" s="3"/>
    </row>
    <row r="1450" spans="15:24" x14ac:dyDescent="0.45">
      <c r="O1450" s="3"/>
      <c r="V1450" s="3"/>
      <c r="X1450" s="3"/>
    </row>
    <row r="1451" spans="15:24" x14ac:dyDescent="0.45">
      <c r="O1451" s="3"/>
      <c r="V1451" s="3"/>
      <c r="X1451" s="3"/>
    </row>
    <row r="1452" spans="15:24" x14ac:dyDescent="0.45">
      <c r="O1452" s="3"/>
      <c r="V1452" s="3"/>
      <c r="X1452" s="3"/>
    </row>
    <row r="1453" spans="15:24" x14ac:dyDescent="0.45">
      <c r="O1453" s="3"/>
      <c r="V1453" s="3"/>
      <c r="X1453" s="3"/>
    </row>
    <row r="1454" spans="15:24" x14ac:dyDescent="0.45">
      <c r="O1454" s="3"/>
      <c r="V1454" s="3"/>
      <c r="X1454" s="3"/>
    </row>
    <row r="1455" spans="15:24" x14ac:dyDescent="0.45">
      <c r="O1455" s="3"/>
      <c r="V1455" s="3"/>
      <c r="X1455" s="3"/>
    </row>
    <row r="1456" spans="15:24" x14ac:dyDescent="0.45">
      <c r="O1456" s="3"/>
      <c r="V1456" s="3"/>
      <c r="X1456" s="3"/>
    </row>
    <row r="1457" spans="15:24" x14ac:dyDescent="0.45">
      <c r="O1457" s="3"/>
      <c r="V1457" s="3"/>
      <c r="X1457" s="3"/>
    </row>
    <row r="1458" spans="15:24" x14ac:dyDescent="0.45">
      <c r="O1458" s="3"/>
      <c r="V1458" s="3"/>
      <c r="X1458" s="3"/>
    </row>
    <row r="1459" spans="15:24" x14ac:dyDescent="0.45">
      <c r="O1459" s="3"/>
      <c r="V1459" s="3"/>
      <c r="X1459" s="3"/>
    </row>
    <row r="1460" spans="15:24" x14ac:dyDescent="0.45">
      <c r="O1460" s="3"/>
      <c r="V1460" s="3"/>
      <c r="X1460" s="3"/>
    </row>
    <row r="1461" spans="15:24" x14ac:dyDescent="0.45">
      <c r="O1461" s="3"/>
      <c r="V1461" s="3"/>
      <c r="X1461" s="3"/>
    </row>
    <row r="1462" spans="15:24" x14ac:dyDescent="0.45">
      <c r="O1462" s="3"/>
      <c r="V1462" s="3"/>
      <c r="X1462" s="3"/>
    </row>
    <row r="1463" spans="15:24" x14ac:dyDescent="0.45">
      <c r="O1463" s="3"/>
      <c r="V1463" s="3"/>
      <c r="X1463" s="3"/>
    </row>
    <row r="1464" spans="15:24" x14ac:dyDescent="0.45">
      <c r="O1464" s="3"/>
      <c r="V1464" s="3"/>
      <c r="X1464" s="3"/>
    </row>
    <row r="1465" spans="15:24" x14ac:dyDescent="0.45">
      <c r="O1465" s="3"/>
      <c r="V1465" s="3"/>
      <c r="X1465" s="3"/>
    </row>
    <row r="1466" spans="15:24" x14ac:dyDescent="0.45">
      <c r="O1466" s="3"/>
      <c r="V1466" s="3"/>
      <c r="X1466" s="3"/>
    </row>
    <row r="1467" spans="15:24" x14ac:dyDescent="0.45">
      <c r="O1467" s="3"/>
      <c r="V1467" s="3"/>
      <c r="X1467" s="3"/>
    </row>
    <row r="1468" spans="15:24" x14ac:dyDescent="0.45">
      <c r="O1468" s="3"/>
      <c r="V1468" s="3"/>
      <c r="X1468" s="3"/>
    </row>
    <row r="1469" spans="15:24" x14ac:dyDescent="0.45">
      <c r="O1469" s="3"/>
      <c r="V1469" s="3"/>
      <c r="X1469" s="3"/>
    </row>
    <row r="1470" spans="15:24" x14ac:dyDescent="0.45">
      <c r="O1470" s="3"/>
      <c r="V1470" s="3"/>
      <c r="X1470" s="3"/>
    </row>
    <row r="1471" spans="15:24" x14ac:dyDescent="0.45">
      <c r="O1471" s="3"/>
      <c r="V1471" s="3"/>
      <c r="X1471" s="3"/>
    </row>
    <row r="1472" spans="15:24" x14ac:dyDescent="0.45">
      <c r="O1472" s="3"/>
      <c r="V1472" s="3"/>
      <c r="X1472" s="3"/>
    </row>
    <row r="1473" spans="15:24" x14ac:dyDescent="0.45">
      <c r="O1473" s="3"/>
      <c r="V1473" s="3"/>
      <c r="X1473" s="3"/>
    </row>
    <row r="1474" spans="15:24" x14ac:dyDescent="0.45">
      <c r="O1474" s="3"/>
      <c r="V1474" s="3"/>
      <c r="X1474" s="3"/>
    </row>
    <row r="1475" spans="15:24" x14ac:dyDescent="0.45">
      <c r="O1475" s="3"/>
      <c r="V1475" s="3"/>
      <c r="X1475" s="3"/>
    </row>
    <row r="1476" spans="15:24" x14ac:dyDescent="0.45">
      <c r="O1476" s="3"/>
      <c r="V1476" s="3"/>
      <c r="X1476" s="3"/>
    </row>
    <row r="1477" spans="15:24" x14ac:dyDescent="0.45">
      <c r="O1477" s="3"/>
      <c r="V1477" s="3"/>
      <c r="X1477" s="3"/>
    </row>
    <row r="1478" spans="15:24" x14ac:dyDescent="0.45">
      <c r="O1478" s="3"/>
      <c r="V1478" s="3"/>
      <c r="X1478" s="3"/>
    </row>
    <row r="1479" spans="15:24" x14ac:dyDescent="0.45">
      <c r="O1479" s="3"/>
      <c r="V1479" s="3"/>
      <c r="X1479" s="3"/>
    </row>
    <row r="1480" spans="15:24" x14ac:dyDescent="0.45">
      <c r="O1480" s="3"/>
      <c r="V1480" s="3"/>
      <c r="X1480" s="3"/>
    </row>
    <row r="1481" spans="15:24" x14ac:dyDescent="0.45">
      <c r="O1481" s="3"/>
      <c r="V1481" s="3"/>
      <c r="X1481" s="3"/>
    </row>
    <row r="1482" spans="15:24" x14ac:dyDescent="0.45">
      <c r="O1482" s="3"/>
      <c r="V1482" s="3"/>
      <c r="X1482" s="3"/>
    </row>
    <row r="1483" spans="15:24" x14ac:dyDescent="0.45">
      <c r="O1483" s="3"/>
      <c r="V1483" s="3"/>
      <c r="X1483" s="3"/>
    </row>
    <row r="1484" spans="15:24" x14ac:dyDescent="0.45">
      <c r="O1484" s="3"/>
      <c r="V1484" s="3"/>
      <c r="X1484" s="3"/>
    </row>
    <row r="1485" spans="15:24" x14ac:dyDescent="0.45">
      <c r="O1485" s="3"/>
      <c r="V1485" s="3"/>
      <c r="X1485" s="3"/>
    </row>
    <row r="1486" spans="15:24" x14ac:dyDescent="0.45">
      <c r="O1486" s="3"/>
      <c r="V1486" s="3"/>
      <c r="X1486" s="3"/>
    </row>
    <row r="1487" spans="15:24" x14ac:dyDescent="0.45">
      <c r="O1487" s="3"/>
      <c r="V1487" s="3"/>
      <c r="X1487" s="3"/>
    </row>
    <row r="1488" spans="15:24" x14ac:dyDescent="0.45">
      <c r="O1488" s="3"/>
      <c r="V1488" s="3"/>
      <c r="X1488" s="3"/>
    </row>
    <row r="1489" spans="15:24" x14ac:dyDescent="0.45">
      <c r="O1489" s="3"/>
      <c r="V1489" s="3"/>
      <c r="X1489" s="3"/>
    </row>
    <row r="1490" spans="15:24" x14ac:dyDescent="0.45">
      <c r="O1490" s="3"/>
      <c r="V1490" s="3"/>
      <c r="X1490" s="3"/>
    </row>
    <row r="1491" spans="15:24" x14ac:dyDescent="0.45">
      <c r="O1491" s="3"/>
      <c r="V1491" s="3"/>
      <c r="X1491" s="3"/>
    </row>
    <row r="1492" spans="15:24" x14ac:dyDescent="0.45">
      <c r="O1492" s="3"/>
      <c r="V1492" s="3"/>
      <c r="X1492" s="3"/>
    </row>
    <row r="1493" spans="15:24" x14ac:dyDescent="0.45">
      <c r="O1493" s="3"/>
      <c r="V1493" s="3"/>
      <c r="X1493" s="3"/>
    </row>
    <row r="1494" spans="15:24" x14ac:dyDescent="0.45">
      <c r="O1494" s="3"/>
      <c r="V1494" s="3"/>
      <c r="X1494" s="3"/>
    </row>
    <row r="1495" spans="15:24" x14ac:dyDescent="0.45">
      <c r="O1495" s="3"/>
      <c r="V1495" s="3"/>
      <c r="X1495" s="3"/>
    </row>
    <row r="1496" spans="15:24" x14ac:dyDescent="0.45">
      <c r="O1496" s="3"/>
      <c r="V1496" s="3"/>
      <c r="X1496" s="3"/>
    </row>
    <row r="1497" spans="15:24" x14ac:dyDescent="0.45">
      <c r="O1497" s="3"/>
      <c r="V1497" s="3"/>
      <c r="X1497" s="3"/>
    </row>
    <row r="1498" spans="15:24" x14ac:dyDescent="0.45">
      <c r="O1498" s="3"/>
      <c r="V1498" s="3"/>
      <c r="X1498" s="3"/>
    </row>
    <row r="1499" spans="15:24" x14ac:dyDescent="0.45">
      <c r="O1499" s="3"/>
      <c r="V1499" s="3"/>
      <c r="X1499" s="3"/>
    </row>
    <row r="1500" spans="15:24" x14ac:dyDescent="0.45">
      <c r="O1500" s="3"/>
      <c r="V1500" s="3"/>
      <c r="X1500" s="3"/>
    </row>
    <row r="1501" spans="15:24" x14ac:dyDescent="0.45">
      <c r="O1501" s="3"/>
      <c r="V1501" s="3"/>
      <c r="X1501" s="3"/>
    </row>
    <row r="1502" spans="15:24" x14ac:dyDescent="0.45">
      <c r="O1502" s="3"/>
      <c r="V1502" s="3"/>
      <c r="X1502" s="3"/>
    </row>
    <row r="1503" spans="15:24" x14ac:dyDescent="0.45">
      <c r="O1503" s="3"/>
      <c r="V1503" s="3"/>
      <c r="X1503" s="3"/>
    </row>
    <row r="1504" spans="15:24" x14ac:dyDescent="0.45">
      <c r="O1504" s="3"/>
      <c r="V1504" s="3"/>
      <c r="X1504" s="3"/>
    </row>
    <row r="1505" spans="15:24" x14ac:dyDescent="0.45">
      <c r="O1505" s="3"/>
      <c r="V1505" s="3"/>
      <c r="X1505" s="3"/>
    </row>
    <row r="1506" spans="15:24" x14ac:dyDescent="0.45">
      <c r="O1506" s="3"/>
      <c r="V1506" s="3"/>
      <c r="X1506" s="3"/>
    </row>
    <row r="1507" spans="15:24" x14ac:dyDescent="0.45">
      <c r="O1507" s="3"/>
      <c r="V1507" s="3"/>
      <c r="X1507" s="3"/>
    </row>
    <row r="1508" spans="15:24" x14ac:dyDescent="0.45">
      <c r="O1508" s="3"/>
      <c r="V1508" s="3"/>
      <c r="X1508" s="3"/>
    </row>
    <row r="1509" spans="15:24" x14ac:dyDescent="0.45">
      <c r="O1509" s="3"/>
      <c r="V1509" s="3"/>
      <c r="X1509" s="3"/>
    </row>
    <row r="1510" spans="15:24" x14ac:dyDescent="0.45">
      <c r="O1510" s="3"/>
      <c r="V1510" s="3"/>
      <c r="X1510" s="3"/>
    </row>
    <row r="1511" spans="15:24" x14ac:dyDescent="0.45">
      <c r="O1511" s="3"/>
      <c r="V1511" s="3"/>
      <c r="X1511" s="3"/>
    </row>
    <row r="1512" spans="15:24" x14ac:dyDescent="0.45">
      <c r="O1512" s="3"/>
      <c r="V1512" s="3"/>
      <c r="X1512" s="3"/>
    </row>
    <row r="1513" spans="15:24" x14ac:dyDescent="0.45">
      <c r="O1513" s="3"/>
      <c r="V1513" s="3"/>
      <c r="X1513" s="3"/>
    </row>
    <row r="1514" spans="15:24" x14ac:dyDescent="0.45">
      <c r="O1514" s="3"/>
      <c r="V1514" s="3"/>
      <c r="X1514" s="3"/>
    </row>
    <row r="1515" spans="15:24" x14ac:dyDescent="0.45">
      <c r="O1515" s="3"/>
      <c r="V1515" s="3"/>
      <c r="X1515" s="3"/>
    </row>
    <row r="1516" spans="15:24" x14ac:dyDescent="0.45">
      <c r="O1516" s="3"/>
      <c r="V1516" s="3"/>
      <c r="X1516" s="3"/>
    </row>
    <row r="1517" spans="15:24" x14ac:dyDescent="0.45">
      <c r="O1517" s="3"/>
      <c r="V1517" s="3"/>
      <c r="X1517" s="3"/>
    </row>
    <row r="1518" spans="15:24" x14ac:dyDescent="0.45">
      <c r="O1518" s="3"/>
      <c r="V1518" s="3"/>
      <c r="X1518" s="3"/>
    </row>
    <row r="1519" spans="15:24" x14ac:dyDescent="0.45">
      <c r="O1519" s="3"/>
      <c r="V1519" s="3"/>
      <c r="X1519" s="3"/>
    </row>
    <row r="1520" spans="15:24" x14ac:dyDescent="0.45">
      <c r="O1520" s="3"/>
      <c r="V1520" s="3"/>
      <c r="X1520" s="3"/>
    </row>
    <row r="1521" spans="15:24" x14ac:dyDescent="0.45">
      <c r="O1521" s="3"/>
      <c r="V1521" s="3"/>
      <c r="X1521" s="3"/>
    </row>
    <row r="1522" spans="15:24" x14ac:dyDescent="0.45">
      <c r="O1522" s="3"/>
      <c r="V1522" s="3"/>
      <c r="X1522" s="3"/>
    </row>
    <row r="1523" spans="15:24" x14ac:dyDescent="0.45">
      <c r="O1523" s="3"/>
      <c r="V1523" s="3"/>
      <c r="X1523" s="3"/>
    </row>
    <row r="1524" spans="15:24" x14ac:dyDescent="0.45">
      <c r="O1524" s="3"/>
      <c r="V1524" s="3"/>
      <c r="X1524" s="3"/>
    </row>
    <row r="1525" spans="15:24" x14ac:dyDescent="0.45">
      <c r="O1525" s="3"/>
      <c r="V1525" s="3"/>
      <c r="X1525" s="3"/>
    </row>
    <row r="1526" spans="15:24" x14ac:dyDescent="0.45">
      <c r="O1526" s="3"/>
      <c r="V1526" s="3"/>
      <c r="X1526" s="3"/>
    </row>
    <row r="1527" spans="15:24" x14ac:dyDescent="0.45">
      <c r="O1527" s="3"/>
      <c r="V1527" s="3"/>
      <c r="X1527" s="3"/>
    </row>
    <row r="1528" spans="15:24" x14ac:dyDescent="0.45">
      <c r="O1528" s="3"/>
      <c r="V1528" s="3"/>
      <c r="X1528" s="3"/>
    </row>
    <row r="1529" spans="15:24" x14ac:dyDescent="0.45">
      <c r="O1529" s="3"/>
      <c r="V1529" s="3"/>
      <c r="X1529" s="3"/>
    </row>
    <row r="1530" spans="15:24" x14ac:dyDescent="0.45">
      <c r="O1530" s="3"/>
      <c r="V1530" s="3"/>
      <c r="X1530" s="3"/>
    </row>
    <row r="1531" spans="15:24" x14ac:dyDescent="0.45">
      <c r="O1531" s="3"/>
      <c r="V1531" s="3"/>
      <c r="X1531" s="3"/>
    </row>
    <row r="1532" spans="15:24" x14ac:dyDescent="0.45">
      <c r="O1532" s="3"/>
      <c r="V1532" s="3"/>
      <c r="X1532" s="3"/>
    </row>
    <row r="1533" spans="15:24" x14ac:dyDescent="0.45">
      <c r="O1533" s="3"/>
      <c r="V1533" s="3"/>
      <c r="X1533" s="3"/>
    </row>
    <row r="1534" spans="15:24" x14ac:dyDescent="0.45">
      <c r="O1534" s="3"/>
      <c r="V1534" s="3"/>
      <c r="X1534" s="3"/>
    </row>
    <row r="1535" spans="15:24" x14ac:dyDescent="0.45">
      <c r="O1535" s="3"/>
      <c r="V1535" s="3"/>
      <c r="X1535" s="3"/>
    </row>
    <row r="1536" spans="15:24" x14ac:dyDescent="0.45">
      <c r="O1536" s="3"/>
      <c r="V1536" s="3"/>
      <c r="X1536" s="3"/>
    </row>
    <row r="1537" spans="15:24" x14ac:dyDescent="0.45">
      <c r="O1537" s="3"/>
      <c r="V1537" s="3"/>
      <c r="X1537" s="3"/>
    </row>
    <row r="1538" spans="15:24" x14ac:dyDescent="0.45">
      <c r="O1538" s="3"/>
      <c r="V1538" s="3"/>
      <c r="X1538" s="3"/>
    </row>
    <row r="1539" spans="15:24" x14ac:dyDescent="0.45">
      <c r="O1539" s="3"/>
      <c r="V1539" s="3"/>
      <c r="X1539" s="3"/>
    </row>
    <row r="1540" spans="15:24" x14ac:dyDescent="0.45">
      <c r="O1540" s="3"/>
      <c r="V1540" s="3"/>
      <c r="X1540" s="3"/>
    </row>
    <row r="1541" spans="15:24" x14ac:dyDescent="0.45">
      <c r="O1541" s="3"/>
      <c r="V1541" s="3"/>
      <c r="X1541" s="3"/>
    </row>
    <row r="1542" spans="15:24" x14ac:dyDescent="0.45">
      <c r="O1542" s="3"/>
      <c r="V1542" s="3"/>
      <c r="X1542" s="3"/>
    </row>
    <row r="1543" spans="15:24" x14ac:dyDescent="0.45">
      <c r="O1543" s="3"/>
      <c r="V1543" s="3"/>
      <c r="X1543" s="3"/>
    </row>
    <row r="1544" spans="15:24" x14ac:dyDescent="0.45">
      <c r="O1544" s="3"/>
      <c r="V1544" s="3"/>
      <c r="X1544" s="3"/>
    </row>
    <row r="1545" spans="15:24" x14ac:dyDescent="0.45">
      <c r="O1545" s="3"/>
      <c r="V1545" s="3"/>
      <c r="X1545" s="3"/>
    </row>
    <row r="1546" spans="15:24" x14ac:dyDescent="0.45">
      <c r="O1546" s="3"/>
      <c r="V1546" s="3"/>
      <c r="X1546" s="3"/>
    </row>
    <row r="1547" spans="15:24" x14ac:dyDescent="0.45">
      <c r="O1547" s="3"/>
      <c r="V1547" s="3"/>
      <c r="X1547" s="3"/>
    </row>
    <row r="1548" spans="15:24" x14ac:dyDescent="0.45">
      <c r="O1548" s="3"/>
      <c r="V1548" s="3"/>
      <c r="X1548" s="3"/>
    </row>
    <row r="1549" spans="15:24" x14ac:dyDescent="0.45">
      <c r="O1549" s="3"/>
      <c r="V1549" s="3"/>
      <c r="X1549" s="3"/>
    </row>
    <row r="1550" spans="15:24" x14ac:dyDescent="0.45">
      <c r="O1550" s="3"/>
      <c r="V1550" s="3"/>
      <c r="X1550" s="3"/>
    </row>
    <row r="1551" spans="15:24" x14ac:dyDescent="0.45">
      <c r="O1551" s="3"/>
      <c r="V1551" s="3"/>
      <c r="X1551" s="3"/>
    </row>
    <row r="1552" spans="15:24" x14ac:dyDescent="0.45">
      <c r="O1552" s="3"/>
      <c r="V1552" s="3"/>
      <c r="X1552" s="3"/>
    </row>
    <row r="1553" spans="15:24" x14ac:dyDescent="0.45">
      <c r="O1553" s="3"/>
      <c r="V1553" s="3"/>
      <c r="X1553" s="3"/>
    </row>
    <row r="1554" spans="15:24" x14ac:dyDescent="0.45">
      <c r="O1554" s="3"/>
      <c r="V1554" s="3"/>
      <c r="X1554" s="3"/>
    </row>
    <row r="1555" spans="15:24" x14ac:dyDescent="0.45">
      <c r="O1555" s="3"/>
      <c r="V1555" s="3"/>
      <c r="X1555" s="3"/>
    </row>
    <row r="1556" spans="15:24" x14ac:dyDescent="0.45">
      <c r="O1556" s="3"/>
      <c r="V1556" s="3"/>
      <c r="X1556" s="3"/>
    </row>
    <row r="1557" spans="15:24" x14ac:dyDescent="0.45">
      <c r="O1557" s="3"/>
      <c r="V1557" s="3"/>
      <c r="X1557" s="3"/>
    </row>
    <row r="1558" spans="15:24" x14ac:dyDescent="0.45">
      <c r="O1558" s="3"/>
      <c r="V1558" s="3"/>
      <c r="X1558" s="3"/>
    </row>
    <row r="1559" spans="15:24" x14ac:dyDescent="0.45">
      <c r="O1559" s="3"/>
      <c r="V1559" s="3"/>
      <c r="X1559" s="3"/>
    </row>
    <row r="1560" spans="15:24" x14ac:dyDescent="0.45">
      <c r="O1560" s="3"/>
      <c r="V1560" s="3"/>
      <c r="X1560" s="3"/>
    </row>
    <row r="1561" spans="15:24" x14ac:dyDescent="0.45">
      <c r="O1561" s="3"/>
      <c r="V1561" s="3"/>
      <c r="X1561" s="3"/>
    </row>
    <row r="1562" spans="15:24" x14ac:dyDescent="0.45">
      <c r="O1562" s="3"/>
      <c r="V1562" s="3"/>
      <c r="X1562" s="3"/>
    </row>
    <row r="1563" spans="15:24" x14ac:dyDescent="0.45">
      <c r="O1563" s="3"/>
      <c r="V1563" s="3"/>
      <c r="X1563" s="3"/>
    </row>
    <row r="1564" spans="15:24" x14ac:dyDescent="0.45">
      <c r="O1564" s="3"/>
      <c r="V1564" s="3"/>
      <c r="X1564" s="3"/>
    </row>
    <row r="1565" spans="15:24" x14ac:dyDescent="0.45">
      <c r="O1565" s="3"/>
      <c r="V1565" s="3"/>
      <c r="X1565" s="3"/>
    </row>
    <row r="1566" spans="15:24" x14ac:dyDescent="0.45">
      <c r="O1566" s="3"/>
      <c r="V1566" s="3"/>
      <c r="X1566" s="3"/>
    </row>
    <row r="1567" spans="15:24" x14ac:dyDescent="0.45">
      <c r="O1567" s="3"/>
      <c r="V1567" s="3"/>
      <c r="X1567" s="3"/>
    </row>
    <row r="1568" spans="15:24" x14ac:dyDescent="0.45">
      <c r="O1568" s="3"/>
      <c r="V1568" s="3"/>
      <c r="X1568" s="3"/>
    </row>
    <row r="1569" spans="15:24" x14ac:dyDescent="0.45">
      <c r="O1569" s="3"/>
      <c r="V1569" s="3"/>
      <c r="X1569" s="3"/>
    </row>
    <row r="1570" spans="15:24" x14ac:dyDescent="0.45">
      <c r="O1570" s="3"/>
      <c r="V1570" s="3"/>
      <c r="X1570" s="3"/>
    </row>
    <row r="1571" spans="15:24" x14ac:dyDescent="0.45">
      <c r="O1571" s="3"/>
      <c r="V1571" s="3"/>
      <c r="X1571" s="3"/>
    </row>
    <row r="1572" spans="15:24" x14ac:dyDescent="0.45">
      <c r="O1572" s="3"/>
      <c r="V1572" s="3"/>
      <c r="X1572" s="3"/>
    </row>
    <row r="1573" spans="15:24" x14ac:dyDescent="0.45">
      <c r="O1573" s="3"/>
      <c r="V1573" s="3"/>
      <c r="X1573" s="3"/>
    </row>
    <row r="1574" spans="15:24" x14ac:dyDescent="0.45">
      <c r="O1574" s="3"/>
      <c r="V1574" s="3"/>
      <c r="X1574" s="3"/>
    </row>
    <row r="1575" spans="15:24" x14ac:dyDescent="0.45">
      <c r="O1575" s="3"/>
      <c r="V1575" s="3"/>
      <c r="X1575" s="3"/>
    </row>
    <row r="1576" spans="15:24" x14ac:dyDescent="0.45">
      <c r="O1576" s="3"/>
      <c r="V1576" s="3"/>
      <c r="X1576" s="3"/>
    </row>
    <row r="1577" spans="15:24" x14ac:dyDescent="0.45">
      <c r="O1577" s="3"/>
      <c r="V1577" s="3"/>
      <c r="X1577" s="3"/>
    </row>
    <row r="1578" spans="15:24" x14ac:dyDescent="0.45">
      <c r="O1578" s="3"/>
      <c r="V1578" s="3"/>
      <c r="X1578" s="3"/>
    </row>
    <row r="1579" spans="15:24" x14ac:dyDescent="0.45">
      <c r="O1579" s="3"/>
      <c r="V1579" s="3"/>
      <c r="X1579" s="3"/>
    </row>
    <row r="1580" spans="15:24" x14ac:dyDescent="0.45">
      <c r="O1580" s="3"/>
      <c r="V1580" s="3"/>
      <c r="X1580" s="3"/>
    </row>
    <row r="1581" spans="15:24" x14ac:dyDescent="0.45">
      <c r="O1581" s="3"/>
      <c r="V1581" s="3"/>
      <c r="X1581" s="3"/>
    </row>
    <row r="1582" spans="15:24" x14ac:dyDescent="0.45">
      <c r="O1582" s="3"/>
      <c r="V1582" s="3"/>
      <c r="X1582" s="3"/>
    </row>
    <row r="1583" spans="15:24" x14ac:dyDescent="0.45">
      <c r="O1583" s="3"/>
      <c r="V1583" s="3"/>
      <c r="X1583" s="3"/>
    </row>
    <row r="1584" spans="15:24" x14ac:dyDescent="0.45">
      <c r="O1584" s="3"/>
      <c r="V1584" s="3"/>
      <c r="X1584" s="3"/>
    </row>
    <row r="1585" spans="15:24" x14ac:dyDescent="0.45">
      <c r="O1585" s="3"/>
      <c r="V1585" s="3"/>
      <c r="X1585" s="3"/>
    </row>
    <row r="1586" spans="15:24" x14ac:dyDescent="0.45">
      <c r="O1586" s="3"/>
      <c r="V1586" s="3"/>
      <c r="X1586" s="3"/>
    </row>
    <row r="1587" spans="15:24" x14ac:dyDescent="0.45">
      <c r="O1587" s="3"/>
      <c r="V1587" s="3"/>
      <c r="X1587" s="3"/>
    </row>
    <row r="1588" spans="15:24" x14ac:dyDescent="0.45">
      <c r="O1588" s="3"/>
      <c r="V1588" s="3"/>
      <c r="X1588" s="3"/>
    </row>
    <row r="1589" spans="15:24" x14ac:dyDescent="0.45">
      <c r="O1589" s="3"/>
      <c r="V1589" s="3"/>
      <c r="X1589" s="3"/>
    </row>
    <row r="1590" spans="15:24" x14ac:dyDescent="0.45">
      <c r="O1590" s="3"/>
      <c r="V1590" s="3"/>
      <c r="X1590" s="3"/>
    </row>
    <row r="1591" spans="15:24" x14ac:dyDescent="0.45">
      <c r="O1591" s="3"/>
      <c r="V1591" s="3"/>
      <c r="X1591" s="3"/>
    </row>
    <row r="1592" spans="15:24" x14ac:dyDescent="0.45">
      <c r="O1592" s="3"/>
      <c r="V1592" s="3"/>
      <c r="X1592" s="3"/>
    </row>
    <row r="1593" spans="15:24" x14ac:dyDescent="0.45">
      <c r="O1593" s="3"/>
      <c r="V1593" s="3"/>
      <c r="X1593" s="3"/>
    </row>
    <row r="1594" spans="15:24" x14ac:dyDescent="0.45">
      <c r="O1594" s="3"/>
      <c r="V1594" s="3"/>
      <c r="X1594" s="3"/>
    </row>
    <row r="1595" spans="15:24" x14ac:dyDescent="0.45">
      <c r="O1595" s="3"/>
      <c r="V1595" s="3"/>
      <c r="X1595" s="3"/>
    </row>
    <row r="1596" spans="15:24" x14ac:dyDescent="0.45">
      <c r="O1596" s="3"/>
      <c r="V1596" s="3"/>
      <c r="X1596" s="3"/>
    </row>
    <row r="1597" spans="15:24" x14ac:dyDescent="0.45">
      <c r="O1597" s="3"/>
      <c r="V1597" s="3"/>
      <c r="X1597" s="3"/>
    </row>
    <row r="1598" spans="15:24" x14ac:dyDescent="0.45">
      <c r="O1598" s="3"/>
      <c r="V1598" s="3"/>
      <c r="X1598" s="3"/>
    </row>
    <row r="1599" spans="15:24" x14ac:dyDescent="0.45">
      <c r="O1599" s="3"/>
      <c r="V1599" s="3"/>
      <c r="X1599" s="3"/>
    </row>
    <row r="1600" spans="15:24" x14ac:dyDescent="0.45">
      <c r="O1600" s="3"/>
      <c r="V1600" s="3"/>
      <c r="X1600" s="3"/>
    </row>
    <row r="1601" spans="15:24" x14ac:dyDescent="0.45">
      <c r="O1601" s="3"/>
      <c r="V1601" s="3"/>
      <c r="X1601" s="3"/>
    </row>
    <row r="1602" spans="15:24" x14ac:dyDescent="0.45">
      <c r="O1602" s="3"/>
      <c r="V1602" s="3"/>
      <c r="X1602" s="3"/>
    </row>
    <row r="1603" spans="15:24" x14ac:dyDescent="0.45">
      <c r="O1603" s="3"/>
      <c r="V1603" s="3"/>
      <c r="X1603" s="3"/>
    </row>
    <row r="1604" spans="15:24" x14ac:dyDescent="0.45">
      <c r="O1604" s="3"/>
      <c r="V1604" s="3"/>
      <c r="X1604" s="3"/>
    </row>
    <row r="1605" spans="15:24" x14ac:dyDescent="0.45">
      <c r="O1605" s="3"/>
      <c r="V1605" s="3"/>
      <c r="X1605" s="3"/>
    </row>
    <row r="1606" spans="15:24" x14ac:dyDescent="0.45">
      <c r="O1606" s="3"/>
      <c r="V1606" s="3"/>
      <c r="X1606" s="3"/>
    </row>
    <row r="1607" spans="15:24" x14ac:dyDescent="0.45">
      <c r="O1607" s="3"/>
      <c r="V1607" s="3"/>
      <c r="X1607" s="3"/>
    </row>
    <row r="1608" spans="15:24" x14ac:dyDescent="0.45">
      <c r="O1608" s="3"/>
      <c r="V1608" s="3"/>
      <c r="X1608" s="3"/>
    </row>
    <row r="1609" spans="15:24" x14ac:dyDescent="0.45">
      <c r="O1609" s="3"/>
      <c r="V1609" s="3"/>
      <c r="X1609" s="3"/>
    </row>
    <row r="1610" spans="15:24" x14ac:dyDescent="0.45">
      <c r="O1610" s="3"/>
      <c r="V1610" s="3"/>
      <c r="X1610" s="3"/>
    </row>
    <row r="1611" spans="15:24" x14ac:dyDescent="0.45">
      <c r="O1611" s="3"/>
      <c r="V1611" s="3"/>
      <c r="X1611" s="3"/>
    </row>
    <row r="1612" spans="15:24" x14ac:dyDescent="0.45">
      <c r="O1612" s="3"/>
      <c r="V1612" s="3"/>
      <c r="X1612" s="3"/>
    </row>
    <row r="1613" spans="15:24" x14ac:dyDescent="0.45">
      <c r="O1613" s="3"/>
      <c r="V1613" s="3"/>
      <c r="X1613" s="3"/>
    </row>
    <row r="1614" spans="15:24" x14ac:dyDescent="0.45">
      <c r="O1614" s="3"/>
      <c r="V1614" s="3"/>
      <c r="X1614" s="3"/>
    </row>
    <row r="1615" spans="15:24" x14ac:dyDescent="0.45">
      <c r="O1615" s="3"/>
      <c r="V1615" s="3"/>
      <c r="X1615" s="3"/>
    </row>
    <row r="1616" spans="15:24" x14ac:dyDescent="0.45">
      <c r="O1616" s="3"/>
      <c r="V1616" s="3"/>
      <c r="X1616" s="3"/>
    </row>
    <row r="1617" spans="15:24" x14ac:dyDescent="0.45">
      <c r="O1617" s="3"/>
      <c r="V1617" s="3"/>
      <c r="X1617" s="3"/>
    </row>
    <row r="1618" spans="15:24" x14ac:dyDescent="0.45">
      <c r="O1618" s="3"/>
      <c r="V1618" s="3"/>
      <c r="X1618" s="3"/>
    </row>
    <row r="1619" spans="15:24" x14ac:dyDescent="0.45">
      <c r="O1619" s="3"/>
      <c r="V1619" s="3"/>
      <c r="X1619" s="3"/>
    </row>
    <row r="1620" spans="15:24" x14ac:dyDescent="0.45">
      <c r="O1620" s="3"/>
      <c r="V1620" s="3"/>
      <c r="X1620" s="3"/>
    </row>
    <row r="1621" spans="15:24" x14ac:dyDescent="0.45">
      <c r="O1621" s="3"/>
      <c r="V1621" s="3"/>
      <c r="X1621" s="3"/>
    </row>
    <row r="1622" spans="15:24" x14ac:dyDescent="0.45">
      <c r="O1622" s="3"/>
      <c r="V1622" s="3"/>
      <c r="X1622" s="3"/>
    </row>
    <row r="1623" spans="15:24" x14ac:dyDescent="0.45">
      <c r="O1623" s="3"/>
      <c r="V1623" s="3"/>
      <c r="X1623" s="3"/>
    </row>
    <row r="1624" spans="15:24" x14ac:dyDescent="0.45">
      <c r="O1624" s="3"/>
      <c r="V1624" s="3"/>
      <c r="X1624" s="3"/>
    </row>
    <row r="1625" spans="15:24" x14ac:dyDescent="0.45">
      <c r="O1625" s="3"/>
      <c r="V1625" s="3"/>
      <c r="X1625" s="3"/>
    </row>
    <row r="1626" spans="15:24" x14ac:dyDescent="0.45">
      <c r="O1626" s="3"/>
      <c r="V1626" s="3"/>
      <c r="X1626" s="3"/>
    </row>
    <row r="1627" spans="15:24" x14ac:dyDescent="0.45">
      <c r="O1627" s="3"/>
      <c r="V1627" s="3"/>
      <c r="X1627" s="3"/>
    </row>
    <row r="1628" spans="15:24" x14ac:dyDescent="0.45">
      <c r="O1628" s="3"/>
      <c r="V1628" s="3"/>
      <c r="X1628" s="3"/>
    </row>
    <row r="1629" spans="15:24" x14ac:dyDescent="0.45">
      <c r="O1629" s="3"/>
      <c r="V1629" s="3"/>
      <c r="X1629" s="3"/>
    </row>
    <row r="1630" spans="15:24" x14ac:dyDescent="0.45">
      <c r="O1630" s="3"/>
      <c r="V1630" s="3"/>
      <c r="X1630" s="3"/>
    </row>
    <row r="1631" spans="15:24" x14ac:dyDescent="0.45">
      <c r="O1631" s="3"/>
      <c r="V1631" s="3"/>
      <c r="X1631" s="3"/>
    </row>
    <row r="1632" spans="15:24" x14ac:dyDescent="0.45">
      <c r="O1632" s="3"/>
      <c r="V1632" s="3"/>
      <c r="X1632" s="3"/>
    </row>
    <row r="1633" spans="15:24" x14ac:dyDescent="0.45">
      <c r="O1633" s="3"/>
      <c r="V1633" s="3"/>
      <c r="X1633" s="3"/>
    </row>
    <row r="1634" spans="15:24" x14ac:dyDescent="0.45">
      <c r="O1634" s="3"/>
      <c r="V1634" s="3"/>
      <c r="X1634" s="3"/>
    </row>
    <row r="1635" spans="15:24" x14ac:dyDescent="0.45">
      <c r="O1635" s="3"/>
      <c r="V1635" s="3"/>
      <c r="X1635" s="3"/>
    </row>
    <row r="1636" spans="15:24" x14ac:dyDescent="0.45">
      <c r="O1636" s="3"/>
      <c r="V1636" s="3"/>
      <c r="X1636" s="3"/>
    </row>
    <row r="1637" spans="15:24" x14ac:dyDescent="0.45">
      <c r="O1637" s="3"/>
      <c r="V1637" s="3"/>
      <c r="X1637" s="3"/>
    </row>
    <row r="1638" spans="15:24" x14ac:dyDescent="0.45">
      <c r="O1638" s="3"/>
      <c r="V1638" s="3"/>
      <c r="X1638" s="3"/>
    </row>
    <row r="1639" spans="15:24" x14ac:dyDescent="0.45">
      <c r="O1639" s="3"/>
      <c r="V1639" s="3"/>
      <c r="X1639" s="3"/>
    </row>
    <row r="1640" spans="15:24" x14ac:dyDescent="0.45">
      <c r="O1640" s="3"/>
      <c r="V1640" s="3"/>
      <c r="X1640" s="3"/>
    </row>
    <row r="1641" spans="15:24" x14ac:dyDescent="0.45">
      <c r="O1641" s="3"/>
      <c r="V1641" s="3"/>
      <c r="X1641" s="3"/>
    </row>
    <row r="1642" spans="15:24" x14ac:dyDescent="0.45">
      <c r="O1642" s="3"/>
      <c r="V1642" s="3"/>
      <c r="X1642" s="3"/>
    </row>
    <row r="1643" spans="15:24" x14ac:dyDescent="0.45">
      <c r="O1643" s="3"/>
      <c r="V1643" s="3"/>
      <c r="X1643" s="3"/>
    </row>
    <row r="1644" spans="15:24" x14ac:dyDescent="0.45">
      <c r="O1644" s="3"/>
      <c r="V1644" s="3"/>
      <c r="X1644" s="3"/>
    </row>
    <row r="1645" spans="15:24" x14ac:dyDescent="0.45">
      <c r="O1645" s="3"/>
      <c r="V1645" s="3"/>
      <c r="X1645" s="3"/>
    </row>
    <row r="1646" spans="15:24" x14ac:dyDescent="0.45">
      <c r="O1646" s="3"/>
      <c r="V1646" s="3"/>
      <c r="X1646" s="3"/>
    </row>
    <row r="1647" spans="15:24" x14ac:dyDescent="0.45">
      <c r="O1647" s="3"/>
      <c r="V1647" s="3"/>
      <c r="X1647" s="3"/>
    </row>
    <row r="1648" spans="15:24" x14ac:dyDescent="0.45">
      <c r="O1648" s="3"/>
      <c r="V1648" s="3"/>
      <c r="X1648" s="3"/>
    </row>
    <row r="1649" spans="15:24" x14ac:dyDescent="0.45">
      <c r="O1649" s="3"/>
      <c r="V1649" s="3"/>
      <c r="X1649" s="3"/>
    </row>
    <row r="1650" spans="15:24" x14ac:dyDescent="0.45">
      <c r="O1650" s="3"/>
      <c r="V1650" s="3"/>
      <c r="X1650" s="3"/>
    </row>
    <row r="1651" spans="15:24" x14ac:dyDescent="0.45">
      <c r="O1651" s="3"/>
      <c r="V1651" s="3"/>
      <c r="X1651" s="3"/>
    </row>
    <row r="1652" spans="15:24" x14ac:dyDescent="0.45">
      <c r="O1652" s="3"/>
      <c r="V1652" s="3"/>
      <c r="X1652" s="3"/>
    </row>
    <row r="1653" spans="15:24" x14ac:dyDescent="0.45">
      <c r="O1653" s="3"/>
      <c r="V1653" s="3"/>
      <c r="X1653" s="3"/>
    </row>
    <row r="1654" spans="15:24" x14ac:dyDescent="0.45">
      <c r="O1654" s="3"/>
      <c r="V1654" s="3"/>
      <c r="X1654" s="3"/>
    </row>
    <row r="1655" spans="15:24" x14ac:dyDescent="0.45">
      <c r="O1655" s="3"/>
      <c r="V1655" s="3"/>
      <c r="X1655" s="3"/>
    </row>
    <row r="1656" spans="15:24" x14ac:dyDescent="0.45">
      <c r="O1656" s="3"/>
      <c r="V1656" s="3"/>
      <c r="X1656" s="3"/>
    </row>
    <row r="1657" spans="15:24" x14ac:dyDescent="0.45">
      <c r="O1657" s="3"/>
      <c r="V1657" s="3"/>
      <c r="X1657" s="3"/>
    </row>
    <row r="1658" spans="15:24" x14ac:dyDescent="0.45">
      <c r="O1658" s="3"/>
      <c r="V1658" s="3"/>
      <c r="X1658" s="3"/>
    </row>
    <row r="1659" spans="15:24" x14ac:dyDescent="0.45">
      <c r="O1659" s="3"/>
      <c r="V1659" s="3"/>
      <c r="X1659" s="3"/>
    </row>
    <row r="1660" spans="15:24" x14ac:dyDescent="0.45">
      <c r="O1660" s="3"/>
      <c r="V1660" s="3"/>
      <c r="X1660" s="3"/>
    </row>
    <row r="1661" spans="15:24" x14ac:dyDescent="0.45">
      <c r="O1661" s="3"/>
      <c r="V1661" s="3"/>
      <c r="X1661" s="3"/>
    </row>
    <row r="1662" spans="15:24" x14ac:dyDescent="0.45">
      <c r="O1662" s="3"/>
      <c r="V1662" s="3"/>
      <c r="X1662" s="3"/>
    </row>
    <row r="1663" spans="15:24" x14ac:dyDescent="0.45">
      <c r="O1663" s="3"/>
      <c r="V1663" s="3"/>
      <c r="X1663" s="3"/>
    </row>
    <row r="1664" spans="15:24" x14ac:dyDescent="0.45">
      <c r="O1664" s="3"/>
      <c r="V1664" s="3"/>
      <c r="X1664" s="3"/>
    </row>
    <row r="1665" spans="15:24" x14ac:dyDescent="0.45">
      <c r="O1665" s="3"/>
      <c r="V1665" s="3"/>
      <c r="X1665" s="3"/>
    </row>
    <row r="1666" spans="15:24" x14ac:dyDescent="0.45">
      <c r="O1666" s="3"/>
      <c r="V1666" s="3"/>
      <c r="X1666" s="3"/>
    </row>
    <row r="1667" spans="15:24" x14ac:dyDescent="0.45">
      <c r="O1667" s="3"/>
      <c r="V1667" s="3"/>
      <c r="X1667" s="3"/>
    </row>
    <row r="1668" spans="15:24" x14ac:dyDescent="0.45">
      <c r="O1668" s="3"/>
      <c r="V1668" s="3"/>
      <c r="X1668" s="3"/>
    </row>
    <row r="1669" spans="15:24" x14ac:dyDescent="0.45">
      <c r="O1669" s="3"/>
      <c r="V1669" s="3"/>
      <c r="X1669" s="3"/>
    </row>
    <row r="1670" spans="15:24" x14ac:dyDescent="0.45">
      <c r="O1670" s="3"/>
      <c r="V1670" s="3"/>
      <c r="X1670" s="3"/>
    </row>
    <row r="1671" spans="15:24" x14ac:dyDescent="0.45">
      <c r="O1671" s="3"/>
      <c r="V1671" s="3"/>
      <c r="X1671" s="3"/>
    </row>
    <row r="1672" spans="15:24" x14ac:dyDescent="0.45">
      <c r="O1672" s="3"/>
      <c r="V1672" s="3"/>
      <c r="X1672" s="3"/>
    </row>
    <row r="1673" spans="15:24" x14ac:dyDescent="0.45">
      <c r="O1673" s="3"/>
      <c r="V1673" s="3"/>
      <c r="X1673" s="3"/>
    </row>
    <row r="1674" spans="15:24" x14ac:dyDescent="0.45">
      <c r="O1674" s="3"/>
      <c r="V1674" s="3"/>
      <c r="X1674" s="3"/>
    </row>
    <row r="1675" spans="15:24" x14ac:dyDescent="0.45">
      <c r="O1675" s="3"/>
      <c r="V1675" s="3"/>
      <c r="X1675" s="3"/>
    </row>
    <row r="1676" spans="15:24" x14ac:dyDescent="0.45">
      <c r="O1676" s="3"/>
      <c r="V1676" s="3"/>
      <c r="X1676" s="3"/>
    </row>
    <row r="1677" spans="15:24" x14ac:dyDescent="0.45">
      <c r="O1677" s="3"/>
      <c r="V1677" s="3"/>
      <c r="X1677" s="3"/>
    </row>
    <row r="1678" spans="15:24" x14ac:dyDescent="0.45">
      <c r="O1678" s="3"/>
      <c r="V1678" s="3"/>
      <c r="X1678" s="3"/>
    </row>
    <row r="1679" spans="15:24" x14ac:dyDescent="0.45">
      <c r="O1679" s="3"/>
      <c r="V1679" s="3"/>
      <c r="X1679" s="3"/>
    </row>
    <row r="1680" spans="15:24" x14ac:dyDescent="0.45">
      <c r="O1680" s="3"/>
      <c r="V1680" s="3"/>
      <c r="X1680" s="3"/>
    </row>
    <row r="1681" spans="15:24" x14ac:dyDescent="0.45">
      <c r="O1681" s="3"/>
      <c r="V1681" s="3"/>
      <c r="X1681" s="3"/>
    </row>
    <row r="1682" spans="15:24" x14ac:dyDescent="0.45">
      <c r="O1682" s="3"/>
      <c r="V1682" s="3"/>
      <c r="X1682" s="3"/>
    </row>
    <row r="1683" spans="15:24" x14ac:dyDescent="0.45">
      <c r="O1683" s="3"/>
      <c r="V1683" s="3"/>
      <c r="X1683" s="3"/>
    </row>
    <row r="1684" spans="15:24" x14ac:dyDescent="0.45">
      <c r="O1684" s="3"/>
      <c r="V1684" s="3"/>
      <c r="X1684" s="3"/>
    </row>
    <row r="1685" spans="15:24" x14ac:dyDescent="0.45">
      <c r="O1685" s="3"/>
      <c r="V1685" s="3"/>
      <c r="X1685" s="3"/>
    </row>
    <row r="1686" spans="15:24" x14ac:dyDescent="0.45">
      <c r="O1686" s="3"/>
      <c r="V1686" s="3"/>
      <c r="X1686" s="3"/>
    </row>
    <row r="1687" spans="15:24" x14ac:dyDescent="0.45">
      <c r="O1687" s="3"/>
      <c r="V1687" s="3"/>
      <c r="X1687" s="3"/>
    </row>
    <row r="1688" spans="15:24" x14ac:dyDescent="0.45">
      <c r="O1688" s="3"/>
      <c r="V1688" s="3"/>
      <c r="X1688" s="3"/>
    </row>
    <row r="1689" spans="15:24" x14ac:dyDescent="0.45">
      <c r="O1689" s="3"/>
      <c r="V1689" s="3"/>
      <c r="X1689" s="3"/>
    </row>
    <row r="1690" spans="15:24" x14ac:dyDescent="0.45">
      <c r="O1690" s="3"/>
      <c r="V1690" s="3"/>
      <c r="X1690" s="3"/>
    </row>
    <row r="1691" spans="15:24" x14ac:dyDescent="0.45">
      <c r="O1691" s="3"/>
      <c r="V1691" s="3"/>
      <c r="X1691" s="3"/>
    </row>
    <row r="1692" spans="15:24" x14ac:dyDescent="0.45">
      <c r="O1692" s="3"/>
      <c r="V1692" s="3"/>
      <c r="X1692" s="3"/>
    </row>
    <row r="1693" spans="15:24" x14ac:dyDescent="0.45">
      <c r="O1693" s="3"/>
      <c r="V1693" s="3"/>
      <c r="X1693" s="3"/>
    </row>
    <row r="1694" spans="15:24" x14ac:dyDescent="0.45">
      <c r="O1694" s="3"/>
      <c r="V1694" s="3"/>
      <c r="X1694" s="3"/>
    </row>
    <row r="1695" spans="15:24" x14ac:dyDescent="0.45">
      <c r="O1695" s="3"/>
      <c r="V1695" s="3"/>
      <c r="X1695" s="3"/>
    </row>
    <row r="1696" spans="15:24" x14ac:dyDescent="0.45">
      <c r="O1696" s="3"/>
      <c r="V1696" s="3"/>
      <c r="X1696" s="3"/>
    </row>
    <row r="1697" spans="15:24" x14ac:dyDescent="0.45">
      <c r="O1697" s="3"/>
      <c r="V1697" s="3"/>
      <c r="X1697" s="3"/>
    </row>
    <row r="1698" spans="15:24" x14ac:dyDescent="0.45">
      <c r="O1698" s="3"/>
      <c r="V1698" s="3"/>
      <c r="X1698" s="3"/>
    </row>
    <row r="1699" spans="15:24" x14ac:dyDescent="0.45">
      <c r="O1699" s="3"/>
      <c r="V1699" s="3"/>
      <c r="X1699" s="3"/>
    </row>
    <row r="1700" spans="15:24" x14ac:dyDescent="0.45">
      <c r="O1700" s="3"/>
      <c r="V1700" s="3"/>
      <c r="X1700" s="3"/>
    </row>
    <row r="1701" spans="15:24" x14ac:dyDescent="0.45">
      <c r="O1701" s="3"/>
      <c r="V1701" s="3"/>
      <c r="X1701" s="3"/>
    </row>
    <row r="1702" spans="15:24" x14ac:dyDescent="0.45">
      <c r="O1702" s="3"/>
      <c r="V1702" s="3"/>
      <c r="X1702" s="3"/>
    </row>
    <row r="1703" spans="15:24" x14ac:dyDescent="0.45">
      <c r="O1703" s="3"/>
      <c r="V1703" s="3"/>
      <c r="X1703" s="3"/>
    </row>
    <row r="1704" spans="15:24" x14ac:dyDescent="0.45">
      <c r="O1704" s="3"/>
      <c r="V1704" s="3"/>
      <c r="X1704" s="3"/>
    </row>
    <row r="1705" spans="15:24" x14ac:dyDescent="0.45">
      <c r="O1705" s="3"/>
      <c r="V1705" s="3"/>
      <c r="X1705" s="3"/>
    </row>
    <row r="1706" spans="15:24" x14ac:dyDescent="0.45">
      <c r="O1706" s="3"/>
      <c r="V1706" s="3"/>
      <c r="X1706" s="3"/>
    </row>
    <row r="1707" spans="15:24" x14ac:dyDescent="0.45">
      <c r="O1707" s="3"/>
      <c r="V1707" s="3"/>
      <c r="X1707" s="3"/>
    </row>
    <row r="1708" spans="15:24" x14ac:dyDescent="0.45">
      <c r="O1708" s="3"/>
      <c r="V1708" s="3"/>
      <c r="X1708" s="3"/>
    </row>
    <row r="1709" spans="15:24" x14ac:dyDescent="0.45">
      <c r="O1709" s="3"/>
      <c r="V1709" s="3"/>
      <c r="X1709" s="3"/>
    </row>
    <row r="1710" spans="15:24" x14ac:dyDescent="0.45">
      <c r="O1710" s="3"/>
      <c r="V1710" s="3"/>
      <c r="X1710" s="3"/>
    </row>
    <row r="1711" spans="15:24" x14ac:dyDescent="0.45">
      <c r="O1711" s="3"/>
      <c r="V1711" s="3"/>
      <c r="X1711" s="3"/>
    </row>
    <row r="1712" spans="15:24" x14ac:dyDescent="0.45">
      <c r="O1712" s="3"/>
      <c r="V1712" s="3"/>
      <c r="X1712" s="3"/>
    </row>
    <row r="1713" spans="15:24" x14ac:dyDescent="0.45">
      <c r="O1713" s="3"/>
      <c r="V1713" s="3"/>
      <c r="X1713" s="3"/>
    </row>
    <row r="1714" spans="15:24" x14ac:dyDescent="0.45">
      <c r="O1714" s="3"/>
      <c r="V1714" s="3"/>
      <c r="X1714" s="3"/>
    </row>
    <row r="1715" spans="15:24" x14ac:dyDescent="0.45">
      <c r="O1715" s="3"/>
      <c r="V1715" s="3"/>
      <c r="X1715" s="3"/>
    </row>
    <row r="1716" spans="15:24" x14ac:dyDescent="0.45">
      <c r="O1716" s="3"/>
      <c r="V1716" s="3"/>
      <c r="X1716" s="3"/>
    </row>
    <row r="1717" spans="15:24" x14ac:dyDescent="0.45">
      <c r="O1717" s="3"/>
      <c r="V1717" s="3"/>
      <c r="X1717" s="3"/>
    </row>
    <row r="1718" spans="15:24" x14ac:dyDescent="0.45">
      <c r="O1718" s="3"/>
      <c r="V1718" s="3"/>
      <c r="X1718" s="3"/>
    </row>
    <row r="1719" spans="15:24" x14ac:dyDescent="0.45">
      <c r="O1719" s="3"/>
      <c r="V1719" s="3"/>
      <c r="X1719" s="3"/>
    </row>
    <row r="1720" spans="15:24" x14ac:dyDescent="0.45">
      <c r="O1720" s="3"/>
      <c r="V1720" s="3"/>
      <c r="X1720" s="3"/>
    </row>
    <row r="1721" spans="15:24" x14ac:dyDescent="0.45">
      <c r="O1721" s="3"/>
      <c r="V1721" s="3"/>
      <c r="X1721" s="3"/>
    </row>
    <row r="1722" spans="15:24" x14ac:dyDescent="0.45">
      <c r="O1722" s="3"/>
      <c r="V1722" s="3"/>
      <c r="X1722" s="3"/>
    </row>
    <row r="1723" spans="15:24" x14ac:dyDescent="0.45">
      <c r="O1723" s="3"/>
      <c r="V1723" s="3"/>
      <c r="X1723" s="3"/>
    </row>
    <row r="1724" spans="15:24" x14ac:dyDescent="0.45">
      <c r="O1724" s="3"/>
      <c r="V1724" s="3"/>
      <c r="X1724" s="3"/>
    </row>
    <row r="1725" spans="15:24" x14ac:dyDescent="0.45">
      <c r="O1725" s="3"/>
      <c r="V1725" s="3"/>
      <c r="X1725" s="3"/>
    </row>
    <row r="1726" spans="15:24" x14ac:dyDescent="0.45">
      <c r="O1726" s="3"/>
      <c r="V1726" s="3"/>
      <c r="X1726" s="3"/>
    </row>
    <row r="1727" spans="15:24" x14ac:dyDescent="0.45">
      <c r="O1727" s="3"/>
      <c r="V1727" s="3"/>
      <c r="X1727" s="3"/>
    </row>
    <row r="1728" spans="15:24" x14ac:dyDescent="0.45">
      <c r="O1728" s="3"/>
      <c r="V1728" s="3"/>
      <c r="X1728" s="3"/>
    </row>
    <row r="1729" spans="15:24" x14ac:dyDescent="0.45">
      <c r="O1729" s="3"/>
      <c r="V1729" s="3"/>
      <c r="X1729" s="3"/>
    </row>
    <row r="1730" spans="15:24" x14ac:dyDescent="0.45">
      <c r="O1730" s="3"/>
      <c r="V1730" s="3"/>
      <c r="X1730" s="3"/>
    </row>
    <row r="1731" spans="15:24" x14ac:dyDescent="0.45">
      <c r="O1731" s="3"/>
      <c r="V1731" s="3"/>
      <c r="X1731" s="3"/>
    </row>
    <row r="1732" spans="15:24" x14ac:dyDescent="0.45">
      <c r="O1732" s="3"/>
      <c r="V1732" s="3"/>
      <c r="X1732" s="3"/>
    </row>
    <row r="1733" spans="15:24" x14ac:dyDescent="0.45">
      <c r="O1733" s="3"/>
      <c r="V1733" s="3"/>
      <c r="X1733" s="3"/>
    </row>
    <row r="1734" spans="15:24" x14ac:dyDescent="0.45">
      <c r="O1734" s="3"/>
      <c r="V1734" s="3"/>
      <c r="X1734" s="3"/>
    </row>
    <row r="1735" spans="15:24" x14ac:dyDescent="0.45">
      <c r="O1735" s="3"/>
      <c r="V1735" s="3"/>
      <c r="X1735" s="3"/>
    </row>
    <row r="1736" spans="15:24" x14ac:dyDescent="0.45">
      <c r="O1736" s="3"/>
      <c r="V1736" s="3"/>
      <c r="X1736" s="3"/>
    </row>
    <row r="1737" spans="15:24" x14ac:dyDescent="0.45">
      <c r="O1737" s="3"/>
      <c r="V1737" s="3"/>
      <c r="X1737" s="3"/>
    </row>
    <row r="1738" spans="15:24" x14ac:dyDescent="0.45">
      <c r="O1738" s="3"/>
      <c r="V1738" s="3"/>
      <c r="X1738" s="3"/>
    </row>
    <row r="1739" spans="15:24" x14ac:dyDescent="0.45">
      <c r="O1739" s="3"/>
      <c r="V1739" s="3"/>
      <c r="X1739" s="3"/>
    </row>
    <row r="1740" spans="15:24" x14ac:dyDescent="0.45">
      <c r="O1740" s="3"/>
      <c r="V1740" s="3"/>
      <c r="X1740" s="3"/>
    </row>
    <row r="1741" spans="15:24" x14ac:dyDescent="0.45">
      <c r="O1741" s="3"/>
      <c r="V1741" s="3"/>
      <c r="X1741" s="3"/>
    </row>
    <row r="1742" spans="15:24" x14ac:dyDescent="0.45">
      <c r="O1742" s="3"/>
      <c r="V1742" s="3"/>
      <c r="X1742" s="3"/>
    </row>
    <row r="1743" spans="15:24" x14ac:dyDescent="0.45">
      <c r="O1743" s="3"/>
      <c r="V1743" s="3"/>
      <c r="X1743" s="3"/>
    </row>
    <row r="1744" spans="15:24" x14ac:dyDescent="0.45">
      <c r="O1744" s="3"/>
      <c r="V1744" s="3"/>
      <c r="X1744" s="3"/>
    </row>
    <row r="1745" spans="15:24" x14ac:dyDescent="0.45">
      <c r="O1745" s="3"/>
      <c r="V1745" s="3"/>
      <c r="X1745" s="3"/>
    </row>
    <row r="1746" spans="15:24" x14ac:dyDescent="0.45">
      <c r="O1746" s="3"/>
      <c r="V1746" s="3"/>
      <c r="X1746" s="3"/>
    </row>
    <row r="1747" spans="15:24" x14ac:dyDescent="0.45">
      <c r="O1747" s="3"/>
      <c r="V1747" s="3"/>
      <c r="X1747" s="3"/>
    </row>
    <row r="1748" spans="15:24" x14ac:dyDescent="0.45">
      <c r="O1748" s="3"/>
      <c r="V1748" s="3"/>
      <c r="X1748" s="3"/>
    </row>
    <row r="1749" spans="15:24" x14ac:dyDescent="0.45">
      <c r="O1749" s="3"/>
      <c r="V1749" s="3"/>
      <c r="X1749" s="3"/>
    </row>
    <row r="1750" spans="15:24" x14ac:dyDescent="0.45">
      <c r="O1750" s="3"/>
      <c r="V1750" s="3"/>
      <c r="X1750" s="3"/>
    </row>
    <row r="1751" spans="15:24" x14ac:dyDescent="0.45">
      <c r="O1751" s="3"/>
      <c r="V1751" s="3"/>
      <c r="X1751" s="3"/>
    </row>
    <row r="1752" spans="15:24" x14ac:dyDescent="0.45">
      <c r="O1752" s="3"/>
      <c r="V1752" s="3"/>
      <c r="X1752" s="3"/>
    </row>
    <row r="1753" spans="15:24" x14ac:dyDescent="0.45">
      <c r="O1753" s="3"/>
      <c r="V1753" s="3"/>
      <c r="X1753" s="3"/>
    </row>
    <row r="1754" spans="15:24" x14ac:dyDescent="0.45">
      <c r="O1754" s="3"/>
      <c r="V1754" s="3"/>
      <c r="X1754" s="3"/>
    </row>
    <row r="1755" spans="15:24" x14ac:dyDescent="0.45">
      <c r="O1755" s="3"/>
      <c r="V1755" s="3"/>
      <c r="X1755" s="3"/>
    </row>
    <row r="1756" spans="15:24" x14ac:dyDescent="0.45">
      <c r="O1756" s="3"/>
      <c r="V1756" s="3"/>
      <c r="X1756" s="3"/>
    </row>
    <row r="1757" spans="15:24" x14ac:dyDescent="0.45">
      <c r="O1757" s="3"/>
      <c r="V1757" s="3"/>
      <c r="X1757" s="3"/>
    </row>
    <row r="1758" spans="15:24" x14ac:dyDescent="0.45">
      <c r="O1758" s="3"/>
      <c r="V1758" s="3"/>
      <c r="X1758" s="3"/>
    </row>
    <row r="1759" spans="15:24" x14ac:dyDescent="0.45">
      <c r="O1759" s="3"/>
      <c r="V1759" s="3"/>
      <c r="X1759" s="3"/>
    </row>
    <row r="1760" spans="15:24" x14ac:dyDescent="0.45">
      <c r="O1760" s="3"/>
      <c r="V1760" s="3"/>
      <c r="X1760" s="3"/>
    </row>
    <row r="1761" spans="15:24" x14ac:dyDescent="0.45">
      <c r="O1761" s="3"/>
      <c r="V1761" s="3"/>
      <c r="X1761" s="3"/>
    </row>
    <row r="1762" spans="15:24" x14ac:dyDescent="0.45">
      <c r="O1762" s="3"/>
      <c r="V1762" s="3"/>
      <c r="X1762" s="3"/>
    </row>
    <row r="1763" spans="15:24" x14ac:dyDescent="0.45">
      <c r="O1763" s="3"/>
      <c r="V1763" s="3"/>
      <c r="X1763" s="3"/>
    </row>
    <row r="1764" spans="15:24" x14ac:dyDescent="0.45">
      <c r="O1764" s="3"/>
      <c r="V1764" s="3"/>
      <c r="X1764" s="3"/>
    </row>
    <row r="1765" spans="15:24" x14ac:dyDescent="0.45">
      <c r="O1765" s="3"/>
      <c r="V1765" s="3"/>
      <c r="X1765" s="3"/>
    </row>
    <row r="1766" spans="15:24" x14ac:dyDescent="0.45">
      <c r="O1766" s="3"/>
      <c r="V1766" s="3"/>
      <c r="X1766" s="3"/>
    </row>
    <row r="1767" spans="15:24" x14ac:dyDescent="0.45">
      <c r="O1767" s="3"/>
      <c r="V1767" s="3"/>
      <c r="X1767" s="3"/>
    </row>
    <row r="1768" spans="15:24" x14ac:dyDescent="0.45">
      <c r="O1768" s="3"/>
      <c r="V1768" s="3"/>
      <c r="X1768" s="3"/>
    </row>
    <row r="1769" spans="15:24" x14ac:dyDescent="0.45">
      <c r="O1769" s="3"/>
      <c r="V1769" s="3"/>
      <c r="X1769" s="3"/>
    </row>
    <row r="1770" spans="15:24" x14ac:dyDescent="0.45">
      <c r="O1770" s="3"/>
      <c r="V1770" s="3"/>
      <c r="X1770" s="3"/>
    </row>
    <row r="1771" spans="15:24" x14ac:dyDescent="0.45">
      <c r="O1771" s="3"/>
      <c r="V1771" s="3"/>
      <c r="X1771" s="3"/>
    </row>
    <row r="1772" spans="15:24" x14ac:dyDescent="0.45">
      <c r="O1772" s="3"/>
      <c r="V1772" s="3"/>
      <c r="X1772" s="3"/>
    </row>
    <row r="1773" spans="15:24" x14ac:dyDescent="0.45">
      <c r="O1773" s="3"/>
      <c r="V1773" s="3"/>
      <c r="X1773" s="3"/>
    </row>
    <row r="1774" spans="15:24" x14ac:dyDescent="0.45">
      <c r="O1774" s="3"/>
      <c r="V1774" s="3"/>
      <c r="X1774" s="3"/>
    </row>
    <row r="1775" spans="15:24" x14ac:dyDescent="0.45">
      <c r="O1775" s="3"/>
      <c r="V1775" s="3"/>
      <c r="X1775" s="3"/>
    </row>
    <row r="1776" spans="15:24" x14ac:dyDescent="0.45">
      <c r="O1776" s="3"/>
      <c r="V1776" s="3"/>
      <c r="X1776" s="3"/>
    </row>
    <row r="1777" spans="15:24" x14ac:dyDescent="0.45">
      <c r="O1777" s="3"/>
      <c r="V1777" s="3"/>
      <c r="X1777" s="3"/>
    </row>
    <row r="1778" spans="15:24" x14ac:dyDescent="0.45">
      <c r="O1778" s="3"/>
      <c r="V1778" s="3"/>
      <c r="X1778" s="3"/>
    </row>
    <row r="1779" spans="15:24" x14ac:dyDescent="0.45">
      <c r="O1779" s="3"/>
      <c r="V1779" s="3"/>
      <c r="X1779" s="3"/>
    </row>
    <row r="1780" spans="15:24" x14ac:dyDescent="0.45">
      <c r="O1780" s="3"/>
      <c r="V1780" s="3"/>
      <c r="X1780" s="3"/>
    </row>
    <row r="1781" spans="15:24" x14ac:dyDescent="0.45">
      <c r="O1781" s="3"/>
      <c r="V1781" s="3"/>
      <c r="X1781" s="3"/>
    </row>
    <row r="1782" spans="15:24" x14ac:dyDescent="0.45">
      <c r="O1782" s="3"/>
      <c r="V1782" s="3"/>
      <c r="X1782" s="3"/>
    </row>
    <row r="1783" spans="15:24" x14ac:dyDescent="0.45">
      <c r="O1783" s="3"/>
      <c r="V1783" s="3"/>
      <c r="X1783" s="3"/>
    </row>
    <row r="1784" spans="15:24" x14ac:dyDescent="0.45">
      <c r="O1784" s="3"/>
      <c r="V1784" s="3"/>
      <c r="X1784" s="3"/>
    </row>
    <row r="1785" spans="15:24" x14ac:dyDescent="0.45">
      <c r="O1785" s="3"/>
      <c r="V1785" s="3"/>
      <c r="X1785" s="3"/>
    </row>
    <row r="1786" spans="15:24" x14ac:dyDescent="0.45">
      <c r="O1786" s="3"/>
      <c r="V1786" s="3"/>
      <c r="X1786" s="3"/>
    </row>
    <row r="1787" spans="15:24" x14ac:dyDescent="0.45">
      <c r="O1787" s="3"/>
      <c r="V1787" s="3"/>
      <c r="X1787" s="3"/>
    </row>
    <row r="1788" spans="15:24" x14ac:dyDescent="0.45">
      <c r="O1788" s="3"/>
      <c r="V1788" s="3"/>
      <c r="X1788" s="3"/>
    </row>
    <row r="1789" spans="15:24" x14ac:dyDescent="0.45">
      <c r="O1789" s="3"/>
      <c r="V1789" s="3"/>
      <c r="X1789" s="3"/>
    </row>
    <row r="1790" spans="15:24" x14ac:dyDescent="0.45">
      <c r="O1790" s="3"/>
      <c r="V1790" s="3"/>
      <c r="X1790" s="3"/>
    </row>
    <row r="1791" spans="15:24" x14ac:dyDescent="0.45">
      <c r="O1791" s="3"/>
      <c r="V1791" s="3"/>
      <c r="X1791" s="3"/>
    </row>
    <row r="1792" spans="15:24" x14ac:dyDescent="0.45">
      <c r="O1792" s="3"/>
      <c r="V1792" s="3"/>
      <c r="X1792" s="3"/>
    </row>
    <row r="1793" spans="15:24" x14ac:dyDescent="0.45">
      <c r="O1793" s="3"/>
      <c r="V1793" s="3"/>
      <c r="X1793" s="3"/>
    </row>
    <row r="1794" spans="15:24" x14ac:dyDescent="0.45">
      <c r="O1794" s="3"/>
      <c r="V1794" s="3"/>
      <c r="X1794" s="3"/>
    </row>
    <row r="1795" spans="15:24" x14ac:dyDescent="0.45">
      <c r="O1795" s="3"/>
      <c r="V1795" s="3"/>
      <c r="X1795" s="3"/>
    </row>
    <row r="1796" spans="15:24" x14ac:dyDescent="0.45">
      <c r="O1796" s="3"/>
      <c r="V1796" s="3"/>
      <c r="X1796" s="3"/>
    </row>
    <row r="1797" spans="15:24" x14ac:dyDescent="0.45">
      <c r="O1797" s="3"/>
      <c r="V1797" s="3"/>
      <c r="X1797" s="3"/>
    </row>
    <row r="1798" spans="15:24" x14ac:dyDescent="0.45">
      <c r="O1798" s="3"/>
      <c r="V1798" s="3"/>
      <c r="X1798" s="3"/>
    </row>
    <row r="1799" spans="15:24" x14ac:dyDescent="0.45">
      <c r="O1799" s="3"/>
      <c r="V1799" s="3"/>
      <c r="X1799" s="3"/>
    </row>
    <row r="1800" spans="15:24" x14ac:dyDescent="0.45">
      <c r="O1800" s="3"/>
      <c r="V1800" s="3"/>
      <c r="X1800" s="3"/>
    </row>
    <row r="1801" spans="15:24" x14ac:dyDescent="0.45">
      <c r="O1801" s="3"/>
      <c r="V1801" s="3"/>
      <c r="X1801" s="3"/>
    </row>
    <row r="1802" spans="15:24" x14ac:dyDescent="0.45">
      <c r="O1802" s="3"/>
      <c r="V1802" s="3"/>
      <c r="X1802" s="3"/>
    </row>
    <row r="1803" spans="15:24" x14ac:dyDescent="0.45">
      <c r="O1803" s="3"/>
      <c r="V1803" s="3"/>
      <c r="X1803" s="3"/>
    </row>
    <row r="1804" spans="15:24" x14ac:dyDescent="0.45">
      <c r="O1804" s="3"/>
      <c r="V1804" s="3"/>
      <c r="X1804" s="3"/>
    </row>
    <row r="1805" spans="15:24" x14ac:dyDescent="0.45">
      <c r="O1805" s="3"/>
      <c r="V1805" s="3"/>
      <c r="X1805" s="3"/>
    </row>
    <row r="1806" spans="15:24" x14ac:dyDescent="0.45">
      <c r="O1806" s="3"/>
      <c r="V1806" s="3"/>
      <c r="X1806" s="3"/>
    </row>
    <row r="1807" spans="15:24" x14ac:dyDescent="0.45">
      <c r="O1807" s="3"/>
      <c r="V1807" s="3"/>
      <c r="X1807" s="3"/>
    </row>
    <row r="1808" spans="15:24" x14ac:dyDescent="0.45">
      <c r="O1808" s="3"/>
      <c r="V1808" s="3"/>
      <c r="X1808" s="3"/>
    </row>
    <row r="1809" spans="15:24" x14ac:dyDescent="0.45">
      <c r="O1809" s="3"/>
      <c r="V1809" s="3"/>
      <c r="X1809" s="3"/>
    </row>
    <row r="1810" spans="15:24" x14ac:dyDescent="0.45">
      <c r="O1810" s="3"/>
      <c r="V1810" s="3"/>
      <c r="X1810" s="3"/>
    </row>
    <row r="1811" spans="15:24" x14ac:dyDescent="0.45">
      <c r="O1811" s="3"/>
      <c r="V1811" s="3"/>
      <c r="X1811" s="3"/>
    </row>
    <row r="1812" spans="15:24" x14ac:dyDescent="0.45">
      <c r="O1812" s="3"/>
      <c r="V1812" s="3"/>
      <c r="X1812" s="3"/>
    </row>
    <row r="1813" spans="15:24" x14ac:dyDescent="0.45">
      <c r="O1813" s="3"/>
      <c r="V1813" s="3"/>
      <c r="X1813" s="3"/>
    </row>
    <row r="1814" spans="15:24" x14ac:dyDescent="0.45">
      <c r="O1814" s="3"/>
      <c r="V1814" s="3"/>
      <c r="X1814" s="3"/>
    </row>
    <row r="1815" spans="15:24" x14ac:dyDescent="0.45">
      <c r="O1815" s="3"/>
      <c r="V1815" s="3"/>
      <c r="X1815" s="3"/>
    </row>
    <row r="1816" spans="15:24" x14ac:dyDescent="0.45">
      <c r="O1816" s="3"/>
      <c r="V1816" s="3"/>
      <c r="X1816" s="3"/>
    </row>
    <row r="1817" spans="15:24" x14ac:dyDescent="0.45">
      <c r="O1817" s="3"/>
      <c r="V1817" s="3"/>
      <c r="X1817" s="3"/>
    </row>
    <row r="1818" spans="15:24" x14ac:dyDescent="0.45">
      <c r="O1818" s="3"/>
      <c r="V1818" s="3"/>
      <c r="X1818" s="3"/>
    </row>
    <row r="1819" spans="15:24" x14ac:dyDescent="0.45">
      <c r="O1819" s="3"/>
      <c r="V1819" s="3"/>
      <c r="X1819" s="3"/>
    </row>
    <row r="1820" spans="15:24" x14ac:dyDescent="0.45">
      <c r="O1820" s="3"/>
      <c r="V1820" s="3"/>
      <c r="X1820" s="3"/>
    </row>
    <row r="1821" spans="15:24" x14ac:dyDescent="0.45">
      <c r="O1821" s="3"/>
      <c r="V1821" s="3"/>
      <c r="X1821" s="3"/>
    </row>
    <row r="1822" spans="15:24" x14ac:dyDescent="0.45">
      <c r="O1822" s="3"/>
      <c r="V1822" s="3"/>
      <c r="X1822" s="3"/>
    </row>
    <row r="1823" spans="15:24" x14ac:dyDescent="0.45">
      <c r="O1823" s="3"/>
      <c r="V1823" s="3"/>
      <c r="X1823" s="3"/>
    </row>
    <row r="1824" spans="15:24" x14ac:dyDescent="0.45">
      <c r="O1824" s="3"/>
      <c r="V1824" s="3"/>
      <c r="X1824" s="3"/>
    </row>
    <row r="1825" spans="15:24" x14ac:dyDescent="0.45">
      <c r="O1825" s="3"/>
      <c r="V1825" s="3"/>
      <c r="X1825" s="3"/>
    </row>
    <row r="1826" spans="15:24" x14ac:dyDescent="0.45">
      <c r="O1826" s="3"/>
      <c r="V1826" s="3"/>
      <c r="X1826" s="3"/>
    </row>
    <row r="1827" spans="15:24" x14ac:dyDescent="0.45">
      <c r="O1827" s="3"/>
      <c r="V1827" s="3"/>
      <c r="X1827" s="3"/>
    </row>
    <row r="1828" spans="15:24" x14ac:dyDescent="0.45">
      <c r="O1828" s="3"/>
      <c r="V1828" s="3"/>
      <c r="X1828" s="3"/>
    </row>
    <row r="1829" spans="15:24" x14ac:dyDescent="0.45">
      <c r="O1829" s="3"/>
      <c r="V1829" s="3"/>
      <c r="X1829" s="3"/>
    </row>
    <row r="1830" spans="15:24" x14ac:dyDescent="0.45">
      <c r="O1830" s="3"/>
      <c r="V1830" s="3"/>
      <c r="X1830" s="3"/>
    </row>
    <row r="1831" spans="15:24" x14ac:dyDescent="0.45">
      <c r="O1831" s="3"/>
      <c r="V1831" s="3"/>
      <c r="X1831" s="3"/>
    </row>
    <row r="1832" spans="15:24" x14ac:dyDescent="0.45">
      <c r="O1832" s="3"/>
      <c r="V1832" s="3"/>
      <c r="X1832" s="3"/>
    </row>
    <row r="1833" spans="15:24" x14ac:dyDescent="0.45">
      <c r="O1833" s="3"/>
      <c r="V1833" s="3"/>
      <c r="X1833" s="3"/>
    </row>
    <row r="1834" spans="15:24" x14ac:dyDescent="0.45">
      <c r="O1834" s="3"/>
      <c r="V1834" s="3"/>
      <c r="X1834" s="3"/>
    </row>
    <row r="1835" spans="15:24" x14ac:dyDescent="0.45">
      <c r="O1835" s="3"/>
      <c r="V1835" s="3"/>
      <c r="X1835" s="3"/>
    </row>
    <row r="1836" spans="15:24" x14ac:dyDescent="0.45">
      <c r="O1836" s="3"/>
      <c r="V1836" s="3"/>
      <c r="X1836" s="3"/>
    </row>
    <row r="1837" spans="15:24" x14ac:dyDescent="0.45">
      <c r="O1837" s="3"/>
      <c r="V1837" s="3"/>
      <c r="X1837" s="3"/>
    </row>
    <row r="1838" spans="15:24" x14ac:dyDescent="0.45">
      <c r="O1838" s="3"/>
      <c r="V1838" s="3"/>
      <c r="X1838" s="3"/>
    </row>
    <row r="1839" spans="15:24" x14ac:dyDescent="0.45">
      <c r="O1839" s="3"/>
      <c r="V1839" s="3"/>
      <c r="X1839" s="3"/>
    </row>
    <row r="1840" spans="15:24" x14ac:dyDescent="0.45">
      <c r="O1840" s="3"/>
      <c r="V1840" s="3"/>
      <c r="X1840" s="3"/>
    </row>
    <row r="1841" spans="15:24" x14ac:dyDescent="0.45">
      <c r="O1841" s="3"/>
      <c r="V1841" s="3"/>
      <c r="X1841" s="3"/>
    </row>
    <row r="1842" spans="15:24" x14ac:dyDescent="0.45">
      <c r="O1842" s="3"/>
      <c r="V1842" s="3"/>
      <c r="X1842" s="3"/>
    </row>
    <row r="1843" spans="15:24" x14ac:dyDescent="0.45">
      <c r="O1843" s="3"/>
      <c r="V1843" s="3"/>
      <c r="X1843" s="3"/>
    </row>
    <row r="1844" spans="15:24" x14ac:dyDescent="0.45">
      <c r="O1844" s="3"/>
      <c r="V1844" s="3"/>
      <c r="X1844" s="3"/>
    </row>
    <row r="1845" spans="15:24" x14ac:dyDescent="0.45">
      <c r="O1845" s="3"/>
      <c r="V1845" s="3"/>
      <c r="X1845" s="3"/>
    </row>
    <row r="1846" spans="15:24" x14ac:dyDescent="0.45">
      <c r="O1846" s="3"/>
      <c r="V1846" s="3"/>
      <c r="X1846" s="3"/>
    </row>
    <row r="1847" spans="15:24" x14ac:dyDescent="0.45">
      <c r="O1847" s="3"/>
      <c r="V1847" s="3"/>
      <c r="X1847" s="3"/>
    </row>
    <row r="1848" spans="15:24" x14ac:dyDescent="0.45">
      <c r="O1848" s="3"/>
      <c r="V1848" s="3"/>
      <c r="X1848" s="3"/>
    </row>
    <row r="1849" spans="15:24" x14ac:dyDescent="0.45">
      <c r="O1849" s="3"/>
      <c r="V1849" s="3"/>
      <c r="X1849" s="3"/>
    </row>
    <row r="1850" spans="15:24" x14ac:dyDescent="0.45">
      <c r="O1850" s="3"/>
      <c r="V1850" s="3"/>
      <c r="X1850" s="3"/>
    </row>
    <row r="1851" spans="15:24" x14ac:dyDescent="0.45">
      <c r="O1851" s="3"/>
      <c r="V1851" s="3"/>
      <c r="X1851" s="3"/>
    </row>
    <row r="1852" spans="15:24" x14ac:dyDescent="0.45">
      <c r="O1852" s="3"/>
      <c r="V1852" s="3"/>
      <c r="X1852" s="3"/>
    </row>
    <row r="1853" spans="15:24" x14ac:dyDescent="0.45">
      <c r="O1853" s="3"/>
      <c r="V1853" s="3"/>
      <c r="X1853" s="3"/>
    </row>
    <row r="1854" spans="15:24" x14ac:dyDescent="0.45">
      <c r="O1854" s="3"/>
      <c r="V1854" s="3"/>
      <c r="X1854" s="3"/>
    </row>
    <row r="1855" spans="15:24" x14ac:dyDescent="0.45">
      <c r="O1855" s="3"/>
      <c r="V1855" s="3"/>
      <c r="X1855" s="3"/>
    </row>
    <row r="1856" spans="15:24" x14ac:dyDescent="0.45">
      <c r="O1856" s="3"/>
      <c r="V1856" s="3"/>
      <c r="X1856" s="3"/>
    </row>
    <row r="1857" spans="15:24" x14ac:dyDescent="0.45">
      <c r="O1857" s="3"/>
      <c r="V1857" s="3"/>
      <c r="X1857" s="3"/>
    </row>
    <row r="1858" spans="15:24" x14ac:dyDescent="0.45">
      <c r="O1858" s="3"/>
      <c r="V1858" s="3"/>
      <c r="X1858" s="3"/>
    </row>
    <row r="1859" spans="15:24" x14ac:dyDescent="0.45">
      <c r="O1859" s="3"/>
      <c r="V1859" s="3"/>
      <c r="X1859" s="3"/>
    </row>
    <row r="1860" spans="15:24" x14ac:dyDescent="0.45">
      <c r="O1860" s="3"/>
      <c r="V1860" s="3"/>
      <c r="X1860" s="3"/>
    </row>
    <row r="1861" spans="15:24" x14ac:dyDescent="0.45">
      <c r="O1861" s="3"/>
      <c r="V1861" s="3"/>
      <c r="X1861" s="3"/>
    </row>
    <row r="1862" spans="15:24" x14ac:dyDescent="0.45">
      <c r="O1862" s="3"/>
      <c r="V1862" s="3"/>
      <c r="X1862" s="3"/>
    </row>
    <row r="1863" spans="15:24" x14ac:dyDescent="0.45">
      <c r="O1863" s="3"/>
      <c r="V1863" s="3"/>
      <c r="X1863" s="3"/>
    </row>
    <row r="1864" spans="15:24" x14ac:dyDescent="0.45">
      <c r="O1864" s="3"/>
      <c r="V1864" s="3"/>
      <c r="X1864" s="3"/>
    </row>
    <row r="1865" spans="15:24" x14ac:dyDescent="0.45">
      <c r="O1865" s="3"/>
      <c r="V1865" s="3"/>
      <c r="X1865" s="3"/>
    </row>
    <row r="1866" spans="15:24" x14ac:dyDescent="0.45">
      <c r="O1866" s="3"/>
      <c r="V1866" s="3"/>
      <c r="X1866" s="3"/>
    </row>
    <row r="1867" spans="15:24" x14ac:dyDescent="0.45">
      <c r="O1867" s="3"/>
      <c r="V1867" s="3"/>
      <c r="X1867" s="3"/>
    </row>
    <row r="1868" spans="15:24" x14ac:dyDescent="0.45">
      <c r="O1868" s="3"/>
      <c r="V1868" s="3"/>
      <c r="X1868" s="3"/>
    </row>
    <row r="1869" spans="15:24" x14ac:dyDescent="0.45">
      <c r="O1869" s="3"/>
      <c r="V1869" s="3"/>
      <c r="X1869" s="3"/>
    </row>
    <row r="1870" spans="15:24" x14ac:dyDescent="0.45">
      <c r="O1870" s="3"/>
      <c r="V1870" s="3"/>
      <c r="X1870" s="3"/>
    </row>
    <row r="1871" spans="15:24" x14ac:dyDescent="0.45">
      <c r="O1871" s="3"/>
      <c r="V1871" s="3"/>
      <c r="X1871" s="3"/>
    </row>
    <row r="1872" spans="15:24" x14ac:dyDescent="0.45">
      <c r="O1872" s="3"/>
      <c r="V1872" s="3"/>
      <c r="X1872" s="3"/>
    </row>
    <row r="1873" spans="15:24" x14ac:dyDescent="0.45">
      <c r="O1873" s="3"/>
      <c r="V1873" s="3"/>
      <c r="X1873" s="3"/>
    </row>
    <row r="1874" spans="15:24" x14ac:dyDescent="0.45">
      <c r="O1874" s="3"/>
      <c r="V1874" s="3"/>
      <c r="X1874" s="3"/>
    </row>
    <row r="1875" spans="15:24" x14ac:dyDescent="0.45">
      <c r="O1875" s="3"/>
      <c r="V1875" s="3"/>
      <c r="X1875" s="3"/>
    </row>
    <row r="1876" spans="15:24" x14ac:dyDescent="0.45">
      <c r="O1876" s="3"/>
      <c r="V1876" s="3"/>
      <c r="X1876" s="3"/>
    </row>
    <row r="1877" spans="15:24" x14ac:dyDescent="0.45">
      <c r="O1877" s="3"/>
      <c r="V1877" s="3"/>
      <c r="X1877" s="3"/>
    </row>
    <row r="1878" spans="15:24" x14ac:dyDescent="0.45">
      <c r="O1878" s="3"/>
      <c r="V1878" s="3"/>
      <c r="X1878" s="3"/>
    </row>
    <row r="1879" spans="15:24" x14ac:dyDescent="0.45">
      <c r="O1879" s="3"/>
      <c r="V1879" s="3"/>
      <c r="X1879" s="3"/>
    </row>
    <row r="1880" spans="15:24" x14ac:dyDescent="0.45">
      <c r="O1880" s="3"/>
      <c r="V1880" s="3"/>
      <c r="X1880" s="3"/>
    </row>
    <row r="1881" spans="15:24" x14ac:dyDescent="0.45">
      <c r="O1881" s="3"/>
      <c r="V1881" s="3"/>
      <c r="X1881" s="3"/>
    </row>
    <row r="1882" spans="15:24" x14ac:dyDescent="0.45">
      <c r="O1882" s="3"/>
      <c r="V1882" s="3"/>
      <c r="X1882" s="3"/>
    </row>
    <row r="1883" spans="15:24" x14ac:dyDescent="0.45">
      <c r="O1883" s="3"/>
      <c r="V1883" s="3"/>
      <c r="X1883" s="3"/>
    </row>
    <row r="1884" spans="15:24" x14ac:dyDescent="0.45">
      <c r="O1884" s="3"/>
      <c r="V1884" s="3"/>
      <c r="X1884" s="3"/>
    </row>
    <row r="1885" spans="15:24" x14ac:dyDescent="0.45">
      <c r="O1885" s="3"/>
      <c r="V1885" s="3"/>
      <c r="X1885" s="3"/>
    </row>
    <row r="1886" spans="15:24" x14ac:dyDescent="0.45">
      <c r="O1886" s="3"/>
      <c r="V1886" s="3"/>
      <c r="X1886" s="3"/>
    </row>
    <row r="1887" spans="15:24" x14ac:dyDescent="0.45">
      <c r="O1887" s="3"/>
      <c r="V1887" s="3"/>
      <c r="X1887" s="3"/>
    </row>
    <row r="1888" spans="15:24" x14ac:dyDescent="0.45">
      <c r="O1888" s="3"/>
      <c r="V1888" s="3"/>
      <c r="X1888" s="3"/>
    </row>
    <row r="1889" spans="15:24" x14ac:dyDescent="0.45">
      <c r="O1889" s="3"/>
      <c r="V1889" s="3"/>
      <c r="X1889" s="3"/>
    </row>
    <row r="1890" spans="15:24" x14ac:dyDescent="0.45">
      <c r="O1890" s="3"/>
      <c r="V1890" s="3"/>
      <c r="X1890" s="3"/>
    </row>
    <row r="1891" spans="15:24" x14ac:dyDescent="0.45">
      <c r="O1891" s="3"/>
      <c r="V1891" s="3"/>
      <c r="X1891" s="3"/>
    </row>
    <row r="1892" spans="15:24" x14ac:dyDescent="0.45">
      <c r="O1892" s="3"/>
      <c r="V1892" s="3"/>
      <c r="X1892" s="3"/>
    </row>
    <row r="1893" spans="15:24" x14ac:dyDescent="0.45">
      <c r="O1893" s="3"/>
      <c r="V1893" s="3"/>
      <c r="X1893" s="3"/>
    </row>
    <row r="1894" spans="15:24" x14ac:dyDescent="0.45">
      <c r="O1894" s="3"/>
      <c r="V1894" s="3"/>
      <c r="X1894" s="3"/>
    </row>
    <row r="1895" spans="15:24" x14ac:dyDescent="0.45">
      <c r="O1895" s="3"/>
      <c r="V1895" s="3"/>
      <c r="X1895" s="3"/>
    </row>
    <row r="1896" spans="15:24" x14ac:dyDescent="0.45">
      <c r="O1896" s="3"/>
      <c r="V1896" s="3"/>
      <c r="X1896" s="3"/>
    </row>
    <row r="1897" spans="15:24" x14ac:dyDescent="0.45">
      <c r="O1897" s="3"/>
      <c r="V1897" s="3"/>
      <c r="X1897" s="3"/>
    </row>
    <row r="1898" spans="15:24" x14ac:dyDescent="0.45">
      <c r="O1898" s="3"/>
      <c r="V1898" s="3"/>
      <c r="X1898" s="3"/>
    </row>
    <row r="1899" spans="15:24" x14ac:dyDescent="0.45">
      <c r="O1899" s="3"/>
      <c r="V1899" s="3"/>
      <c r="X1899" s="3"/>
    </row>
    <row r="1900" spans="15:24" x14ac:dyDescent="0.45">
      <c r="O1900" s="3"/>
      <c r="V1900" s="3"/>
      <c r="X1900" s="3"/>
    </row>
    <row r="1901" spans="15:24" x14ac:dyDescent="0.45">
      <c r="O1901" s="3"/>
      <c r="V1901" s="3"/>
      <c r="X1901" s="3"/>
    </row>
    <row r="1902" spans="15:24" x14ac:dyDescent="0.45">
      <c r="O1902" s="3"/>
      <c r="V1902" s="3"/>
      <c r="X1902" s="3"/>
    </row>
    <row r="1903" spans="15:24" x14ac:dyDescent="0.45">
      <c r="O1903" s="3"/>
      <c r="V1903" s="3"/>
      <c r="X1903" s="3"/>
    </row>
    <row r="1904" spans="15:24" x14ac:dyDescent="0.45">
      <c r="O1904" s="3"/>
      <c r="V1904" s="3"/>
      <c r="X1904" s="3"/>
    </row>
    <row r="1905" spans="15:24" x14ac:dyDescent="0.45">
      <c r="O1905" s="3"/>
      <c r="V1905" s="3"/>
      <c r="X1905" s="3"/>
    </row>
    <row r="1906" spans="15:24" x14ac:dyDescent="0.45">
      <c r="O1906" s="3"/>
      <c r="V1906" s="3"/>
      <c r="X1906" s="3"/>
    </row>
    <row r="1907" spans="15:24" x14ac:dyDescent="0.45">
      <c r="O1907" s="3"/>
      <c r="V1907" s="3"/>
      <c r="X1907" s="3"/>
    </row>
    <row r="1908" spans="15:24" x14ac:dyDescent="0.45">
      <c r="O1908" s="3"/>
      <c r="V1908" s="3"/>
      <c r="X1908" s="3"/>
    </row>
    <row r="1909" spans="15:24" x14ac:dyDescent="0.45">
      <c r="O1909" s="3"/>
      <c r="V1909" s="3"/>
      <c r="X1909" s="3"/>
    </row>
    <row r="1910" spans="15:24" x14ac:dyDescent="0.45">
      <c r="O1910" s="3"/>
      <c r="V1910" s="3"/>
      <c r="X1910" s="3"/>
    </row>
    <row r="1911" spans="15:24" x14ac:dyDescent="0.45">
      <c r="O1911" s="3"/>
      <c r="V1911" s="3"/>
      <c r="X1911" s="3"/>
    </row>
    <row r="1912" spans="15:24" x14ac:dyDescent="0.45">
      <c r="O1912" s="3"/>
      <c r="V1912" s="3"/>
      <c r="X1912" s="3"/>
    </row>
    <row r="1913" spans="15:24" x14ac:dyDescent="0.45">
      <c r="O1913" s="3"/>
      <c r="V1913" s="3"/>
      <c r="X1913" s="3"/>
    </row>
    <row r="1914" spans="15:24" x14ac:dyDescent="0.45">
      <c r="O1914" s="3"/>
      <c r="V1914" s="3"/>
      <c r="X1914" s="3"/>
    </row>
    <row r="1915" spans="15:24" x14ac:dyDescent="0.45">
      <c r="O1915" s="3"/>
      <c r="V1915" s="3"/>
      <c r="X1915" s="3"/>
    </row>
    <row r="1916" spans="15:24" x14ac:dyDescent="0.45">
      <c r="O1916" s="3"/>
      <c r="V1916" s="3"/>
      <c r="X1916" s="3"/>
    </row>
    <row r="1917" spans="15:24" x14ac:dyDescent="0.45">
      <c r="O1917" s="3"/>
      <c r="V1917" s="3"/>
      <c r="X1917" s="3"/>
    </row>
    <row r="1918" spans="15:24" x14ac:dyDescent="0.45">
      <c r="O1918" s="3"/>
      <c r="V1918" s="3"/>
      <c r="X1918" s="3"/>
    </row>
    <row r="1919" spans="15:24" x14ac:dyDescent="0.45">
      <c r="O1919" s="3"/>
      <c r="V1919" s="3"/>
      <c r="X1919" s="3"/>
    </row>
    <row r="1920" spans="15:24" x14ac:dyDescent="0.45">
      <c r="O1920" s="3"/>
      <c r="V1920" s="3"/>
      <c r="X1920" s="3"/>
    </row>
    <row r="1921" spans="15:24" x14ac:dyDescent="0.45">
      <c r="O1921" s="3"/>
      <c r="V1921" s="3"/>
      <c r="X1921" s="3"/>
    </row>
    <row r="1922" spans="15:24" x14ac:dyDescent="0.45">
      <c r="O1922" s="3"/>
      <c r="V1922" s="3"/>
      <c r="X1922" s="3"/>
    </row>
    <row r="1923" spans="15:24" x14ac:dyDescent="0.45">
      <c r="O1923" s="3"/>
      <c r="V1923" s="3"/>
      <c r="X1923" s="3"/>
    </row>
    <row r="1924" spans="15:24" x14ac:dyDescent="0.45">
      <c r="O1924" s="3"/>
      <c r="V1924" s="3"/>
      <c r="X1924" s="3"/>
    </row>
    <row r="1925" spans="15:24" x14ac:dyDescent="0.45">
      <c r="O1925" s="3"/>
      <c r="V1925" s="3"/>
      <c r="X1925" s="3"/>
    </row>
    <row r="1926" spans="15:24" x14ac:dyDescent="0.45">
      <c r="O1926" s="3"/>
      <c r="V1926" s="3"/>
      <c r="X1926" s="3"/>
    </row>
    <row r="1927" spans="15:24" x14ac:dyDescent="0.45">
      <c r="O1927" s="3"/>
      <c r="V1927" s="3"/>
      <c r="X1927" s="3"/>
    </row>
    <row r="1928" spans="15:24" x14ac:dyDescent="0.45">
      <c r="O1928" s="3"/>
      <c r="V1928" s="3"/>
      <c r="X1928" s="3"/>
    </row>
    <row r="1929" spans="15:24" x14ac:dyDescent="0.45">
      <c r="O1929" s="3"/>
      <c r="V1929" s="3"/>
      <c r="X1929" s="3"/>
    </row>
    <row r="1930" spans="15:24" x14ac:dyDescent="0.45">
      <c r="O1930" s="3"/>
      <c r="V1930" s="3"/>
      <c r="X1930" s="3"/>
    </row>
    <row r="1931" spans="15:24" x14ac:dyDescent="0.45">
      <c r="O1931" s="3"/>
      <c r="V1931" s="3"/>
      <c r="X1931" s="3"/>
    </row>
    <row r="1932" spans="15:24" x14ac:dyDescent="0.45">
      <c r="O1932" s="3"/>
      <c r="V1932" s="3"/>
      <c r="X1932" s="3"/>
    </row>
    <row r="1933" spans="15:24" x14ac:dyDescent="0.45">
      <c r="O1933" s="3"/>
      <c r="V1933" s="3"/>
      <c r="X1933" s="3"/>
    </row>
    <row r="1934" spans="15:24" x14ac:dyDescent="0.45">
      <c r="O1934" s="3"/>
      <c r="V1934" s="3"/>
      <c r="X1934" s="3"/>
    </row>
    <row r="1935" spans="15:24" x14ac:dyDescent="0.45">
      <c r="O1935" s="3"/>
      <c r="V1935" s="3"/>
      <c r="X1935" s="3"/>
    </row>
    <row r="1936" spans="15:24" x14ac:dyDescent="0.45">
      <c r="O1936" s="3"/>
      <c r="V1936" s="3"/>
      <c r="X1936" s="3"/>
    </row>
    <row r="1937" spans="15:24" x14ac:dyDescent="0.45">
      <c r="O1937" s="3"/>
      <c r="V1937" s="3"/>
      <c r="X1937" s="3"/>
    </row>
    <row r="1938" spans="15:24" x14ac:dyDescent="0.45">
      <c r="O1938" s="3"/>
      <c r="V1938" s="3"/>
      <c r="X1938" s="3"/>
    </row>
    <row r="1939" spans="15:24" x14ac:dyDescent="0.45">
      <c r="O1939" s="3"/>
      <c r="V1939" s="3"/>
      <c r="X1939" s="3"/>
    </row>
    <row r="1940" spans="15:24" x14ac:dyDescent="0.45">
      <c r="O1940" s="3"/>
      <c r="V1940" s="3"/>
      <c r="X1940" s="3"/>
    </row>
    <row r="1941" spans="15:24" x14ac:dyDescent="0.45">
      <c r="O1941" s="3"/>
      <c r="V1941" s="3"/>
      <c r="X1941" s="3"/>
    </row>
    <row r="1942" spans="15:24" x14ac:dyDescent="0.45">
      <c r="O1942" s="3"/>
      <c r="V1942" s="3"/>
      <c r="X1942" s="3"/>
    </row>
    <row r="1943" spans="15:24" x14ac:dyDescent="0.45">
      <c r="O1943" s="3"/>
      <c r="V1943" s="3"/>
      <c r="X1943" s="3"/>
    </row>
    <row r="1944" spans="15:24" x14ac:dyDescent="0.45">
      <c r="O1944" s="3"/>
      <c r="V1944" s="3"/>
      <c r="X1944" s="3"/>
    </row>
    <row r="1945" spans="15:24" x14ac:dyDescent="0.45">
      <c r="O1945" s="3"/>
      <c r="V1945" s="3"/>
      <c r="X1945" s="3"/>
    </row>
    <row r="1946" spans="15:24" x14ac:dyDescent="0.45">
      <c r="O1946" s="3"/>
      <c r="V1946" s="3"/>
      <c r="X1946" s="3"/>
    </row>
    <row r="1947" spans="15:24" x14ac:dyDescent="0.45">
      <c r="O1947" s="3"/>
      <c r="V1947" s="3"/>
      <c r="X1947" s="3"/>
    </row>
    <row r="1948" spans="15:24" x14ac:dyDescent="0.45">
      <c r="O1948" s="3"/>
      <c r="V1948" s="3"/>
      <c r="X1948" s="3"/>
    </row>
    <row r="1949" spans="15:24" x14ac:dyDescent="0.45">
      <c r="O1949" s="3"/>
      <c r="V1949" s="3"/>
      <c r="X1949" s="3"/>
    </row>
    <row r="1950" spans="15:24" x14ac:dyDescent="0.45">
      <c r="O1950" s="3"/>
      <c r="V1950" s="3"/>
      <c r="X1950" s="3"/>
    </row>
    <row r="1951" spans="15:24" x14ac:dyDescent="0.45">
      <c r="O1951" s="3"/>
      <c r="V1951" s="3"/>
      <c r="X1951" s="3"/>
    </row>
    <row r="1952" spans="15:24" x14ac:dyDescent="0.45">
      <c r="O1952" s="3"/>
      <c r="V1952" s="3"/>
      <c r="X1952" s="3"/>
    </row>
    <row r="1953" spans="15:24" x14ac:dyDescent="0.45">
      <c r="O1953" s="3"/>
      <c r="V1953" s="3"/>
      <c r="X1953" s="3"/>
    </row>
    <row r="1954" spans="15:24" x14ac:dyDescent="0.45">
      <c r="O1954" s="3"/>
      <c r="V1954" s="3"/>
      <c r="X1954" s="3"/>
    </row>
    <row r="1955" spans="15:24" x14ac:dyDescent="0.45">
      <c r="O1955" s="3"/>
      <c r="V1955" s="3"/>
      <c r="X1955" s="3"/>
    </row>
    <row r="1956" spans="15:24" x14ac:dyDescent="0.45">
      <c r="O1956" s="3"/>
      <c r="V1956" s="3"/>
      <c r="X1956" s="3"/>
    </row>
    <row r="1957" spans="15:24" x14ac:dyDescent="0.45">
      <c r="O1957" s="3"/>
      <c r="V1957" s="3"/>
      <c r="X1957" s="3"/>
    </row>
    <row r="1958" spans="15:24" x14ac:dyDescent="0.45">
      <c r="O1958" s="3"/>
      <c r="V1958" s="3"/>
      <c r="X1958" s="3"/>
    </row>
    <row r="1959" spans="15:24" x14ac:dyDescent="0.45">
      <c r="O1959" s="3"/>
      <c r="V1959" s="3"/>
      <c r="X1959" s="3"/>
    </row>
    <row r="1960" spans="15:24" x14ac:dyDescent="0.45">
      <c r="O1960" s="3"/>
      <c r="V1960" s="3"/>
      <c r="X1960" s="3"/>
    </row>
    <row r="1961" spans="15:24" x14ac:dyDescent="0.45">
      <c r="O1961" s="3"/>
      <c r="V1961" s="3"/>
      <c r="X1961" s="3"/>
    </row>
    <row r="1962" spans="15:24" x14ac:dyDescent="0.45">
      <c r="O1962" s="3"/>
      <c r="V1962" s="3"/>
      <c r="X1962" s="3"/>
    </row>
    <row r="1963" spans="15:24" x14ac:dyDescent="0.45">
      <c r="O1963" s="3"/>
      <c r="V1963" s="3"/>
      <c r="X1963" s="3"/>
    </row>
    <row r="1964" spans="15:24" x14ac:dyDescent="0.45">
      <c r="O1964" s="3"/>
      <c r="V1964" s="3"/>
      <c r="X1964" s="3"/>
    </row>
    <row r="1965" spans="15:24" x14ac:dyDescent="0.45">
      <c r="O1965" s="3"/>
      <c r="V1965" s="3"/>
      <c r="X1965" s="3"/>
    </row>
    <row r="1966" spans="15:24" x14ac:dyDescent="0.45">
      <c r="O1966" s="3"/>
      <c r="V1966" s="3"/>
      <c r="X1966" s="3"/>
    </row>
    <row r="1967" spans="15:24" x14ac:dyDescent="0.45">
      <c r="O1967" s="3"/>
      <c r="V1967" s="3"/>
      <c r="X1967" s="3"/>
    </row>
    <row r="1968" spans="15:24" x14ac:dyDescent="0.45">
      <c r="O1968" s="3"/>
      <c r="V1968" s="3"/>
      <c r="X1968" s="3"/>
    </row>
    <row r="1969" spans="15:24" x14ac:dyDescent="0.45">
      <c r="O1969" s="3"/>
      <c r="V1969" s="3"/>
      <c r="X1969" s="3"/>
    </row>
    <row r="1970" spans="15:24" x14ac:dyDescent="0.45">
      <c r="O1970" s="3"/>
      <c r="V1970" s="3"/>
      <c r="X1970" s="3"/>
    </row>
    <row r="1971" spans="15:24" x14ac:dyDescent="0.45">
      <c r="O1971" s="3"/>
      <c r="V1971" s="3"/>
      <c r="X1971" s="3"/>
    </row>
    <row r="1972" spans="15:24" x14ac:dyDescent="0.45">
      <c r="O1972" s="3"/>
      <c r="V1972" s="3"/>
      <c r="X1972" s="3"/>
    </row>
    <row r="1973" spans="15:24" x14ac:dyDescent="0.45">
      <c r="O1973" s="3"/>
      <c r="V1973" s="3"/>
      <c r="X1973" s="3"/>
    </row>
    <row r="1974" spans="15:24" x14ac:dyDescent="0.45">
      <c r="O1974" s="3"/>
      <c r="V1974" s="3"/>
      <c r="X1974" s="3"/>
    </row>
    <row r="1975" spans="15:24" x14ac:dyDescent="0.45">
      <c r="O1975" s="3"/>
      <c r="V1975" s="3"/>
      <c r="X1975" s="3"/>
    </row>
    <row r="1976" spans="15:24" x14ac:dyDescent="0.45">
      <c r="O1976" s="3"/>
      <c r="V1976" s="3"/>
      <c r="X1976" s="3"/>
    </row>
    <row r="1977" spans="15:24" x14ac:dyDescent="0.45">
      <c r="O1977" s="3"/>
      <c r="V1977" s="3"/>
      <c r="X1977" s="3"/>
    </row>
    <row r="1978" spans="15:24" x14ac:dyDescent="0.45">
      <c r="O1978" s="3"/>
      <c r="V1978" s="3"/>
      <c r="X1978" s="3"/>
    </row>
    <row r="1979" spans="15:24" x14ac:dyDescent="0.45">
      <c r="O1979" s="3"/>
      <c r="V1979" s="3"/>
      <c r="X1979" s="3"/>
    </row>
    <row r="1980" spans="15:24" x14ac:dyDescent="0.45">
      <c r="O1980" s="3"/>
      <c r="V1980" s="3"/>
      <c r="X1980" s="3"/>
    </row>
    <row r="1981" spans="15:24" x14ac:dyDescent="0.45">
      <c r="O1981" s="3"/>
      <c r="V1981" s="3"/>
      <c r="X1981" s="3"/>
    </row>
    <row r="1982" spans="15:24" x14ac:dyDescent="0.45">
      <c r="O1982" s="3"/>
      <c r="V1982" s="3"/>
      <c r="X1982" s="3"/>
    </row>
    <row r="1983" spans="15:24" x14ac:dyDescent="0.45">
      <c r="O1983" s="3"/>
      <c r="V1983" s="3"/>
      <c r="X1983" s="3"/>
    </row>
    <row r="1984" spans="15:24" x14ac:dyDescent="0.45">
      <c r="O1984" s="3"/>
      <c r="V1984" s="3"/>
      <c r="X1984" s="3"/>
    </row>
    <row r="1985" spans="15:24" x14ac:dyDescent="0.45">
      <c r="O1985" s="3"/>
      <c r="V1985" s="3"/>
      <c r="X1985" s="3"/>
    </row>
    <row r="1986" spans="15:24" x14ac:dyDescent="0.45">
      <c r="O1986" s="3"/>
      <c r="V1986" s="3"/>
      <c r="X1986" s="3"/>
    </row>
    <row r="1987" spans="15:24" x14ac:dyDescent="0.45">
      <c r="O1987" s="3"/>
      <c r="V1987" s="3"/>
      <c r="X1987" s="3"/>
    </row>
    <row r="1988" spans="15:24" x14ac:dyDescent="0.45">
      <c r="O1988" s="3"/>
      <c r="V1988" s="3"/>
      <c r="X1988" s="3"/>
    </row>
    <row r="1989" spans="15:24" x14ac:dyDescent="0.45">
      <c r="O1989" s="3"/>
      <c r="V1989" s="3"/>
      <c r="X1989" s="3"/>
    </row>
    <row r="1990" spans="15:24" x14ac:dyDescent="0.45">
      <c r="O1990" s="3"/>
      <c r="V1990" s="3"/>
      <c r="X1990" s="3"/>
    </row>
    <row r="1991" spans="15:24" x14ac:dyDescent="0.45">
      <c r="O1991" s="3"/>
      <c r="V1991" s="3"/>
      <c r="X1991" s="3"/>
    </row>
    <row r="1992" spans="15:24" x14ac:dyDescent="0.45">
      <c r="O1992" s="3"/>
      <c r="V1992" s="3"/>
      <c r="X1992" s="3"/>
    </row>
    <row r="1993" spans="15:24" x14ac:dyDescent="0.45">
      <c r="O1993" s="3"/>
      <c r="V1993" s="3"/>
      <c r="X1993" s="3"/>
    </row>
    <row r="1994" spans="15:24" x14ac:dyDescent="0.45">
      <c r="O1994" s="3"/>
      <c r="V1994" s="3"/>
      <c r="X1994" s="3"/>
    </row>
    <row r="1995" spans="15:24" x14ac:dyDescent="0.45">
      <c r="O1995" s="3"/>
      <c r="V1995" s="3"/>
      <c r="X1995" s="3"/>
    </row>
    <row r="1996" spans="15:24" x14ac:dyDescent="0.45">
      <c r="O1996" s="3"/>
      <c r="V1996" s="3"/>
      <c r="X1996" s="3"/>
    </row>
    <row r="1997" spans="15:24" x14ac:dyDescent="0.45">
      <c r="O1997" s="3"/>
      <c r="V1997" s="3"/>
      <c r="X1997" s="3"/>
    </row>
    <row r="1998" spans="15:24" x14ac:dyDescent="0.45">
      <c r="O1998" s="3"/>
      <c r="V1998" s="3"/>
      <c r="X1998" s="3"/>
    </row>
    <row r="1999" spans="15:24" x14ac:dyDescent="0.45">
      <c r="O1999" s="3"/>
      <c r="V1999" s="3"/>
      <c r="X1999" s="3"/>
    </row>
    <row r="2000" spans="15:24" x14ac:dyDescent="0.45">
      <c r="O2000" s="3"/>
      <c r="V2000" s="3"/>
      <c r="X2000" s="3"/>
    </row>
    <row r="2001" spans="15:24" x14ac:dyDescent="0.45">
      <c r="O2001" s="3"/>
      <c r="V2001" s="3"/>
      <c r="X2001" s="3"/>
    </row>
    <row r="2002" spans="15:24" x14ac:dyDescent="0.45">
      <c r="O2002" s="3"/>
      <c r="V2002" s="3"/>
      <c r="X2002" s="3"/>
    </row>
    <row r="2003" spans="15:24" x14ac:dyDescent="0.45">
      <c r="O2003" s="3"/>
      <c r="V2003" s="3"/>
      <c r="X2003" s="3"/>
    </row>
    <row r="2004" spans="15:24" x14ac:dyDescent="0.45">
      <c r="O2004" s="3"/>
      <c r="V2004" s="3"/>
      <c r="X2004" s="3"/>
    </row>
    <row r="2005" spans="15:24" x14ac:dyDescent="0.45">
      <c r="O2005" s="3"/>
      <c r="V2005" s="3"/>
      <c r="X2005" s="3"/>
    </row>
    <row r="2006" spans="15:24" x14ac:dyDescent="0.45">
      <c r="O2006" s="3"/>
      <c r="V2006" s="3"/>
      <c r="X2006" s="3"/>
    </row>
    <row r="2007" spans="15:24" x14ac:dyDescent="0.45">
      <c r="O2007" s="3"/>
      <c r="V2007" s="3"/>
      <c r="X2007" s="3"/>
    </row>
    <row r="2008" spans="15:24" x14ac:dyDescent="0.45">
      <c r="O2008" s="3"/>
      <c r="V2008" s="3"/>
      <c r="X2008" s="3"/>
    </row>
    <row r="2009" spans="15:24" x14ac:dyDescent="0.45">
      <c r="O2009" s="3"/>
      <c r="V2009" s="3"/>
      <c r="X2009" s="3"/>
    </row>
    <row r="2010" spans="15:24" x14ac:dyDescent="0.45">
      <c r="O2010" s="3"/>
      <c r="V2010" s="3"/>
      <c r="X2010" s="3"/>
    </row>
    <row r="2011" spans="15:24" x14ac:dyDescent="0.45">
      <c r="O2011" s="3"/>
      <c r="V2011" s="3"/>
      <c r="X2011" s="3"/>
    </row>
    <row r="2012" spans="15:24" x14ac:dyDescent="0.45">
      <c r="O2012" s="3"/>
      <c r="V2012" s="3"/>
      <c r="X2012" s="3"/>
    </row>
    <row r="2013" spans="15:24" x14ac:dyDescent="0.45">
      <c r="O2013" s="3"/>
      <c r="V2013" s="3"/>
      <c r="X2013" s="3"/>
    </row>
    <row r="2014" spans="15:24" x14ac:dyDescent="0.45">
      <c r="O2014" s="3"/>
      <c r="V2014" s="3"/>
      <c r="X2014" s="3"/>
    </row>
    <row r="2015" spans="15:24" x14ac:dyDescent="0.45">
      <c r="O2015" s="3"/>
      <c r="V2015" s="3"/>
      <c r="X2015" s="3"/>
    </row>
    <row r="2016" spans="15:24" x14ac:dyDescent="0.45">
      <c r="O2016" s="3"/>
      <c r="V2016" s="3"/>
      <c r="X2016" s="3"/>
    </row>
    <row r="2017" spans="15:24" x14ac:dyDescent="0.45">
      <c r="O2017" s="3"/>
      <c r="V2017" s="3"/>
      <c r="X2017" s="3"/>
    </row>
    <row r="2018" spans="15:24" x14ac:dyDescent="0.45">
      <c r="O2018" s="3"/>
      <c r="V2018" s="3"/>
      <c r="X2018" s="3"/>
    </row>
    <row r="2019" spans="15:24" x14ac:dyDescent="0.45">
      <c r="O2019" s="3"/>
      <c r="V2019" s="3"/>
      <c r="X2019" s="3"/>
    </row>
    <row r="2020" spans="15:24" x14ac:dyDescent="0.45">
      <c r="O2020" s="3"/>
      <c r="V2020" s="3"/>
      <c r="X2020" s="3"/>
    </row>
    <row r="2021" spans="15:24" x14ac:dyDescent="0.45">
      <c r="O2021" s="3"/>
      <c r="V2021" s="3"/>
      <c r="X2021" s="3"/>
    </row>
    <row r="2022" spans="15:24" x14ac:dyDescent="0.45">
      <c r="O2022" s="3"/>
      <c r="V2022" s="3"/>
      <c r="X2022" s="3"/>
    </row>
    <row r="2023" spans="15:24" x14ac:dyDescent="0.45">
      <c r="O2023" s="3"/>
      <c r="V2023" s="3"/>
      <c r="X2023" s="3"/>
    </row>
    <row r="2024" spans="15:24" x14ac:dyDescent="0.45">
      <c r="O2024" s="3"/>
      <c r="V2024" s="3"/>
      <c r="X2024" s="3"/>
    </row>
    <row r="2025" spans="15:24" x14ac:dyDescent="0.45">
      <c r="O2025" s="3"/>
      <c r="V2025" s="3"/>
      <c r="X2025" s="3"/>
    </row>
    <row r="2026" spans="15:24" x14ac:dyDescent="0.45">
      <c r="O2026" s="3"/>
      <c r="V2026" s="3"/>
      <c r="X2026" s="3"/>
    </row>
    <row r="2027" spans="15:24" x14ac:dyDescent="0.45">
      <c r="O2027" s="3"/>
      <c r="V2027" s="3"/>
      <c r="X2027" s="3"/>
    </row>
    <row r="2028" spans="15:24" x14ac:dyDescent="0.45">
      <c r="O2028" s="3"/>
      <c r="V2028" s="3"/>
      <c r="X2028" s="3"/>
    </row>
    <row r="2029" spans="15:24" x14ac:dyDescent="0.45">
      <c r="O2029" s="3"/>
      <c r="V2029" s="3"/>
      <c r="X2029" s="3"/>
    </row>
    <row r="2030" spans="15:24" x14ac:dyDescent="0.45">
      <c r="O2030" s="3"/>
      <c r="V2030" s="3"/>
      <c r="X2030" s="3"/>
    </row>
    <row r="2031" spans="15:24" x14ac:dyDescent="0.45">
      <c r="O2031" s="3"/>
      <c r="V2031" s="3"/>
      <c r="X2031" s="3"/>
    </row>
    <row r="2032" spans="15:24" x14ac:dyDescent="0.45">
      <c r="O2032" s="3"/>
      <c r="V2032" s="3"/>
      <c r="X2032" s="3"/>
    </row>
    <row r="2033" spans="15:24" x14ac:dyDescent="0.45">
      <c r="O2033" s="3"/>
      <c r="V2033" s="3"/>
      <c r="X2033" s="3"/>
    </row>
    <row r="2034" spans="15:24" x14ac:dyDescent="0.45">
      <c r="O2034" s="3"/>
      <c r="V2034" s="3"/>
      <c r="X2034" s="3"/>
    </row>
    <row r="2035" spans="15:24" x14ac:dyDescent="0.45">
      <c r="O2035" s="3"/>
      <c r="V2035" s="3"/>
      <c r="X2035" s="3"/>
    </row>
    <row r="2036" spans="15:24" x14ac:dyDescent="0.45">
      <c r="O2036" s="3"/>
      <c r="V2036" s="3"/>
      <c r="X2036" s="3"/>
    </row>
    <row r="2037" spans="15:24" x14ac:dyDescent="0.45">
      <c r="O2037" s="3"/>
      <c r="V2037" s="3"/>
      <c r="X2037" s="3"/>
    </row>
    <row r="2038" spans="15:24" x14ac:dyDescent="0.45">
      <c r="O2038" s="3"/>
      <c r="V2038" s="3"/>
      <c r="X2038" s="3"/>
    </row>
    <row r="2039" spans="15:24" x14ac:dyDescent="0.45">
      <c r="O2039" s="3"/>
      <c r="V2039" s="3"/>
      <c r="X2039" s="3"/>
    </row>
    <row r="2040" spans="15:24" x14ac:dyDescent="0.45">
      <c r="O2040" s="3"/>
      <c r="V2040" s="3"/>
      <c r="X2040" s="3"/>
    </row>
    <row r="2041" spans="15:24" x14ac:dyDescent="0.45">
      <c r="O2041" s="3"/>
      <c r="V2041" s="3"/>
      <c r="X2041" s="3"/>
    </row>
    <row r="2042" spans="15:24" x14ac:dyDescent="0.45">
      <c r="O2042" s="3"/>
      <c r="V2042" s="3"/>
      <c r="X2042" s="3"/>
    </row>
    <row r="2043" spans="15:24" x14ac:dyDescent="0.45">
      <c r="O2043" s="3"/>
      <c r="V2043" s="3"/>
      <c r="X2043" s="3"/>
    </row>
    <row r="2044" spans="15:24" x14ac:dyDescent="0.45">
      <c r="O2044" s="3"/>
      <c r="V2044" s="3"/>
      <c r="X2044" s="3"/>
    </row>
    <row r="2045" spans="15:24" x14ac:dyDescent="0.45">
      <c r="O2045" s="3"/>
      <c r="V2045" s="3"/>
      <c r="X2045" s="3"/>
    </row>
    <row r="2046" spans="15:24" x14ac:dyDescent="0.45">
      <c r="O2046" s="3"/>
      <c r="V2046" s="3"/>
      <c r="X2046" s="3"/>
    </row>
    <row r="2047" spans="15:24" x14ac:dyDescent="0.45">
      <c r="O2047" s="3"/>
      <c r="V2047" s="3"/>
      <c r="X2047" s="3"/>
    </row>
    <row r="2048" spans="15:24" x14ac:dyDescent="0.45">
      <c r="O2048" s="3"/>
      <c r="V2048" s="3"/>
      <c r="X2048" s="3"/>
    </row>
    <row r="2049" spans="15:24" x14ac:dyDescent="0.45">
      <c r="O2049" s="3"/>
      <c r="V2049" s="3"/>
      <c r="X2049" s="3"/>
    </row>
    <row r="2050" spans="15:24" x14ac:dyDescent="0.45">
      <c r="O2050" s="3"/>
      <c r="V2050" s="3"/>
      <c r="X2050" s="3"/>
    </row>
    <row r="2051" spans="15:24" x14ac:dyDescent="0.45">
      <c r="O2051" s="3"/>
      <c r="V2051" s="3"/>
      <c r="X2051" s="3"/>
    </row>
    <row r="2052" spans="15:24" x14ac:dyDescent="0.45">
      <c r="O2052" s="3"/>
      <c r="V2052" s="3"/>
      <c r="X2052" s="3"/>
    </row>
    <row r="2053" spans="15:24" x14ac:dyDescent="0.45">
      <c r="O2053" s="3"/>
      <c r="V2053" s="3"/>
      <c r="X2053" s="3"/>
    </row>
    <row r="2054" spans="15:24" x14ac:dyDescent="0.45">
      <c r="O2054" s="3"/>
      <c r="V2054" s="3"/>
      <c r="X2054" s="3"/>
    </row>
    <row r="2055" spans="15:24" x14ac:dyDescent="0.45">
      <c r="O2055" s="3"/>
      <c r="V2055" s="3"/>
      <c r="X2055" s="3"/>
    </row>
    <row r="2056" spans="15:24" x14ac:dyDescent="0.45">
      <c r="O2056" s="3"/>
      <c r="V2056" s="3"/>
      <c r="X2056" s="3"/>
    </row>
    <row r="2057" spans="15:24" x14ac:dyDescent="0.45">
      <c r="O2057" s="3"/>
      <c r="V2057" s="3"/>
      <c r="X2057" s="3"/>
    </row>
    <row r="2058" spans="15:24" x14ac:dyDescent="0.45">
      <c r="O2058" s="3"/>
      <c r="V2058" s="3"/>
      <c r="X2058" s="3"/>
    </row>
    <row r="2059" spans="15:24" x14ac:dyDescent="0.45">
      <c r="O2059" s="3"/>
      <c r="V2059" s="3"/>
      <c r="X2059" s="3"/>
    </row>
    <row r="2060" spans="15:24" x14ac:dyDescent="0.45">
      <c r="O2060" s="3"/>
      <c r="V2060" s="3"/>
      <c r="X2060" s="3"/>
    </row>
    <row r="2061" spans="15:24" x14ac:dyDescent="0.45">
      <c r="O2061" s="3"/>
      <c r="V2061" s="3"/>
      <c r="X2061" s="3"/>
    </row>
    <row r="2062" spans="15:24" x14ac:dyDescent="0.45">
      <c r="O2062" s="3"/>
      <c r="V2062" s="3"/>
      <c r="X2062" s="3"/>
    </row>
    <row r="2063" spans="15:24" x14ac:dyDescent="0.45">
      <c r="O2063" s="3"/>
      <c r="V2063" s="3"/>
      <c r="X2063" s="3"/>
    </row>
    <row r="2064" spans="15:24" x14ac:dyDescent="0.45">
      <c r="O2064" s="3"/>
      <c r="V2064" s="3"/>
      <c r="X2064" s="3"/>
    </row>
    <row r="2065" spans="15:24" x14ac:dyDescent="0.45">
      <c r="O2065" s="3"/>
      <c r="V2065" s="3"/>
      <c r="X2065" s="3"/>
    </row>
    <row r="2066" spans="15:24" x14ac:dyDescent="0.45">
      <c r="O2066" s="3"/>
      <c r="V2066" s="3"/>
      <c r="X2066" s="3"/>
    </row>
    <row r="2067" spans="15:24" x14ac:dyDescent="0.45">
      <c r="O2067" s="3"/>
      <c r="V2067" s="3"/>
      <c r="X2067" s="3"/>
    </row>
    <row r="2068" spans="15:24" x14ac:dyDescent="0.45">
      <c r="O2068" s="3"/>
      <c r="V2068" s="3"/>
      <c r="X2068" s="3"/>
    </row>
    <row r="2069" spans="15:24" x14ac:dyDescent="0.45">
      <c r="O2069" s="3"/>
      <c r="V2069" s="3"/>
      <c r="X2069" s="3"/>
    </row>
    <row r="2070" spans="15:24" x14ac:dyDescent="0.45">
      <c r="O2070" s="3"/>
      <c r="V2070" s="3"/>
      <c r="X2070" s="3"/>
    </row>
    <row r="2071" spans="15:24" x14ac:dyDescent="0.45">
      <c r="O2071" s="3"/>
      <c r="V2071" s="3"/>
      <c r="X2071" s="3"/>
    </row>
    <row r="2072" spans="15:24" x14ac:dyDescent="0.45">
      <c r="O2072" s="3"/>
      <c r="V2072" s="3"/>
      <c r="X2072" s="3"/>
    </row>
    <row r="2073" spans="15:24" x14ac:dyDescent="0.45">
      <c r="O2073" s="3"/>
      <c r="V2073" s="3"/>
      <c r="X2073" s="3"/>
    </row>
    <row r="2074" spans="15:24" x14ac:dyDescent="0.45">
      <c r="O2074" s="3"/>
      <c r="V2074" s="3"/>
      <c r="X2074" s="3"/>
    </row>
    <row r="2075" spans="15:24" x14ac:dyDescent="0.45">
      <c r="O2075" s="3"/>
      <c r="V2075" s="3"/>
      <c r="X2075" s="3"/>
    </row>
    <row r="2076" spans="15:24" x14ac:dyDescent="0.45">
      <c r="O2076" s="3"/>
      <c r="V2076" s="3"/>
      <c r="X2076" s="3"/>
    </row>
    <row r="2077" spans="15:24" x14ac:dyDescent="0.45">
      <c r="O2077" s="3"/>
      <c r="V2077" s="3"/>
      <c r="X2077" s="3"/>
    </row>
    <row r="2078" spans="15:24" x14ac:dyDescent="0.45">
      <c r="O2078" s="3"/>
      <c r="V2078" s="3"/>
      <c r="X2078" s="3"/>
    </row>
    <row r="2079" spans="15:24" x14ac:dyDescent="0.45">
      <c r="O2079" s="3"/>
      <c r="V2079" s="3"/>
      <c r="X2079" s="3"/>
    </row>
    <row r="2080" spans="15:24" x14ac:dyDescent="0.45">
      <c r="O2080" s="3"/>
      <c r="V2080" s="3"/>
      <c r="X2080" s="3"/>
    </row>
    <row r="2081" spans="15:24" x14ac:dyDescent="0.45">
      <c r="O2081" s="3"/>
      <c r="V2081" s="3"/>
      <c r="X2081" s="3"/>
    </row>
    <row r="2082" spans="15:24" x14ac:dyDescent="0.45">
      <c r="O2082" s="3"/>
      <c r="V2082" s="3"/>
      <c r="X2082" s="3"/>
    </row>
    <row r="2083" spans="15:24" x14ac:dyDescent="0.45">
      <c r="O2083" s="3"/>
      <c r="V2083" s="3"/>
      <c r="X2083" s="3"/>
    </row>
    <row r="2084" spans="15:24" x14ac:dyDescent="0.45">
      <c r="O2084" s="3"/>
      <c r="V2084" s="3"/>
      <c r="X2084" s="3"/>
    </row>
    <row r="2085" spans="15:24" x14ac:dyDescent="0.45">
      <c r="O2085" s="3"/>
      <c r="V2085" s="3"/>
      <c r="X2085" s="3"/>
    </row>
    <row r="2086" spans="15:24" x14ac:dyDescent="0.45">
      <c r="O2086" s="3"/>
      <c r="V2086" s="3"/>
      <c r="X2086" s="3"/>
    </row>
    <row r="2087" spans="15:24" x14ac:dyDescent="0.45">
      <c r="O2087" s="3"/>
      <c r="V2087" s="3"/>
      <c r="X2087" s="3"/>
    </row>
    <row r="2088" spans="15:24" x14ac:dyDescent="0.45">
      <c r="O2088" s="3"/>
      <c r="V2088" s="3"/>
      <c r="X2088" s="3"/>
    </row>
    <row r="2089" spans="15:24" x14ac:dyDescent="0.45">
      <c r="O2089" s="3"/>
      <c r="V2089" s="3"/>
      <c r="X2089" s="3"/>
    </row>
    <row r="2090" spans="15:24" x14ac:dyDescent="0.45">
      <c r="O2090" s="3"/>
      <c r="V2090" s="3"/>
      <c r="X2090" s="3"/>
    </row>
    <row r="2091" spans="15:24" x14ac:dyDescent="0.45">
      <c r="O2091" s="3"/>
      <c r="V2091" s="3"/>
      <c r="X2091" s="3"/>
    </row>
    <row r="2092" spans="15:24" x14ac:dyDescent="0.45">
      <c r="O2092" s="3"/>
      <c r="V2092" s="3"/>
      <c r="X2092" s="3"/>
    </row>
    <row r="2093" spans="15:24" x14ac:dyDescent="0.45">
      <c r="O2093" s="3"/>
      <c r="V2093" s="3"/>
      <c r="X2093" s="3"/>
    </row>
    <row r="2094" spans="15:24" x14ac:dyDescent="0.45">
      <c r="O2094" s="3"/>
      <c r="V2094" s="3"/>
      <c r="X2094" s="3"/>
    </row>
    <row r="2095" spans="15:24" x14ac:dyDescent="0.45">
      <c r="O2095" s="3"/>
      <c r="V2095" s="3"/>
      <c r="X2095" s="3"/>
    </row>
    <row r="2096" spans="15:24" x14ac:dyDescent="0.45">
      <c r="O2096" s="3"/>
      <c r="V2096" s="3"/>
      <c r="X2096" s="3"/>
    </row>
    <row r="2097" spans="15:24" x14ac:dyDescent="0.45">
      <c r="O2097" s="3"/>
      <c r="V2097" s="3"/>
      <c r="X2097" s="3"/>
    </row>
    <row r="2098" spans="15:24" x14ac:dyDescent="0.45">
      <c r="O2098" s="3"/>
      <c r="V2098" s="3"/>
      <c r="X2098" s="3"/>
    </row>
    <row r="2099" spans="15:24" x14ac:dyDescent="0.45">
      <c r="O2099" s="3"/>
      <c r="V2099" s="3"/>
      <c r="X2099" s="3"/>
    </row>
    <row r="2100" spans="15:24" x14ac:dyDescent="0.45">
      <c r="O2100" s="3"/>
      <c r="V2100" s="3"/>
      <c r="X2100" s="3"/>
    </row>
    <row r="2101" spans="15:24" x14ac:dyDescent="0.45">
      <c r="O2101" s="3"/>
      <c r="V2101" s="3"/>
      <c r="X2101" s="3"/>
    </row>
    <row r="2102" spans="15:24" x14ac:dyDescent="0.45">
      <c r="O2102" s="3"/>
      <c r="V2102" s="3"/>
      <c r="X2102" s="3"/>
    </row>
    <row r="2103" spans="15:24" x14ac:dyDescent="0.45">
      <c r="O2103" s="3"/>
      <c r="V2103" s="3"/>
      <c r="X2103" s="3"/>
    </row>
    <row r="2104" spans="15:24" x14ac:dyDescent="0.45">
      <c r="O2104" s="3"/>
      <c r="V2104" s="3"/>
      <c r="X2104" s="3"/>
    </row>
    <row r="2105" spans="15:24" x14ac:dyDescent="0.45">
      <c r="O2105" s="3"/>
      <c r="V2105" s="3"/>
      <c r="X2105" s="3"/>
    </row>
    <row r="2106" spans="15:24" x14ac:dyDescent="0.45">
      <c r="O2106" s="3"/>
      <c r="V2106" s="3"/>
      <c r="X2106" s="3"/>
    </row>
    <row r="2107" spans="15:24" x14ac:dyDescent="0.45">
      <c r="O2107" s="3"/>
      <c r="V2107" s="3"/>
      <c r="X2107" s="3"/>
    </row>
    <row r="2108" spans="15:24" x14ac:dyDescent="0.45">
      <c r="O2108" s="3"/>
      <c r="V2108" s="3"/>
      <c r="X2108" s="3"/>
    </row>
    <row r="2109" spans="15:24" x14ac:dyDescent="0.45">
      <c r="O2109" s="3"/>
      <c r="V2109" s="3"/>
      <c r="X2109" s="3"/>
    </row>
    <row r="2110" spans="15:24" x14ac:dyDescent="0.45">
      <c r="O2110" s="3"/>
      <c r="V2110" s="3"/>
      <c r="X2110" s="3"/>
    </row>
    <row r="2111" spans="15:24" x14ac:dyDescent="0.45">
      <c r="O2111" s="3"/>
      <c r="V2111" s="3"/>
      <c r="X2111" s="3"/>
    </row>
    <row r="2112" spans="15:24" x14ac:dyDescent="0.45">
      <c r="O2112" s="3"/>
      <c r="V2112" s="3"/>
      <c r="X2112" s="3"/>
    </row>
    <row r="2113" spans="15:24" x14ac:dyDescent="0.45">
      <c r="O2113" s="3"/>
      <c r="V2113" s="3"/>
      <c r="X2113" s="3"/>
    </row>
    <row r="2114" spans="15:24" x14ac:dyDescent="0.45">
      <c r="O2114" s="3"/>
      <c r="V2114" s="3"/>
      <c r="X2114" s="3"/>
    </row>
    <row r="2115" spans="15:24" x14ac:dyDescent="0.45">
      <c r="O2115" s="3"/>
      <c r="V2115" s="3"/>
      <c r="X2115" s="3"/>
    </row>
    <row r="2116" spans="15:24" x14ac:dyDescent="0.45">
      <c r="O2116" s="3"/>
      <c r="V2116" s="3"/>
      <c r="X2116" s="3"/>
    </row>
    <row r="2117" spans="15:24" x14ac:dyDescent="0.45">
      <c r="O2117" s="3"/>
      <c r="V2117" s="3"/>
      <c r="X2117" s="3"/>
    </row>
    <row r="2118" spans="15:24" x14ac:dyDescent="0.45">
      <c r="O2118" s="3"/>
      <c r="V2118" s="3"/>
      <c r="X2118" s="3"/>
    </row>
    <row r="2119" spans="15:24" x14ac:dyDescent="0.45">
      <c r="O2119" s="3"/>
      <c r="V2119" s="3"/>
      <c r="X2119" s="3"/>
    </row>
    <row r="2120" spans="15:24" x14ac:dyDescent="0.45">
      <c r="O2120" s="3"/>
      <c r="V2120" s="3"/>
      <c r="X2120" s="3"/>
    </row>
    <row r="2121" spans="15:24" x14ac:dyDescent="0.45">
      <c r="O2121" s="3"/>
      <c r="V2121" s="3"/>
      <c r="X2121" s="3"/>
    </row>
    <row r="2122" spans="15:24" x14ac:dyDescent="0.45">
      <c r="O2122" s="3"/>
      <c r="V2122" s="3"/>
      <c r="X2122" s="3"/>
    </row>
    <row r="2123" spans="15:24" x14ac:dyDescent="0.45">
      <c r="O2123" s="3"/>
      <c r="V2123" s="3"/>
      <c r="X2123" s="3"/>
    </row>
    <row r="2124" spans="15:24" x14ac:dyDescent="0.45">
      <c r="O2124" s="3"/>
      <c r="V2124" s="3"/>
      <c r="X2124" s="3"/>
    </row>
    <row r="2125" spans="15:24" x14ac:dyDescent="0.45">
      <c r="O2125" s="3"/>
      <c r="V2125" s="3"/>
      <c r="X2125" s="3"/>
    </row>
    <row r="2126" spans="15:24" x14ac:dyDescent="0.45">
      <c r="O2126" s="3"/>
      <c r="V2126" s="3"/>
      <c r="X2126" s="3"/>
    </row>
    <row r="2127" spans="15:24" x14ac:dyDescent="0.45">
      <c r="O2127" s="3"/>
      <c r="V2127" s="3"/>
      <c r="X2127" s="3"/>
    </row>
    <row r="2128" spans="15:24" x14ac:dyDescent="0.45">
      <c r="O2128" s="3"/>
      <c r="V2128" s="3"/>
      <c r="X2128" s="3"/>
    </row>
    <row r="2129" spans="15:24" x14ac:dyDescent="0.45">
      <c r="O2129" s="3"/>
      <c r="V2129" s="3"/>
      <c r="X2129" s="3"/>
    </row>
    <row r="2130" spans="15:24" x14ac:dyDescent="0.45">
      <c r="O2130" s="3"/>
      <c r="V2130" s="3"/>
      <c r="X2130" s="3"/>
    </row>
    <row r="2131" spans="15:24" x14ac:dyDescent="0.45">
      <c r="O2131" s="3"/>
      <c r="V2131" s="3"/>
      <c r="X2131" s="3"/>
    </row>
    <row r="2132" spans="15:24" x14ac:dyDescent="0.45">
      <c r="O2132" s="3"/>
      <c r="V2132" s="3"/>
      <c r="X2132" s="3"/>
    </row>
    <row r="2133" spans="15:24" x14ac:dyDescent="0.45">
      <c r="O2133" s="3"/>
      <c r="V2133" s="3"/>
      <c r="X2133" s="3"/>
    </row>
    <row r="2134" spans="15:24" x14ac:dyDescent="0.45">
      <c r="O2134" s="3"/>
      <c r="V2134" s="3"/>
      <c r="X2134" s="3"/>
    </row>
    <row r="2135" spans="15:24" x14ac:dyDescent="0.45">
      <c r="O2135" s="3"/>
      <c r="V2135" s="3"/>
      <c r="X2135" s="3"/>
    </row>
    <row r="2136" spans="15:24" x14ac:dyDescent="0.45">
      <c r="O2136" s="3"/>
      <c r="V2136" s="3"/>
      <c r="X2136" s="3"/>
    </row>
    <row r="2137" spans="15:24" x14ac:dyDescent="0.45">
      <c r="O2137" s="3"/>
      <c r="V2137" s="3"/>
      <c r="X2137" s="3"/>
    </row>
    <row r="2138" spans="15:24" x14ac:dyDescent="0.45">
      <c r="O2138" s="3"/>
      <c r="V2138" s="3"/>
      <c r="X2138" s="3"/>
    </row>
    <row r="2139" spans="15:24" x14ac:dyDescent="0.45">
      <c r="O2139" s="3"/>
      <c r="V2139" s="3"/>
      <c r="X2139" s="3"/>
    </row>
    <row r="2140" spans="15:24" x14ac:dyDescent="0.45">
      <c r="O2140" s="3"/>
      <c r="V2140" s="3"/>
      <c r="X2140" s="3"/>
    </row>
    <row r="2141" spans="15:24" x14ac:dyDescent="0.45">
      <c r="O2141" s="3"/>
      <c r="V2141" s="3"/>
      <c r="X2141" s="3"/>
    </row>
    <row r="2142" spans="15:24" x14ac:dyDescent="0.45">
      <c r="O2142" s="3"/>
      <c r="V2142" s="3"/>
      <c r="X2142" s="3"/>
    </row>
    <row r="2143" spans="15:24" x14ac:dyDescent="0.45">
      <c r="O2143" s="3"/>
      <c r="V2143" s="3"/>
      <c r="X2143" s="3"/>
    </row>
    <row r="2144" spans="15:24" x14ac:dyDescent="0.45">
      <c r="O2144" s="3"/>
      <c r="V2144" s="3"/>
      <c r="X2144" s="3"/>
    </row>
    <row r="2145" spans="15:24" x14ac:dyDescent="0.45">
      <c r="O2145" s="3"/>
      <c r="V2145" s="3"/>
      <c r="X2145" s="3"/>
    </row>
    <row r="2146" spans="15:24" x14ac:dyDescent="0.45">
      <c r="O2146" s="3"/>
      <c r="V2146" s="3"/>
      <c r="X2146" s="3"/>
    </row>
    <row r="2147" spans="15:24" x14ac:dyDescent="0.45">
      <c r="O2147" s="3"/>
      <c r="V2147" s="3"/>
      <c r="X2147" s="3"/>
    </row>
    <row r="2148" spans="15:24" x14ac:dyDescent="0.45">
      <c r="O2148" s="3"/>
      <c r="V2148" s="3"/>
      <c r="X2148" s="3"/>
    </row>
    <row r="2149" spans="15:24" x14ac:dyDescent="0.45">
      <c r="O2149" s="3"/>
      <c r="V2149" s="3"/>
      <c r="X2149" s="3"/>
    </row>
    <row r="2150" spans="15:24" x14ac:dyDescent="0.45">
      <c r="O2150" s="3"/>
      <c r="V2150" s="3"/>
      <c r="X2150" s="3"/>
    </row>
    <row r="2151" spans="15:24" x14ac:dyDescent="0.45">
      <c r="O2151" s="3"/>
      <c r="V2151" s="3"/>
      <c r="X2151" s="3"/>
    </row>
    <row r="2152" spans="15:24" x14ac:dyDescent="0.45">
      <c r="O2152" s="3"/>
      <c r="V2152" s="3"/>
      <c r="X2152" s="3"/>
    </row>
    <row r="2153" spans="15:24" x14ac:dyDescent="0.45">
      <c r="O2153" s="3"/>
      <c r="V2153" s="3"/>
      <c r="X2153" s="3"/>
    </row>
    <row r="2154" spans="15:24" x14ac:dyDescent="0.45">
      <c r="O2154" s="3"/>
      <c r="V2154" s="3"/>
      <c r="X2154" s="3"/>
    </row>
    <row r="2155" spans="15:24" x14ac:dyDescent="0.45">
      <c r="O2155" s="3"/>
      <c r="V2155" s="3"/>
      <c r="X2155" s="3"/>
    </row>
    <row r="2156" spans="15:24" x14ac:dyDescent="0.45">
      <c r="O2156" s="3"/>
      <c r="V2156" s="3"/>
      <c r="X2156" s="3"/>
    </row>
    <row r="2157" spans="15:24" x14ac:dyDescent="0.45">
      <c r="O2157" s="3"/>
      <c r="V2157" s="3"/>
      <c r="X2157" s="3"/>
    </row>
    <row r="2158" spans="15:24" x14ac:dyDescent="0.45">
      <c r="O2158" s="3"/>
      <c r="V2158" s="3"/>
      <c r="X2158" s="3"/>
    </row>
    <row r="2159" spans="15:24" x14ac:dyDescent="0.45">
      <c r="O2159" s="3"/>
      <c r="V2159" s="3"/>
      <c r="X2159" s="3"/>
    </row>
    <row r="2160" spans="15:24" x14ac:dyDescent="0.45">
      <c r="O2160" s="3"/>
      <c r="V2160" s="3"/>
      <c r="X2160" s="3"/>
    </row>
    <row r="2161" spans="15:24" x14ac:dyDescent="0.45">
      <c r="O2161" s="3"/>
      <c r="V2161" s="3"/>
      <c r="X2161" s="3"/>
    </row>
    <row r="2162" spans="15:24" x14ac:dyDescent="0.45">
      <c r="O2162" s="3"/>
      <c r="V2162" s="3"/>
      <c r="X2162" s="3"/>
    </row>
    <row r="2163" spans="15:24" x14ac:dyDescent="0.45">
      <c r="O2163" s="3"/>
      <c r="V2163" s="3"/>
      <c r="X2163" s="3"/>
    </row>
    <row r="2164" spans="15:24" x14ac:dyDescent="0.45">
      <c r="O2164" s="3"/>
      <c r="V2164" s="3"/>
      <c r="X2164" s="3"/>
    </row>
    <row r="2165" spans="15:24" x14ac:dyDescent="0.45">
      <c r="O2165" s="3"/>
      <c r="V2165" s="3"/>
      <c r="X2165" s="3"/>
    </row>
    <row r="2166" spans="15:24" x14ac:dyDescent="0.45">
      <c r="O2166" s="3"/>
      <c r="V2166" s="3"/>
      <c r="X2166" s="3"/>
    </row>
    <row r="2167" spans="15:24" x14ac:dyDescent="0.45">
      <c r="O2167" s="3"/>
      <c r="V2167" s="3"/>
      <c r="X2167" s="3"/>
    </row>
    <row r="2168" spans="15:24" x14ac:dyDescent="0.45">
      <c r="O2168" s="3"/>
      <c r="V2168" s="3"/>
      <c r="X2168" s="3"/>
    </row>
    <row r="2169" spans="15:24" x14ac:dyDescent="0.45">
      <c r="O2169" s="3"/>
      <c r="V2169" s="3"/>
      <c r="X2169" s="3"/>
    </row>
    <row r="2170" spans="15:24" x14ac:dyDescent="0.45">
      <c r="O2170" s="3"/>
      <c r="V2170" s="3"/>
      <c r="X2170" s="3"/>
    </row>
    <row r="2171" spans="15:24" x14ac:dyDescent="0.45">
      <c r="O2171" s="3"/>
      <c r="V2171" s="3"/>
      <c r="X2171" s="3"/>
    </row>
    <row r="2172" spans="15:24" x14ac:dyDescent="0.45">
      <c r="O2172" s="3"/>
      <c r="V2172" s="3"/>
      <c r="X2172" s="3"/>
    </row>
    <row r="2173" spans="15:24" x14ac:dyDescent="0.45">
      <c r="O2173" s="3"/>
      <c r="V2173" s="3"/>
      <c r="X2173" s="3"/>
    </row>
    <row r="2174" spans="15:24" x14ac:dyDescent="0.45">
      <c r="O2174" s="3"/>
      <c r="V2174" s="3"/>
      <c r="X2174" s="3"/>
    </row>
    <row r="2175" spans="15:24" x14ac:dyDescent="0.45">
      <c r="O2175" s="3"/>
      <c r="V2175" s="3"/>
      <c r="X2175" s="3"/>
    </row>
    <row r="2176" spans="15:24" x14ac:dyDescent="0.45">
      <c r="O2176" s="3"/>
      <c r="V2176" s="3"/>
      <c r="X2176" s="3"/>
    </row>
    <row r="2177" spans="15:24" x14ac:dyDescent="0.45">
      <c r="O2177" s="3"/>
      <c r="V2177" s="3"/>
      <c r="X2177" s="3"/>
    </row>
    <row r="2178" spans="15:24" x14ac:dyDescent="0.45">
      <c r="O2178" s="3"/>
      <c r="V2178" s="3"/>
      <c r="X2178" s="3"/>
    </row>
    <row r="2179" spans="15:24" x14ac:dyDescent="0.45">
      <c r="O2179" s="3"/>
      <c r="V2179" s="3"/>
      <c r="X2179" s="3"/>
    </row>
    <row r="2180" spans="15:24" x14ac:dyDescent="0.45">
      <c r="O2180" s="3"/>
      <c r="V2180" s="3"/>
      <c r="X2180" s="3"/>
    </row>
    <row r="2181" spans="15:24" x14ac:dyDescent="0.45">
      <c r="O2181" s="3"/>
      <c r="V2181" s="3"/>
      <c r="X2181" s="3"/>
    </row>
    <row r="2182" spans="15:24" x14ac:dyDescent="0.45">
      <c r="O2182" s="3"/>
      <c r="V2182" s="3"/>
      <c r="X2182" s="3"/>
    </row>
    <row r="2183" spans="15:24" x14ac:dyDescent="0.45">
      <c r="O2183" s="3"/>
      <c r="V2183" s="3"/>
      <c r="X2183" s="3"/>
    </row>
    <row r="2184" spans="15:24" x14ac:dyDescent="0.45">
      <c r="O2184" s="3"/>
      <c r="V2184" s="3"/>
      <c r="X2184" s="3"/>
    </row>
    <row r="2185" spans="15:24" x14ac:dyDescent="0.45">
      <c r="O2185" s="3"/>
      <c r="V2185" s="3"/>
      <c r="X2185" s="3"/>
    </row>
    <row r="2186" spans="15:24" x14ac:dyDescent="0.45">
      <c r="O2186" s="3"/>
      <c r="V2186" s="3"/>
      <c r="X2186" s="3"/>
    </row>
    <row r="2187" spans="15:24" x14ac:dyDescent="0.45">
      <c r="O2187" s="3"/>
      <c r="V2187" s="3"/>
      <c r="X2187" s="3"/>
    </row>
    <row r="2188" spans="15:24" x14ac:dyDescent="0.45">
      <c r="O2188" s="3"/>
      <c r="V2188" s="3"/>
      <c r="X2188" s="3"/>
    </row>
    <row r="2189" spans="15:24" x14ac:dyDescent="0.45">
      <c r="O2189" s="3"/>
      <c r="V2189" s="3"/>
      <c r="X2189" s="3"/>
    </row>
    <row r="2190" spans="15:24" x14ac:dyDescent="0.45">
      <c r="O2190" s="3"/>
      <c r="V2190" s="3"/>
      <c r="X2190" s="3"/>
    </row>
    <row r="2191" spans="15:24" x14ac:dyDescent="0.45">
      <c r="O2191" s="3"/>
      <c r="V2191" s="3"/>
      <c r="X2191" s="3"/>
    </row>
    <row r="2192" spans="15:24" x14ac:dyDescent="0.45">
      <c r="O2192" s="3"/>
      <c r="V2192" s="3"/>
      <c r="X2192" s="3"/>
    </row>
    <row r="2193" spans="15:24" x14ac:dyDescent="0.45">
      <c r="O2193" s="3"/>
      <c r="V2193" s="3"/>
      <c r="X2193" s="3"/>
    </row>
    <row r="2194" spans="15:24" x14ac:dyDescent="0.45">
      <c r="O2194" s="3"/>
      <c r="V2194" s="3"/>
      <c r="X2194" s="3"/>
    </row>
    <row r="2195" spans="15:24" x14ac:dyDescent="0.45">
      <c r="O2195" s="3"/>
      <c r="V2195" s="3"/>
      <c r="X2195" s="3"/>
    </row>
    <row r="2196" spans="15:24" x14ac:dyDescent="0.45">
      <c r="O2196" s="3"/>
      <c r="V2196" s="3"/>
      <c r="X2196" s="3"/>
    </row>
    <row r="2197" spans="15:24" x14ac:dyDescent="0.45">
      <c r="O2197" s="3"/>
      <c r="V2197" s="3"/>
      <c r="X2197" s="3"/>
    </row>
    <row r="2198" spans="15:24" x14ac:dyDescent="0.45">
      <c r="O2198" s="3"/>
      <c r="V2198" s="3"/>
      <c r="X2198" s="3"/>
    </row>
    <row r="2199" spans="15:24" x14ac:dyDescent="0.45">
      <c r="O2199" s="3"/>
      <c r="V2199" s="3"/>
      <c r="X2199" s="3"/>
    </row>
    <row r="2200" spans="15:24" x14ac:dyDescent="0.45">
      <c r="O2200" s="3"/>
      <c r="V2200" s="3"/>
      <c r="X2200" s="3"/>
    </row>
    <row r="2201" spans="15:24" x14ac:dyDescent="0.45">
      <c r="O2201" s="3"/>
      <c r="V2201" s="3"/>
      <c r="X2201" s="3"/>
    </row>
    <row r="2202" spans="15:24" x14ac:dyDescent="0.45">
      <c r="O2202" s="3"/>
      <c r="V2202" s="3"/>
      <c r="X2202" s="3"/>
    </row>
    <row r="2203" spans="15:24" x14ac:dyDescent="0.45">
      <c r="O2203" s="3"/>
      <c r="V2203" s="3"/>
      <c r="X2203" s="3"/>
    </row>
    <row r="2204" spans="15:24" x14ac:dyDescent="0.45">
      <c r="O2204" s="3"/>
      <c r="V2204" s="3"/>
      <c r="X2204" s="3"/>
    </row>
    <row r="2205" spans="15:24" x14ac:dyDescent="0.45">
      <c r="O2205" s="3"/>
      <c r="V2205" s="3"/>
      <c r="X2205" s="3"/>
    </row>
    <row r="2206" spans="15:24" x14ac:dyDescent="0.45">
      <c r="O2206" s="3"/>
      <c r="V2206" s="3"/>
      <c r="X2206" s="3"/>
    </row>
    <row r="2207" spans="15:24" x14ac:dyDescent="0.45">
      <c r="O2207" s="3"/>
      <c r="V2207" s="3"/>
      <c r="X2207" s="3"/>
    </row>
    <row r="2208" spans="15:24" x14ac:dyDescent="0.45">
      <c r="O2208" s="3"/>
      <c r="V2208" s="3"/>
      <c r="X2208" s="3"/>
    </row>
    <row r="2209" spans="15:24" x14ac:dyDescent="0.45">
      <c r="O2209" s="3"/>
      <c r="V2209" s="3"/>
      <c r="X2209" s="3"/>
    </row>
    <row r="2210" spans="15:24" x14ac:dyDescent="0.45">
      <c r="O2210" s="3"/>
      <c r="V2210" s="3"/>
      <c r="X2210" s="3"/>
    </row>
    <row r="2211" spans="15:24" x14ac:dyDescent="0.45">
      <c r="O2211" s="3"/>
      <c r="V2211" s="3"/>
      <c r="X2211" s="3"/>
    </row>
    <row r="2212" spans="15:24" x14ac:dyDescent="0.45">
      <c r="O2212" s="3"/>
      <c r="V2212" s="3"/>
      <c r="X2212" s="3"/>
    </row>
    <row r="2213" spans="15:24" x14ac:dyDescent="0.45">
      <c r="O2213" s="3"/>
      <c r="V2213" s="3"/>
      <c r="X2213" s="3"/>
    </row>
    <row r="2214" spans="15:24" x14ac:dyDescent="0.45">
      <c r="O2214" s="3"/>
      <c r="V2214" s="3"/>
      <c r="X2214" s="3"/>
    </row>
    <row r="2215" spans="15:24" x14ac:dyDescent="0.45">
      <c r="O2215" s="3"/>
      <c r="V2215" s="3"/>
      <c r="X2215" s="3"/>
    </row>
    <row r="2216" spans="15:24" x14ac:dyDescent="0.45">
      <c r="O2216" s="3"/>
      <c r="V2216" s="3"/>
      <c r="X2216" s="3"/>
    </row>
    <row r="2217" spans="15:24" x14ac:dyDescent="0.45">
      <c r="O2217" s="3"/>
      <c r="V2217" s="3"/>
      <c r="X2217" s="3"/>
    </row>
    <row r="2218" spans="15:24" x14ac:dyDescent="0.45">
      <c r="O2218" s="3"/>
      <c r="V2218" s="3"/>
      <c r="X2218" s="3"/>
    </row>
    <row r="2219" spans="15:24" x14ac:dyDescent="0.45">
      <c r="O2219" s="3"/>
      <c r="V2219" s="3"/>
      <c r="X2219" s="3"/>
    </row>
    <row r="2220" spans="15:24" x14ac:dyDescent="0.45">
      <c r="O2220" s="3"/>
      <c r="V2220" s="3"/>
      <c r="X2220" s="3"/>
    </row>
    <row r="2221" spans="15:24" x14ac:dyDescent="0.45">
      <c r="O2221" s="3"/>
      <c r="V2221" s="3"/>
      <c r="X2221" s="3"/>
    </row>
    <row r="2222" spans="15:24" x14ac:dyDescent="0.45">
      <c r="O2222" s="3"/>
      <c r="V2222" s="3"/>
      <c r="X2222" s="3"/>
    </row>
    <row r="2223" spans="15:24" x14ac:dyDescent="0.45">
      <c r="O2223" s="3"/>
      <c r="V2223" s="3"/>
      <c r="X2223" s="3"/>
    </row>
    <row r="2224" spans="15:24" x14ac:dyDescent="0.45">
      <c r="O2224" s="3"/>
      <c r="V2224" s="3"/>
      <c r="X2224" s="3"/>
    </row>
    <row r="2225" spans="15:24" x14ac:dyDescent="0.45">
      <c r="O2225" s="3"/>
      <c r="V2225" s="3"/>
      <c r="X2225" s="3"/>
    </row>
    <row r="2226" spans="15:24" x14ac:dyDescent="0.45">
      <c r="O2226" s="3"/>
      <c r="V2226" s="3"/>
      <c r="X2226" s="3"/>
    </row>
    <row r="2227" spans="15:24" x14ac:dyDescent="0.45">
      <c r="O2227" s="3"/>
      <c r="V2227" s="3"/>
      <c r="X2227" s="3"/>
    </row>
    <row r="2228" spans="15:24" x14ac:dyDescent="0.45">
      <c r="O2228" s="3"/>
      <c r="V2228" s="3"/>
      <c r="X2228" s="3"/>
    </row>
    <row r="2229" spans="15:24" x14ac:dyDescent="0.45">
      <c r="O2229" s="3"/>
      <c r="V2229" s="3"/>
      <c r="X2229" s="3"/>
    </row>
    <row r="2230" spans="15:24" x14ac:dyDescent="0.45">
      <c r="O2230" s="3"/>
      <c r="V2230" s="3"/>
      <c r="X2230" s="3"/>
    </row>
    <row r="2231" spans="15:24" x14ac:dyDescent="0.45">
      <c r="O2231" s="3"/>
      <c r="V2231" s="3"/>
      <c r="X2231" s="3"/>
    </row>
    <row r="2232" spans="15:24" x14ac:dyDescent="0.45">
      <c r="O2232" s="3"/>
      <c r="V2232" s="3"/>
      <c r="X2232" s="3"/>
    </row>
    <row r="2233" spans="15:24" x14ac:dyDescent="0.45">
      <c r="O2233" s="3"/>
      <c r="V2233" s="3"/>
      <c r="X2233" s="3"/>
    </row>
    <row r="2234" spans="15:24" x14ac:dyDescent="0.45">
      <c r="O2234" s="3"/>
      <c r="V2234" s="3"/>
      <c r="X2234" s="3"/>
    </row>
    <row r="2235" spans="15:24" x14ac:dyDescent="0.45">
      <c r="O2235" s="3"/>
      <c r="V2235" s="3"/>
      <c r="X2235" s="3"/>
    </row>
    <row r="2236" spans="15:24" x14ac:dyDescent="0.45">
      <c r="O2236" s="3"/>
      <c r="V2236" s="3"/>
      <c r="X2236" s="3"/>
    </row>
    <row r="2237" spans="15:24" x14ac:dyDescent="0.45">
      <c r="O2237" s="3"/>
      <c r="V2237" s="3"/>
      <c r="X2237" s="3"/>
    </row>
    <row r="2238" spans="15:24" x14ac:dyDescent="0.45">
      <c r="O2238" s="3"/>
      <c r="V2238" s="3"/>
      <c r="X2238" s="3"/>
    </row>
    <row r="2239" spans="15:24" x14ac:dyDescent="0.45">
      <c r="O2239" s="3"/>
      <c r="V2239" s="3"/>
      <c r="X2239" s="3"/>
    </row>
    <row r="2240" spans="15:24" x14ac:dyDescent="0.45">
      <c r="O2240" s="3"/>
      <c r="V2240" s="3"/>
      <c r="X2240" s="3"/>
    </row>
    <row r="2241" spans="15:24" x14ac:dyDescent="0.45">
      <c r="O2241" s="3"/>
      <c r="V2241" s="3"/>
      <c r="X2241" s="3"/>
    </row>
    <row r="2242" spans="15:24" x14ac:dyDescent="0.45">
      <c r="O2242" s="3"/>
      <c r="V2242" s="3"/>
      <c r="X2242" s="3"/>
    </row>
    <row r="2243" spans="15:24" x14ac:dyDescent="0.45">
      <c r="O2243" s="3"/>
      <c r="V2243" s="3"/>
      <c r="X2243" s="3"/>
    </row>
    <row r="2244" spans="15:24" x14ac:dyDescent="0.45">
      <c r="O2244" s="3"/>
      <c r="V2244" s="3"/>
      <c r="X2244" s="3"/>
    </row>
    <row r="2245" spans="15:24" x14ac:dyDescent="0.45">
      <c r="O2245" s="3"/>
      <c r="V2245" s="3"/>
      <c r="X2245" s="3"/>
    </row>
    <row r="2246" spans="15:24" x14ac:dyDescent="0.45">
      <c r="O2246" s="3"/>
      <c r="V2246" s="3"/>
      <c r="X2246" s="3"/>
    </row>
    <row r="2247" spans="15:24" x14ac:dyDescent="0.45">
      <c r="O2247" s="3"/>
      <c r="V2247" s="3"/>
      <c r="X2247" s="3"/>
    </row>
    <row r="2248" spans="15:24" x14ac:dyDescent="0.45">
      <c r="O2248" s="3"/>
      <c r="V2248" s="3"/>
      <c r="X2248" s="3"/>
    </row>
    <row r="2249" spans="15:24" x14ac:dyDescent="0.45">
      <c r="O2249" s="3"/>
      <c r="V2249" s="3"/>
      <c r="X2249" s="3"/>
    </row>
    <row r="2250" spans="15:24" x14ac:dyDescent="0.45">
      <c r="O2250" s="3"/>
      <c r="V2250" s="3"/>
      <c r="X2250" s="3"/>
    </row>
    <row r="2251" spans="15:24" x14ac:dyDescent="0.45">
      <c r="O2251" s="3"/>
      <c r="V2251" s="3"/>
      <c r="X2251" s="3"/>
    </row>
    <row r="2252" spans="15:24" x14ac:dyDescent="0.45">
      <c r="O2252" s="3"/>
      <c r="V2252" s="3"/>
      <c r="X2252" s="3"/>
    </row>
    <row r="2253" spans="15:24" x14ac:dyDescent="0.45">
      <c r="O2253" s="3"/>
      <c r="V2253" s="3"/>
      <c r="X2253" s="3"/>
    </row>
    <row r="2254" spans="15:24" x14ac:dyDescent="0.45">
      <c r="O2254" s="3"/>
      <c r="V2254" s="3"/>
      <c r="X2254" s="3"/>
    </row>
    <row r="2255" spans="15:24" x14ac:dyDescent="0.45">
      <c r="O2255" s="3"/>
      <c r="V2255" s="3"/>
      <c r="X2255" s="3"/>
    </row>
    <row r="2256" spans="15:24" x14ac:dyDescent="0.45">
      <c r="O2256" s="3"/>
      <c r="V2256" s="3"/>
      <c r="X2256" s="3"/>
    </row>
    <row r="2257" spans="15:24" x14ac:dyDescent="0.45">
      <c r="O2257" s="3"/>
      <c r="V2257" s="3"/>
      <c r="X2257" s="3"/>
    </row>
    <row r="2258" spans="15:24" x14ac:dyDescent="0.45">
      <c r="O2258" s="3"/>
      <c r="V2258" s="3"/>
      <c r="X2258" s="3"/>
    </row>
    <row r="2259" spans="15:24" x14ac:dyDescent="0.45">
      <c r="O2259" s="3"/>
      <c r="V2259" s="3"/>
      <c r="X2259" s="3"/>
    </row>
    <row r="2260" spans="15:24" x14ac:dyDescent="0.45">
      <c r="O2260" s="3"/>
      <c r="V2260" s="3"/>
      <c r="X2260" s="3"/>
    </row>
    <row r="2261" spans="15:24" x14ac:dyDescent="0.45">
      <c r="O2261" s="3"/>
      <c r="V2261" s="3"/>
      <c r="X2261" s="3"/>
    </row>
    <row r="2262" spans="15:24" x14ac:dyDescent="0.45">
      <c r="O2262" s="3"/>
      <c r="V2262" s="3"/>
      <c r="X2262" s="3"/>
    </row>
    <row r="2263" spans="15:24" x14ac:dyDescent="0.45">
      <c r="O2263" s="3"/>
      <c r="V2263" s="3"/>
      <c r="X2263" s="3"/>
    </row>
    <row r="2264" spans="15:24" x14ac:dyDescent="0.45">
      <c r="O2264" s="3"/>
      <c r="V2264" s="3"/>
      <c r="X2264" s="3"/>
    </row>
    <row r="2265" spans="15:24" x14ac:dyDescent="0.45">
      <c r="O2265" s="3"/>
      <c r="V2265" s="3"/>
      <c r="X2265" s="3"/>
    </row>
    <row r="2266" spans="15:24" x14ac:dyDescent="0.45">
      <c r="O2266" s="3"/>
      <c r="V2266" s="3"/>
      <c r="X2266" s="3"/>
    </row>
    <row r="2267" spans="15:24" x14ac:dyDescent="0.45">
      <c r="O2267" s="3"/>
      <c r="V2267" s="3"/>
      <c r="X2267" s="3"/>
    </row>
    <row r="2268" spans="15:24" x14ac:dyDescent="0.45">
      <c r="O2268" s="3"/>
      <c r="V2268" s="3"/>
      <c r="X2268" s="3"/>
    </row>
    <row r="2269" spans="15:24" x14ac:dyDescent="0.45">
      <c r="O2269" s="3"/>
      <c r="V2269" s="3"/>
      <c r="X2269" s="3"/>
    </row>
    <row r="2270" spans="15:24" x14ac:dyDescent="0.45">
      <c r="O2270" s="3"/>
      <c r="V2270" s="3"/>
      <c r="X2270" s="3"/>
    </row>
    <row r="2271" spans="15:24" x14ac:dyDescent="0.45">
      <c r="O2271" s="3"/>
      <c r="V2271" s="3"/>
      <c r="X2271" s="3"/>
    </row>
    <row r="2272" spans="15:24" x14ac:dyDescent="0.45">
      <c r="O2272" s="3"/>
      <c r="V2272" s="3"/>
      <c r="X2272" s="3"/>
    </row>
    <row r="2273" spans="15:24" x14ac:dyDescent="0.45">
      <c r="O2273" s="3"/>
      <c r="V2273" s="3"/>
      <c r="X2273" s="3"/>
    </row>
    <row r="2274" spans="15:24" x14ac:dyDescent="0.45">
      <c r="O2274" s="3"/>
      <c r="V2274" s="3"/>
      <c r="X2274" s="3"/>
    </row>
    <row r="2275" spans="15:24" x14ac:dyDescent="0.45">
      <c r="O2275" s="3"/>
      <c r="V2275" s="3"/>
      <c r="X2275" s="3"/>
    </row>
    <row r="2276" spans="15:24" x14ac:dyDescent="0.45">
      <c r="O2276" s="3"/>
      <c r="V2276" s="3"/>
      <c r="X2276" s="3"/>
    </row>
    <row r="2277" spans="15:24" x14ac:dyDescent="0.45">
      <c r="O2277" s="3"/>
      <c r="V2277" s="3"/>
      <c r="X2277" s="3"/>
    </row>
    <row r="2278" spans="15:24" x14ac:dyDescent="0.45">
      <c r="O2278" s="3"/>
      <c r="V2278" s="3"/>
      <c r="X2278" s="3"/>
    </row>
    <row r="2279" spans="15:24" x14ac:dyDescent="0.45">
      <c r="O2279" s="3"/>
      <c r="V2279" s="3"/>
      <c r="X2279" s="3"/>
    </row>
    <row r="2280" spans="15:24" x14ac:dyDescent="0.45">
      <c r="O2280" s="3"/>
      <c r="V2280" s="3"/>
      <c r="X2280" s="3"/>
    </row>
    <row r="2281" spans="15:24" x14ac:dyDescent="0.45">
      <c r="O2281" s="3"/>
      <c r="V2281" s="3"/>
      <c r="X2281" s="3"/>
    </row>
    <row r="2282" spans="15:24" x14ac:dyDescent="0.45">
      <c r="O2282" s="3"/>
      <c r="V2282" s="3"/>
      <c r="X2282" s="3"/>
    </row>
    <row r="2283" spans="15:24" x14ac:dyDescent="0.45">
      <c r="O2283" s="3"/>
      <c r="V2283" s="3"/>
      <c r="X2283" s="3"/>
    </row>
    <row r="2284" spans="15:24" x14ac:dyDescent="0.45">
      <c r="O2284" s="3"/>
      <c r="V2284" s="3"/>
      <c r="X2284" s="3"/>
    </row>
    <row r="2285" spans="15:24" x14ac:dyDescent="0.45">
      <c r="O2285" s="3"/>
      <c r="V2285" s="3"/>
      <c r="X2285" s="3"/>
    </row>
    <row r="2286" spans="15:24" x14ac:dyDescent="0.45">
      <c r="O2286" s="3"/>
      <c r="V2286" s="3"/>
      <c r="X2286" s="3"/>
    </row>
    <row r="2287" spans="15:24" x14ac:dyDescent="0.45">
      <c r="O2287" s="3"/>
      <c r="V2287" s="3"/>
      <c r="X2287" s="3"/>
    </row>
    <row r="2288" spans="15:24" x14ac:dyDescent="0.45">
      <c r="O2288" s="3"/>
      <c r="V2288" s="3"/>
      <c r="X2288" s="3"/>
    </row>
    <row r="2289" spans="15:24" x14ac:dyDescent="0.45">
      <c r="O2289" s="3"/>
      <c r="V2289" s="3"/>
      <c r="X2289" s="3"/>
    </row>
    <row r="2290" spans="15:24" x14ac:dyDescent="0.45">
      <c r="O2290" s="3"/>
      <c r="V2290" s="3"/>
      <c r="X2290" s="3"/>
    </row>
    <row r="2291" spans="15:24" x14ac:dyDescent="0.45">
      <c r="O2291" s="3"/>
      <c r="V2291" s="3"/>
      <c r="X2291" s="3"/>
    </row>
    <row r="2292" spans="15:24" x14ac:dyDescent="0.45">
      <c r="O2292" s="3"/>
      <c r="V2292" s="3"/>
      <c r="X2292" s="3"/>
    </row>
    <row r="2293" spans="15:24" x14ac:dyDescent="0.45">
      <c r="O2293" s="3"/>
      <c r="V2293" s="3"/>
      <c r="X2293" s="3"/>
    </row>
    <row r="2294" spans="15:24" x14ac:dyDescent="0.45">
      <c r="O2294" s="3"/>
      <c r="V2294" s="3"/>
      <c r="X2294" s="3"/>
    </row>
    <row r="2295" spans="15:24" x14ac:dyDescent="0.45">
      <c r="O2295" s="3"/>
      <c r="V2295" s="3"/>
      <c r="X2295" s="3"/>
    </row>
    <row r="2296" spans="15:24" x14ac:dyDescent="0.45">
      <c r="O2296" s="3"/>
      <c r="V2296" s="3"/>
      <c r="X2296" s="3"/>
    </row>
    <row r="2297" spans="15:24" x14ac:dyDescent="0.45">
      <c r="O2297" s="3"/>
      <c r="V2297" s="3"/>
      <c r="X2297" s="3"/>
    </row>
    <row r="2298" spans="15:24" x14ac:dyDescent="0.45">
      <c r="O2298" s="3"/>
      <c r="V2298" s="3"/>
      <c r="X2298" s="3"/>
    </row>
    <row r="2299" spans="15:24" x14ac:dyDescent="0.45">
      <c r="O2299" s="3"/>
      <c r="V2299" s="3"/>
      <c r="X2299" s="3"/>
    </row>
    <row r="2300" spans="15:24" x14ac:dyDescent="0.45">
      <c r="O2300" s="3"/>
      <c r="V2300" s="3"/>
      <c r="X2300" s="3"/>
    </row>
    <row r="2301" spans="15:24" x14ac:dyDescent="0.45">
      <c r="O2301" s="3"/>
      <c r="V2301" s="3"/>
      <c r="X2301" s="3"/>
    </row>
    <row r="2302" spans="15:24" x14ac:dyDescent="0.45">
      <c r="O2302" s="3"/>
      <c r="V2302" s="3"/>
      <c r="X2302" s="3"/>
    </row>
    <row r="2303" spans="15:24" x14ac:dyDescent="0.45">
      <c r="O2303" s="3"/>
      <c r="V2303" s="3"/>
      <c r="X2303" s="3"/>
    </row>
    <row r="2304" spans="15:24" x14ac:dyDescent="0.45">
      <c r="O2304" s="3"/>
      <c r="V2304" s="3"/>
      <c r="X2304" s="3"/>
    </row>
    <row r="2305" spans="15:24" x14ac:dyDescent="0.45">
      <c r="O2305" s="3"/>
      <c r="V2305" s="3"/>
      <c r="X2305" s="3"/>
    </row>
    <row r="2306" spans="15:24" x14ac:dyDescent="0.45">
      <c r="O2306" s="3"/>
      <c r="V2306" s="3"/>
      <c r="X2306" s="3"/>
    </row>
    <row r="2307" spans="15:24" x14ac:dyDescent="0.45">
      <c r="O2307" s="3"/>
      <c r="V2307" s="3"/>
      <c r="X2307" s="3"/>
    </row>
    <row r="2308" spans="15:24" x14ac:dyDescent="0.45">
      <c r="O2308" s="3"/>
      <c r="V2308" s="3"/>
      <c r="X2308" s="3"/>
    </row>
    <row r="2309" spans="15:24" x14ac:dyDescent="0.45">
      <c r="O2309" s="3"/>
      <c r="V2309" s="3"/>
      <c r="X2309" s="3"/>
    </row>
    <row r="2310" spans="15:24" x14ac:dyDescent="0.45">
      <c r="O2310" s="3"/>
      <c r="V2310" s="3"/>
      <c r="X2310" s="3"/>
    </row>
    <row r="2311" spans="15:24" x14ac:dyDescent="0.45">
      <c r="O2311" s="3"/>
      <c r="V2311" s="3"/>
      <c r="X2311" s="3"/>
    </row>
    <row r="2312" spans="15:24" x14ac:dyDescent="0.45">
      <c r="O2312" s="3"/>
      <c r="V2312" s="3"/>
      <c r="X2312" s="3"/>
    </row>
    <row r="2313" spans="15:24" x14ac:dyDescent="0.45">
      <c r="O2313" s="3"/>
      <c r="V2313" s="3"/>
      <c r="X2313" s="3"/>
    </row>
    <row r="2314" spans="15:24" x14ac:dyDescent="0.45">
      <c r="O2314" s="3"/>
      <c r="V2314" s="3"/>
      <c r="X2314" s="3"/>
    </row>
    <row r="2315" spans="15:24" x14ac:dyDescent="0.45">
      <c r="O2315" s="3"/>
      <c r="V2315" s="3"/>
      <c r="X2315" s="3"/>
    </row>
    <row r="2316" spans="15:24" x14ac:dyDescent="0.45">
      <c r="O2316" s="3"/>
      <c r="V2316" s="3"/>
      <c r="X2316" s="3"/>
    </row>
    <row r="2317" spans="15:24" x14ac:dyDescent="0.45">
      <c r="O2317" s="3"/>
      <c r="V2317" s="3"/>
      <c r="X2317" s="3"/>
    </row>
    <row r="2318" spans="15:24" x14ac:dyDescent="0.45">
      <c r="O2318" s="3"/>
      <c r="V2318" s="3"/>
      <c r="X2318" s="3"/>
    </row>
    <row r="2319" spans="15:24" x14ac:dyDescent="0.45">
      <c r="O2319" s="3"/>
      <c r="V2319" s="3"/>
      <c r="X2319" s="3"/>
    </row>
    <row r="2320" spans="15:24" x14ac:dyDescent="0.45">
      <c r="O2320" s="3"/>
      <c r="V2320" s="3"/>
      <c r="X2320" s="3"/>
    </row>
    <row r="2321" spans="15:24" x14ac:dyDescent="0.45">
      <c r="O2321" s="3"/>
      <c r="V2321" s="3"/>
      <c r="X2321" s="3"/>
    </row>
    <row r="2322" spans="15:24" x14ac:dyDescent="0.45">
      <c r="O2322" s="3"/>
      <c r="V2322" s="3"/>
      <c r="X2322" s="3"/>
    </row>
    <row r="2323" spans="15:24" x14ac:dyDescent="0.45">
      <c r="O2323" s="3"/>
      <c r="V2323" s="3"/>
      <c r="X2323" s="3"/>
    </row>
    <row r="2324" spans="15:24" x14ac:dyDescent="0.45">
      <c r="O2324" s="3"/>
      <c r="V2324" s="3"/>
      <c r="X2324" s="3"/>
    </row>
    <row r="2325" spans="15:24" x14ac:dyDescent="0.45">
      <c r="O2325" s="3"/>
      <c r="V2325" s="3"/>
      <c r="X2325" s="3"/>
    </row>
    <row r="2326" spans="15:24" x14ac:dyDescent="0.45">
      <c r="O2326" s="3"/>
      <c r="V2326" s="3"/>
      <c r="X2326" s="3"/>
    </row>
    <row r="2327" spans="15:24" x14ac:dyDescent="0.45">
      <c r="O2327" s="3"/>
      <c r="V2327" s="3"/>
      <c r="X2327" s="3"/>
    </row>
    <row r="2328" spans="15:24" x14ac:dyDescent="0.45">
      <c r="O2328" s="3"/>
      <c r="V2328" s="3"/>
      <c r="X2328" s="3"/>
    </row>
    <row r="2329" spans="15:24" x14ac:dyDescent="0.45">
      <c r="O2329" s="3"/>
      <c r="V2329" s="3"/>
      <c r="X2329" s="3"/>
    </row>
    <row r="2330" spans="15:24" x14ac:dyDescent="0.45">
      <c r="O2330" s="3"/>
      <c r="V2330" s="3"/>
      <c r="X2330" s="3"/>
    </row>
    <row r="2331" spans="15:24" x14ac:dyDescent="0.45">
      <c r="O2331" s="3"/>
      <c r="V2331" s="3"/>
      <c r="X2331" s="3"/>
    </row>
    <row r="2332" spans="15:24" x14ac:dyDescent="0.45">
      <c r="O2332" s="3"/>
      <c r="V2332" s="3"/>
      <c r="X2332" s="3"/>
    </row>
    <row r="2333" spans="15:24" x14ac:dyDescent="0.45">
      <c r="O2333" s="3"/>
      <c r="V2333" s="3"/>
      <c r="X2333" s="3"/>
    </row>
    <row r="2334" spans="15:24" x14ac:dyDescent="0.45">
      <c r="O2334" s="3"/>
      <c r="V2334" s="3"/>
      <c r="X2334" s="3"/>
    </row>
    <row r="2335" spans="15:24" x14ac:dyDescent="0.45">
      <c r="O2335" s="3"/>
      <c r="V2335" s="3"/>
      <c r="X2335" s="3"/>
    </row>
    <row r="2336" spans="15:24" x14ac:dyDescent="0.45">
      <c r="O2336" s="3"/>
      <c r="V2336" s="3"/>
      <c r="X2336" s="3"/>
    </row>
    <row r="2337" spans="15:24" x14ac:dyDescent="0.45">
      <c r="O2337" s="3"/>
      <c r="V2337" s="3"/>
      <c r="X2337" s="3"/>
    </row>
    <row r="2338" spans="15:24" x14ac:dyDescent="0.45">
      <c r="O2338" s="3"/>
      <c r="V2338" s="3"/>
      <c r="X2338" s="3"/>
    </row>
    <row r="2339" spans="15:24" x14ac:dyDescent="0.45">
      <c r="O2339" s="3"/>
      <c r="V2339" s="3"/>
      <c r="X2339" s="3"/>
    </row>
    <row r="2340" spans="15:24" x14ac:dyDescent="0.45">
      <c r="O2340" s="3"/>
      <c r="V2340" s="3"/>
      <c r="X2340" s="3"/>
    </row>
    <row r="2341" spans="15:24" x14ac:dyDescent="0.45">
      <c r="O2341" s="3"/>
      <c r="V2341" s="3"/>
      <c r="X2341" s="3"/>
    </row>
    <row r="2342" spans="15:24" x14ac:dyDescent="0.45">
      <c r="O2342" s="3"/>
      <c r="V2342" s="3"/>
      <c r="X2342" s="3"/>
    </row>
    <row r="2343" spans="15:24" x14ac:dyDescent="0.45">
      <c r="O2343" s="3"/>
      <c r="V2343" s="3"/>
      <c r="X2343" s="3"/>
    </row>
    <row r="2344" spans="15:24" x14ac:dyDescent="0.45">
      <c r="O2344" s="3"/>
      <c r="V2344" s="3"/>
      <c r="X2344" s="3"/>
    </row>
    <row r="2345" spans="15:24" x14ac:dyDescent="0.45">
      <c r="O2345" s="3"/>
      <c r="V2345" s="3"/>
      <c r="X2345" s="3"/>
    </row>
    <row r="2346" spans="15:24" x14ac:dyDescent="0.45">
      <c r="O2346" s="3"/>
      <c r="V2346" s="3"/>
      <c r="X2346" s="3"/>
    </row>
    <row r="2347" spans="15:24" x14ac:dyDescent="0.45">
      <c r="O2347" s="3"/>
      <c r="V2347" s="3"/>
      <c r="X2347" s="3"/>
    </row>
    <row r="2348" spans="15:24" x14ac:dyDescent="0.45">
      <c r="O2348" s="3"/>
      <c r="V2348" s="3"/>
      <c r="X2348" s="3"/>
    </row>
    <row r="2349" spans="15:24" x14ac:dyDescent="0.45">
      <c r="O2349" s="3"/>
      <c r="V2349" s="3"/>
      <c r="X2349" s="3"/>
    </row>
    <row r="2350" spans="15:24" x14ac:dyDescent="0.45">
      <c r="O2350" s="3"/>
      <c r="V2350" s="3"/>
      <c r="X2350" s="3"/>
    </row>
    <row r="2351" spans="15:24" x14ac:dyDescent="0.45">
      <c r="O2351" s="3"/>
      <c r="V2351" s="3"/>
      <c r="X2351" s="3"/>
    </row>
    <row r="2352" spans="15:24" x14ac:dyDescent="0.45">
      <c r="O2352" s="3"/>
      <c r="V2352" s="3"/>
      <c r="X2352" s="3"/>
    </row>
    <row r="2353" spans="15:24" x14ac:dyDescent="0.45">
      <c r="O2353" s="3"/>
      <c r="V2353" s="3"/>
      <c r="X2353" s="3"/>
    </row>
    <row r="2354" spans="15:24" x14ac:dyDescent="0.45">
      <c r="O2354" s="3"/>
      <c r="V2354" s="3"/>
      <c r="X2354" s="3"/>
    </row>
    <row r="2355" spans="15:24" x14ac:dyDescent="0.45">
      <c r="O2355" s="3"/>
      <c r="V2355" s="3"/>
      <c r="X2355" s="3"/>
    </row>
    <row r="2356" spans="15:24" x14ac:dyDescent="0.45">
      <c r="O2356" s="3"/>
      <c r="V2356" s="3"/>
      <c r="X2356" s="3"/>
    </row>
    <row r="2357" spans="15:24" x14ac:dyDescent="0.45">
      <c r="O2357" s="3"/>
      <c r="V2357" s="3"/>
      <c r="X2357" s="3"/>
    </row>
    <row r="2358" spans="15:24" x14ac:dyDescent="0.45">
      <c r="O2358" s="3"/>
      <c r="V2358" s="3"/>
      <c r="X2358" s="3"/>
    </row>
    <row r="2359" spans="15:24" x14ac:dyDescent="0.45">
      <c r="O2359" s="3"/>
      <c r="V2359" s="3"/>
      <c r="X2359" s="3"/>
    </row>
    <row r="2360" spans="15:24" x14ac:dyDescent="0.45">
      <c r="O2360" s="3"/>
      <c r="V2360" s="3"/>
      <c r="X2360" s="3"/>
    </row>
    <row r="2361" spans="15:24" x14ac:dyDescent="0.45">
      <c r="O2361" s="3"/>
      <c r="V2361" s="3"/>
      <c r="X2361" s="3"/>
    </row>
    <row r="2362" spans="15:24" x14ac:dyDescent="0.45">
      <c r="O2362" s="3"/>
      <c r="V2362" s="3"/>
      <c r="X2362" s="3"/>
    </row>
    <row r="2363" spans="15:24" x14ac:dyDescent="0.45">
      <c r="O2363" s="3"/>
      <c r="V2363" s="3"/>
      <c r="X2363" s="3"/>
    </row>
    <row r="2364" spans="15:24" x14ac:dyDescent="0.45">
      <c r="O2364" s="3"/>
      <c r="V2364" s="3"/>
      <c r="X2364" s="3"/>
    </row>
    <row r="2365" spans="15:24" x14ac:dyDescent="0.45">
      <c r="O2365" s="3"/>
      <c r="V2365" s="3"/>
      <c r="X2365" s="3"/>
    </row>
    <row r="2366" spans="15:24" x14ac:dyDescent="0.45">
      <c r="O2366" s="3"/>
      <c r="V2366" s="3"/>
      <c r="X2366" s="3"/>
    </row>
    <row r="2367" spans="15:24" x14ac:dyDescent="0.45">
      <c r="O2367" s="3"/>
      <c r="V2367" s="3"/>
      <c r="X2367" s="3"/>
    </row>
    <row r="2368" spans="15:24" x14ac:dyDescent="0.45">
      <c r="O2368" s="3"/>
      <c r="V2368" s="3"/>
      <c r="X2368" s="3"/>
    </row>
    <row r="2369" spans="15:24" x14ac:dyDescent="0.45">
      <c r="O2369" s="3"/>
      <c r="V2369" s="3"/>
      <c r="X2369" s="3"/>
    </row>
    <row r="2370" spans="15:24" x14ac:dyDescent="0.45">
      <c r="O2370" s="3"/>
      <c r="V2370" s="3"/>
      <c r="X2370" s="3"/>
    </row>
    <row r="2371" spans="15:24" x14ac:dyDescent="0.45">
      <c r="O2371" s="3"/>
      <c r="V2371" s="3"/>
      <c r="X2371" s="3"/>
    </row>
    <row r="2372" spans="15:24" x14ac:dyDescent="0.45">
      <c r="O2372" s="3"/>
      <c r="V2372" s="3"/>
      <c r="X2372" s="3"/>
    </row>
    <row r="2373" spans="15:24" x14ac:dyDescent="0.45">
      <c r="O2373" s="3"/>
      <c r="V2373" s="3"/>
      <c r="X2373" s="3"/>
    </row>
    <row r="2374" spans="15:24" x14ac:dyDescent="0.45">
      <c r="O2374" s="3"/>
      <c r="V2374" s="3"/>
      <c r="X2374" s="3"/>
    </row>
    <row r="2375" spans="15:24" x14ac:dyDescent="0.45">
      <c r="O2375" s="3"/>
      <c r="V2375" s="3"/>
      <c r="X2375" s="3"/>
    </row>
    <row r="2376" spans="15:24" x14ac:dyDescent="0.45">
      <c r="O2376" s="3"/>
      <c r="V2376" s="3"/>
      <c r="X2376" s="3"/>
    </row>
    <row r="2377" spans="15:24" x14ac:dyDescent="0.45">
      <c r="O2377" s="3"/>
      <c r="V2377" s="3"/>
      <c r="X2377" s="3"/>
    </row>
    <row r="2378" spans="15:24" x14ac:dyDescent="0.45">
      <c r="O2378" s="3"/>
      <c r="V2378" s="3"/>
      <c r="X2378" s="3"/>
    </row>
    <row r="2379" spans="15:24" x14ac:dyDescent="0.45">
      <c r="O2379" s="3"/>
      <c r="V2379" s="3"/>
      <c r="X2379" s="3"/>
    </row>
    <row r="2380" spans="15:24" x14ac:dyDescent="0.45">
      <c r="O2380" s="3"/>
      <c r="V2380" s="3"/>
      <c r="X2380" s="3"/>
    </row>
    <row r="2381" spans="15:24" x14ac:dyDescent="0.45">
      <c r="O2381" s="3"/>
      <c r="V2381" s="3"/>
      <c r="X2381" s="3"/>
    </row>
    <row r="2382" spans="15:24" x14ac:dyDescent="0.45">
      <c r="O2382" s="3"/>
      <c r="V2382" s="3"/>
      <c r="X2382" s="3"/>
    </row>
    <row r="2383" spans="15:24" x14ac:dyDescent="0.45">
      <c r="O2383" s="3"/>
      <c r="V2383" s="3"/>
      <c r="X2383" s="3"/>
    </row>
    <row r="2384" spans="15:24" x14ac:dyDescent="0.45">
      <c r="O2384" s="3"/>
      <c r="V2384" s="3"/>
      <c r="X2384" s="3"/>
    </row>
    <row r="2385" spans="15:24" x14ac:dyDescent="0.45">
      <c r="O2385" s="3"/>
      <c r="V2385" s="3"/>
      <c r="X2385" s="3"/>
    </row>
    <row r="2386" spans="15:24" x14ac:dyDescent="0.45">
      <c r="O2386" s="3"/>
      <c r="V2386" s="3"/>
      <c r="X2386" s="3"/>
    </row>
    <row r="2387" spans="15:24" x14ac:dyDescent="0.45">
      <c r="O2387" s="3"/>
      <c r="V2387" s="3"/>
      <c r="X2387" s="3"/>
    </row>
    <row r="2388" spans="15:24" x14ac:dyDescent="0.45">
      <c r="O2388" s="3"/>
      <c r="V2388" s="3"/>
      <c r="X2388" s="3"/>
    </row>
    <row r="2389" spans="15:24" x14ac:dyDescent="0.45">
      <c r="O2389" s="3"/>
      <c r="V2389" s="3"/>
      <c r="X2389" s="3"/>
    </row>
    <row r="2390" spans="15:24" x14ac:dyDescent="0.45">
      <c r="O2390" s="3"/>
      <c r="V2390" s="3"/>
      <c r="X2390" s="3"/>
    </row>
    <row r="2391" spans="15:24" x14ac:dyDescent="0.45">
      <c r="O2391" s="3"/>
      <c r="V2391" s="3"/>
      <c r="X2391" s="3"/>
    </row>
    <row r="2392" spans="15:24" x14ac:dyDescent="0.45">
      <c r="O2392" s="3"/>
      <c r="V2392" s="3"/>
      <c r="X2392" s="3"/>
    </row>
    <row r="2393" spans="15:24" x14ac:dyDescent="0.45">
      <c r="O2393" s="3"/>
      <c r="V2393" s="3"/>
      <c r="X2393" s="3"/>
    </row>
    <row r="2394" spans="15:24" x14ac:dyDescent="0.45">
      <c r="O2394" s="3"/>
      <c r="V2394" s="3"/>
      <c r="X2394" s="3"/>
    </row>
    <row r="2395" spans="15:24" x14ac:dyDescent="0.45">
      <c r="O2395" s="3"/>
      <c r="V2395" s="3"/>
      <c r="X2395" s="3"/>
    </row>
    <row r="2396" spans="15:24" x14ac:dyDescent="0.45">
      <c r="O2396" s="3"/>
      <c r="V2396" s="3"/>
      <c r="X2396" s="3"/>
    </row>
    <row r="2397" spans="15:24" x14ac:dyDescent="0.45">
      <c r="O2397" s="3"/>
      <c r="V2397" s="3"/>
      <c r="X2397" s="3"/>
    </row>
    <row r="2398" spans="15:24" x14ac:dyDescent="0.45">
      <c r="O2398" s="3"/>
      <c r="V2398" s="3"/>
      <c r="X2398" s="3"/>
    </row>
    <row r="2399" spans="15:24" x14ac:dyDescent="0.45">
      <c r="O2399" s="3"/>
      <c r="V2399" s="3"/>
      <c r="X2399" s="3"/>
    </row>
    <row r="2400" spans="15:24" x14ac:dyDescent="0.45">
      <c r="O2400" s="3"/>
      <c r="V2400" s="3"/>
      <c r="X2400" s="3"/>
    </row>
    <row r="2401" spans="15:24" x14ac:dyDescent="0.45">
      <c r="O2401" s="3"/>
      <c r="V2401" s="3"/>
      <c r="X2401" s="3"/>
    </row>
    <row r="2402" spans="15:24" x14ac:dyDescent="0.45">
      <c r="O2402" s="3"/>
      <c r="V2402" s="3"/>
      <c r="X2402" s="3"/>
    </row>
    <row r="2403" spans="15:24" x14ac:dyDescent="0.45">
      <c r="O2403" s="3"/>
      <c r="V2403" s="3"/>
      <c r="X2403" s="3"/>
    </row>
    <row r="2404" spans="15:24" x14ac:dyDescent="0.45">
      <c r="O2404" s="3"/>
      <c r="V2404" s="3"/>
      <c r="X2404" s="3"/>
    </row>
    <row r="2405" spans="15:24" x14ac:dyDescent="0.45">
      <c r="O2405" s="3"/>
      <c r="V2405" s="3"/>
      <c r="X2405" s="3"/>
    </row>
    <row r="2406" spans="15:24" x14ac:dyDescent="0.45">
      <c r="O2406" s="3"/>
      <c r="V2406" s="3"/>
      <c r="X2406" s="3"/>
    </row>
    <row r="2407" spans="15:24" x14ac:dyDescent="0.45">
      <c r="O2407" s="3"/>
      <c r="V2407" s="3"/>
      <c r="X2407" s="3"/>
    </row>
    <row r="2408" spans="15:24" x14ac:dyDescent="0.45">
      <c r="O2408" s="3"/>
      <c r="V2408" s="3"/>
      <c r="X2408" s="3"/>
    </row>
    <row r="2409" spans="15:24" x14ac:dyDescent="0.45">
      <c r="O2409" s="3"/>
      <c r="V2409" s="3"/>
      <c r="X2409" s="3"/>
    </row>
    <row r="2410" spans="15:24" x14ac:dyDescent="0.45">
      <c r="O2410" s="3"/>
      <c r="V2410" s="3"/>
      <c r="X2410" s="3"/>
    </row>
    <row r="2411" spans="15:24" x14ac:dyDescent="0.45">
      <c r="O2411" s="3"/>
      <c r="V2411" s="3"/>
      <c r="X2411" s="3"/>
    </row>
    <row r="2412" spans="15:24" x14ac:dyDescent="0.45">
      <c r="O2412" s="3"/>
      <c r="V2412" s="3"/>
      <c r="X2412" s="3"/>
    </row>
    <row r="2413" spans="15:24" x14ac:dyDescent="0.45">
      <c r="O2413" s="3"/>
      <c r="V2413" s="3"/>
      <c r="X2413" s="3"/>
    </row>
    <row r="2414" spans="15:24" x14ac:dyDescent="0.45">
      <c r="O2414" s="3"/>
      <c r="V2414" s="3"/>
      <c r="X2414" s="3"/>
    </row>
    <row r="2415" spans="15:24" x14ac:dyDescent="0.45">
      <c r="O2415" s="3"/>
      <c r="V2415" s="3"/>
      <c r="X2415" s="3"/>
    </row>
    <row r="2416" spans="15:24" x14ac:dyDescent="0.45">
      <c r="O2416" s="3"/>
      <c r="V2416" s="3"/>
      <c r="X2416" s="3"/>
    </row>
    <row r="2417" spans="15:24" x14ac:dyDescent="0.45">
      <c r="O2417" s="3"/>
      <c r="V2417" s="3"/>
      <c r="X2417" s="3"/>
    </row>
    <row r="2418" spans="15:24" x14ac:dyDescent="0.45">
      <c r="O2418" s="3"/>
      <c r="V2418" s="3"/>
      <c r="X2418" s="3"/>
    </row>
    <row r="2419" spans="15:24" x14ac:dyDescent="0.45">
      <c r="O2419" s="3"/>
      <c r="V2419" s="3"/>
      <c r="X2419" s="3"/>
    </row>
    <row r="2420" spans="15:24" x14ac:dyDescent="0.45">
      <c r="O2420" s="3"/>
      <c r="V2420" s="3"/>
      <c r="X2420" s="3"/>
    </row>
    <row r="2421" spans="15:24" x14ac:dyDescent="0.45">
      <c r="O2421" s="3"/>
      <c r="V2421" s="3"/>
      <c r="X2421" s="3"/>
    </row>
    <row r="2422" spans="15:24" x14ac:dyDescent="0.45">
      <c r="O2422" s="3"/>
      <c r="V2422" s="3"/>
      <c r="X2422" s="3"/>
    </row>
    <row r="2423" spans="15:24" x14ac:dyDescent="0.45">
      <c r="O2423" s="3"/>
      <c r="V2423" s="3"/>
      <c r="X2423" s="3"/>
    </row>
    <row r="2424" spans="15:24" x14ac:dyDescent="0.45">
      <c r="O2424" s="3"/>
      <c r="V2424" s="3"/>
      <c r="X2424" s="3"/>
    </row>
    <row r="2425" spans="15:24" x14ac:dyDescent="0.45">
      <c r="O2425" s="3"/>
      <c r="V2425" s="3"/>
      <c r="X2425" s="3"/>
    </row>
    <row r="2426" spans="15:24" x14ac:dyDescent="0.45">
      <c r="O2426" s="3"/>
      <c r="V2426" s="3"/>
      <c r="X2426" s="3"/>
    </row>
    <row r="2427" spans="15:24" x14ac:dyDescent="0.45">
      <c r="O2427" s="3"/>
      <c r="V2427" s="3"/>
      <c r="X2427" s="3"/>
    </row>
    <row r="2428" spans="15:24" x14ac:dyDescent="0.45">
      <c r="O2428" s="3"/>
      <c r="V2428" s="3"/>
      <c r="X2428" s="3"/>
    </row>
    <row r="2429" spans="15:24" x14ac:dyDescent="0.45">
      <c r="O2429" s="3"/>
      <c r="V2429" s="3"/>
      <c r="X2429" s="3"/>
    </row>
    <row r="2430" spans="15:24" x14ac:dyDescent="0.45">
      <c r="O2430" s="3"/>
      <c r="V2430" s="3"/>
      <c r="X2430" s="3"/>
    </row>
    <row r="2431" spans="15:24" x14ac:dyDescent="0.45">
      <c r="O2431" s="3"/>
      <c r="V2431" s="3"/>
      <c r="X2431" s="3"/>
    </row>
    <row r="2432" spans="15:24" x14ac:dyDescent="0.45">
      <c r="O2432" s="3"/>
      <c r="V2432" s="3"/>
      <c r="X2432" s="3"/>
    </row>
    <row r="2433" spans="15:24" x14ac:dyDescent="0.45">
      <c r="O2433" s="3"/>
      <c r="V2433" s="3"/>
      <c r="X2433" s="3"/>
    </row>
    <row r="2434" spans="15:24" x14ac:dyDescent="0.45">
      <c r="O2434" s="3"/>
      <c r="V2434" s="3"/>
      <c r="X2434" s="3"/>
    </row>
    <row r="2435" spans="15:24" x14ac:dyDescent="0.45">
      <c r="O2435" s="3"/>
      <c r="V2435" s="3"/>
      <c r="X2435" s="3"/>
    </row>
    <row r="2436" spans="15:24" x14ac:dyDescent="0.45">
      <c r="O2436" s="3"/>
      <c r="V2436" s="3"/>
      <c r="X2436" s="3"/>
    </row>
    <row r="2437" spans="15:24" x14ac:dyDescent="0.45">
      <c r="O2437" s="3"/>
      <c r="V2437" s="3"/>
      <c r="X2437" s="3"/>
    </row>
    <row r="2438" spans="15:24" x14ac:dyDescent="0.45">
      <c r="O2438" s="3"/>
      <c r="V2438" s="3"/>
      <c r="X2438" s="3"/>
    </row>
    <row r="2439" spans="15:24" x14ac:dyDescent="0.45">
      <c r="O2439" s="3"/>
      <c r="V2439" s="3"/>
      <c r="X2439" s="3"/>
    </row>
    <row r="2440" spans="15:24" x14ac:dyDescent="0.45">
      <c r="O2440" s="3"/>
      <c r="V2440" s="3"/>
      <c r="X2440" s="3"/>
    </row>
    <row r="2441" spans="15:24" x14ac:dyDescent="0.45">
      <c r="O2441" s="3"/>
      <c r="V2441" s="3"/>
      <c r="X2441" s="3"/>
    </row>
    <row r="2442" spans="15:24" x14ac:dyDescent="0.45">
      <c r="O2442" s="3"/>
      <c r="V2442" s="3"/>
      <c r="X2442" s="3"/>
    </row>
    <row r="2443" spans="15:24" x14ac:dyDescent="0.45">
      <c r="O2443" s="3"/>
      <c r="V2443" s="3"/>
      <c r="X2443" s="3"/>
    </row>
    <row r="2444" spans="15:24" x14ac:dyDescent="0.45">
      <c r="O2444" s="3"/>
      <c r="V2444" s="3"/>
      <c r="X2444" s="3"/>
    </row>
    <row r="2445" spans="15:24" x14ac:dyDescent="0.45">
      <c r="O2445" s="3"/>
      <c r="V2445" s="3"/>
      <c r="X2445" s="3"/>
    </row>
    <row r="2446" spans="15:24" x14ac:dyDescent="0.45">
      <c r="O2446" s="3"/>
      <c r="V2446" s="3"/>
      <c r="X2446" s="3"/>
    </row>
    <row r="2447" spans="15:24" x14ac:dyDescent="0.45">
      <c r="O2447" s="3"/>
      <c r="V2447" s="3"/>
      <c r="X2447" s="3"/>
    </row>
    <row r="2448" spans="15:24" x14ac:dyDescent="0.45">
      <c r="O2448" s="3"/>
      <c r="V2448" s="3"/>
      <c r="X2448" s="3"/>
    </row>
    <row r="2449" spans="15:24" x14ac:dyDescent="0.45">
      <c r="O2449" s="3"/>
      <c r="V2449" s="3"/>
      <c r="X2449" s="3"/>
    </row>
    <row r="2450" spans="15:24" x14ac:dyDescent="0.45">
      <c r="O2450" s="3"/>
      <c r="V2450" s="3"/>
      <c r="X2450" s="3"/>
    </row>
    <row r="2451" spans="15:24" x14ac:dyDescent="0.45">
      <c r="O2451" s="3"/>
      <c r="V2451" s="3"/>
      <c r="X2451" s="3"/>
    </row>
    <row r="2452" spans="15:24" x14ac:dyDescent="0.45">
      <c r="O2452" s="3"/>
      <c r="V2452" s="3"/>
      <c r="X2452" s="3"/>
    </row>
    <row r="2453" spans="15:24" x14ac:dyDescent="0.45">
      <c r="O2453" s="3"/>
      <c r="V2453" s="3"/>
      <c r="X2453" s="3"/>
    </row>
    <row r="2454" spans="15:24" x14ac:dyDescent="0.45">
      <c r="O2454" s="3"/>
      <c r="V2454" s="3"/>
      <c r="X2454" s="3"/>
    </row>
    <row r="2455" spans="15:24" x14ac:dyDescent="0.45">
      <c r="O2455" s="3"/>
      <c r="V2455" s="3"/>
      <c r="X2455" s="3"/>
    </row>
    <row r="2456" spans="15:24" x14ac:dyDescent="0.45">
      <c r="O2456" s="3"/>
      <c r="V2456" s="3"/>
      <c r="X2456" s="3"/>
    </row>
    <row r="2457" spans="15:24" x14ac:dyDescent="0.45">
      <c r="O2457" s="3"/>
      <c r="V2457" s="3"/>
      <c r="X2457" s="3"/>
    </row>
    <row r="2458" spans="15:24" x14ac:dyDescent="0.45">
      <c r="O2458" s="3"/>
      <c r="V2458" s="3"/>
      <c r="X2458" s="3"/>
    </row>
    <row r="2459" spans="15:24" x14ac:dyDescent="0.45">
      <c r="O2459" s="3"/>
      <c r="V2459" s="3"/>
      <c r="X2459" s="3"/>
    </row>
    <row r="2460" spans="15:24" x14ac:dyDescent="0.45">
      <c r="O2460" s="3"/>
      <c r="V2460" s="3"/>
      <c r="X2460" s="3"/>
    </row>
    <row r="2461" spans="15:24" x14ac:dyDescent="0.45">
      <c r="O2461" s="3"/>
      <c r="V2461" s="3"/>
      <c r="X2461" s="3"/>
    </row>
    <row r="2462" spans="15:24" x14ac:dyDescent="0.45">
      <c r="O2462" s="3"/>
      <c r="V2462" s="3"/>
      <c r="X2462" s="3"/>
    </row>
    <row r="2463" spans="15:24" x14ac:dyDescent="0.45">
      <c r="O2463" s="3"/>
      <c r="V2463" s="3"/>
      <c r="X2463" s="3"/>
    </row>
    <row r="2464" spans="15:24" x14ac:dyDescent="0.45">
      <c r="O2464" s="3"/>
      <c r="V2464" s="3"/>
      <c r="X2464" s="3"/>
    </row>
    <row r="2465" spans="15:24" x14ac:dyDescent="0.45">
      <c r="O2465" s="3"/>
      <c r="V2465" s="3"/>
      <c r="X2465" s="3"/>
    </row>
    <row r="2466" spans="15:24" x14ac:dyDescent="0.45">
      <c r="O2466" s="3"/>
      <c r="V2466" s="3"/>
      <c r="X2466" s="3"/>
    </row>
    <row r="2467" spans="15:24" x14ac:dyDescent="0.45">
      <c r="O2467" s="3"/>
      <c r="V2467" s="3"/>
      <c r="X2467" s="3"/>
    </row>
    <row r="2468" spans="15:24" x14ac:dyDescent="0.45">
      <c r="O2468" s="3"/>
      <c r="V2468" s="3"/>
      <c r="X2468" s="3"/>
    </row>
    <row r="2469" spans="15:24" x14ac:dyDescent="0.45">
      <c r="O2469" s="3"/>
      <c r="V2469" s="3"/>
      <c r="X2469" s="3"/>
    </row>
    <row r="2470" spans="15:24" x14ac:dyDescent="0.45">
      <c r="O2470" s="3"/>
      <c r="V2470" s="3"/>
      <c r="X2470" s="3"/>
    </row>
    <row r="2471" spans="15:24" x14ac:dyDescent="0.45">
      <c r="O2471" s="3"/>
      <c r="V2471" s="3"/>
      <c r="X2471" s="3"/>
    </row>
    <row r="2472" spans="15:24" x14ac:dyDescent="0.45">
      <c r="O2472" s="3"/>
      <c r="V2472" s="3"/>
      <c r="X2472" s="3"/>
    </row>
    <row r="2473" spans="15:24" x14ac:dyDescent="0.45">
      <c r="O2473" s="3"/>
      <c r="V2473" s="3"/>
      <c r="X2473" s="3"/>
    </row>
    <row r="2474" spans="15:24" x14ac:dyDescent="0.45">
      <c r="O2474" s="3"/>
      <c r="V2474" s="3"/>
      <c r="X2474" s="3"/>
    </row>
    <row r="2475" spans="15:24" x14ac:dyDescent="0.45">
      <c r="O2475" s="3"/>
      <c r="V2475" s="3"/>
      <c r="X2475" s="3"/>
    </row>
    <row r="2476" spans="15:24" x14ac:dyDescent="0.45">
      <c r="O2476" s="3"/>
      <c r="V2476" s="3"/>
      <c r="X2476" s="3"/>
    </row>
    <row r="2477" spans="15:24" x14ac:dyDescent="0.45">
      <c r="O2477" s="3"/>
      <c r="V2477" s="3"/>
      <c r="X2477" s="3"/>
    </row>
    <row r="2478" spans="15:24" x14ac:dyDescent="0.45">
      <c r="O2478" s="3"/>
      <c r="V2478" s="3"/>
      <c r="X2478" s="3"/>
    </row>
    <row r="2479" spans="15:24" x14ac:dyDescent="0.45">
      <c r="O2479" s="3"/>
      <c r="V2479" s="3"/>
      <c r="X2479" s="3"/>
    </row>
    <row r="2480" spans="15:24" x14ac:dyDescent="0.45">
      <c r="O2480" s="3"/>
      <c r="V2480" s="3"/>
      <c r="X2480" s="3"/>
    </row>
    <row r="2481" spans="15:24" x14ac:dyDescent="0.45">
      <c r="O2481" s="3"/>
      <c r="V2481" s="3"/>
      <c r="X2481" s="3"/>
    </row>
    <row r="2482" spans="15:24" x14ac:dyDescent="0.45">
      <c r="O2482" s="3"/>
      <c r="V2482" s="3"/>
      <c r="X2482" s="3"/>
    </row>
    <row r="2483" spans="15:24" x14ac:dyDescent="0.45">
      <c r="O2483" s="3"/>
      <c r="V2483" s="3"/>
      <c r="X2483" s="3"/>
    </row>
    <row r="2484" spans="15:24" x14ac:dyDescent="0.45">
      <c r="O2484" s="3"/>
      <c r="V2484" s="3"/>
      <c r="X2484" s="3"/>
    </row>
    <row r="2485" spans="15:24" x14ac:dyDescent="0.45">
      <c r="O2485" s="3"/>
      <c r="V2485" s="3"/>
      <c r="X2485" s="3"/>
    </row>
    <row r="2486" spans="15:24" x14ac:dyDescent="0.45">
      <c r="O2486" s="3"/>
      <c r="V2486" s="3"/>
      <c r="X2486" s="3"/>
    </row>
    <row r="2487" spans="15:24" x14ac:dyDescent="0.45">
      <c r="O2487" s="3"/>
      <c r="V2487" s="3"/>
      <c r="X2487" s="3"/>
    </row>
    <row r="2488" spans="15:24" x14ac:dyDescent="0.45">
      <c r="O2488" s="3"/>
      <c r="V2488" s="3"/>
      <c r="X2488" s="3"/>
    </row>
    <row r="2489" spans="15:24" x14ac:dyDescent="0.45">
      <c r="O2489" s="3"/>
      <c r="V2489" s="3"/>
      <c r="X2489" s="3"/>
    </row>
    <row r="2490" spans="15:24" x14ac:dyDescent="0.45">
      <c r="O2490" s="3"/>
      <c r="V2490" s="3"/>
      <c r="X2490" s="3"/>
    </row>
    <row r="2491" spans="15:24" x14ac:dyDescent="0.45">
      <c r="O2491" s="3"/>
      <c r="V2491" s="3"/>
      <c r="X2491" s="3"/>
    </row>
    <row r="2492" spans="15:24" x14ac:dyDescent="0.45">
      <c r="O2492" s="3"/>
      <c r="V2492" s="3"/>
      <c r="X2492" s="3"/>
    </row>
    <row r="2493" spans="15:24" x14ac:dyDescent="0.45">
      <c r="O2493" s="3"/>
      <c r="V2493" s="3"/>
      <c r="X2493" s="3"/>
    </row>
    <row r="2494" spans="15:24" x14ac:dyDescent="0.45">
      <c r="O2494" s="3"/>
      <c r="V2494" s="3"/>
      <c r="X2494" s="3"/>
    </row>
    <row r="2495" spans="15:24" x14ac:dyDescent="0.45">
      <c r="O2495" s="3"/>
      <c r="V2495" s="3"/>
      <c r="X2495" s="3"/>
    </row>
    <row r="2496" spans="15:24" x14ac:dyDescent="0.45">
      <c r="O2496" s="3"/>
      <c r="V2496" s="3"/>
      <c r="X2496" s="3"/>
    </row>
    <row r="2497" spans="15:24" x14ac:dyDescent="0.45">
      <c r="O2497" s="3"/>
      <c r="V2497" s="3"/>
      <c r="X2497" s="3"/>
    </row>
    <row r="2498" spans="15:24" x14ac:dyDescent="0.45">
      <c r="O2498" s="3"/>
      <c r="V2498" s="3"/>
      <c r="X2498" s="3"/>
    </row>
    <row r="2499" spans="15:24" x14ac:dyDescent="0.45">
      <c r="O2499" s="3"/>
      <c r="V2499" s="3"/>
      <c r="X2499" s="3"/>
    </row>
    <row r="2500" spans="15:24" x14ac:dyDescent="0.45">
      <c r="O2500" s="3"/>
      <c r="V2500" s="3"/>
      <c r="X2500" s="3"/>
    </row>
    <row r="2501" spans="15:24" x14ac:dyDescent="0.45">
      <c r="O2501" s="3"/>
      <c r="V2501" s="3"/>
      <c r="X2501" s="3"/>
    </row>
    <row r="2502" spans="15:24" x14ac:dyDescent="0.45">
      <c r="O2502" s="3"/>
      <c r="V2502" s="3"/>
      <c r="X2502" s="3"/>
    </row>
    <row r="2503" spans="15:24" x14ac:dyDescent="0.45">
      <c r="O2503" s="3"/>
      <c r="V2503" s="3"/>
      <c r="X2503" s="3"/>
    </row>
    <row r="2504" spans="15:24" x14ac:dyDescent="0.45">
      <c r="O2504" s="3"/>
      <c r="V2504" s="3"/>
      <c r="X2504" s="3"/>
    </row>
    <row r="2505" spans="15:24" x14ac:dyDescent="0.45">
      <c r="O2505" s="3"/>
      <c r="V2505" s="3"/>
      <c r="X2505" s="3"/>
    </row>
    <row r="2506" spans="15:24" x14ac:dyDescent="0.45">
      <c r="O2506" s="3"/>
      <c r="V2506" s="3"/>
      <c r="X2506" s="3"/>
    </row>
    <row r="2507" spans="15:24" x14ac:dyDescent="0.45">
      <c r="O2507" s="3"/>
      <c r="V2507" s="3"/>
      <c r="X2507" s="3"/>
    </row>
    <row r="2508" spans="15:24" x14ac:dyDescent="0.45">
      <c r="O2508" s="3"/>
      <c r="V2508" s="3"/>
      <c r="X2508" s="3"/>
    </row>
    <row r="2509" spans="15:24" x14ac:dyDescent="0.45">
      <c r="O2509" s="3"/>
      <c r="V2509" s="3"/>
      <c r="X2509" s="3"/>
    </row>
    <row r="2510" spans="15:24" x14ac:dyDescent="0.45">
      <c r="O2510" s="3"/>
      <c r="V2510" s="3"/>
      <c r="X2510" s="3"/>
    </row>
    <row r="2511" spans="15:24" x14ac:dyDescent="0.45">
      <c r="O2511" s="3"/>
      <c r="V2511" s="3"/>
      <c r="X2511" s="3"/>
    </row>
    <row r="2512" spans="15:24" x14ac:dyDescent="0.45">
      <c r="O2512" s="3"/>
      <c r="V2512" s="3"/>
      <c r="X2512" s="3"/>
    </row>
    <row r="2513" spans="15:24" x14ac:dyDescent="0.45">
      <c r="O2513" s="3"/>
      <c r="V2513" s="3"/>
      <c r="X2513" s="3"/>
    </row>
    <row r="2514" spans="15:24" x14ac:dyDescent="0.45">
      <c r="O2514" s="3"/>
      <c r="V2514" s="3"/>
      <c r="X2514" s="3"/>
    </row>
    <row r="2515" spans="15:24" x14ac:dyDescent="0.45">
      <c r="O2515" s="3"/>
      <c r="V2515" s="3"/>
      <c r="X2515" s="3"/>
    </row>
    <row r="2516" spans="15:24" x14ac:dyDescent="0.45">
      <c r="O2516" s="3"/>
      <c r="V2516" s="3"/>
      <c r="X2516" s="3"/>
    </row>
    <row r="2517" spans="15:24" x14ac:dyDescent="0.45">
      <c r="O2517" s="3"/>
      <c r="V2517" s="3"/>
      <c r="X2517" s="3"/>
    </row>
    <row r="2518" spans="15:24" x14ac:dyDescent="0.45">
      <c r="O2518" s="3"/>
      <c r="V2518" s="3"/>
      <c r="X2518" s="3"/>
    </row>
    <row r="2519" spans="15:24" x14ac:dyDescent="0.45">
      <c r="O2519" s="3"/>
      <c r="V2519" s="3"/>
      <c r="X2519" s="3"/>
    </row>
    <row r="2520" spans="15:24" x14ac:dyDescent="0.45">
      <c r="O2520" s="3"/>
      <c r="V2520" s="3"/>
      <c r="X2520" s="3"/>
    </row>
    <row r="2521" spans="15:24" x14ac:dyDescent="0.45">
      <c r="O2521" s="3"/>
      <c r="V2521" s="3"/>
      <c r="X2521" s="3"/>
    </row>
    <row r="2522" spans="15:24" x14ac:dyDescent="0.45">
      <c r="O2522" s="3"/>
      <c r="V2522" s="3"/>
      <c r="X2522" s="3"/>
    </row>
    <row r="2523" spans="15:24" x14ac:dyDescent="0.45">
      <c r="O2523" s="3"/>
      <c r="V2523" s="3"/>
      <c r="X2523" s="3"/>
    </row>
    <row r="2524" spans="15:24" x14ac:dyDescent="0.45">
      <c r="O2524" s="3"/>
      <c r="V2524" s="3"/>
      <c r="X2524" s="3"/>
    </row>
    <row r="2525" spans="15:24" x14ac:dyDescent="0.45">
      <c r="O2525" s="3"/>
      <c r="V2525" s="3"/>
      <c r="X2525" s="3"/>
    </row>
    <row r="2526" spans="15:24" x14ac:dyDescent="0.45">
      <c r="O2526" s="3"/>
      <c r="V2526" s="3"/>
      <c r="X2526" s="3"/>
    </row>
    <row r="2527" spans="15:24" x14ac:dyDescent="0.45">
      <c r="O2527" s="3"/>
      <c r="V2527" s="3"/>
      <c r="X2527" s="3"/>
    </row>
    <row r="2528" spans="15:24" x14ac:dyDescent="0.45">
      <c r="O2528" s="3"/>
      <c r="V2528" s="3"/>
      <c r="X2528" s="3"/>
    </row>
    <row r="2529" spans="15:24" x14ac:dyDescent="0.45">
      <c r="O2529" s="3"/>
      <c r="V2529" s="3"/>
      <c r="X2529" s="3"/>
    </row>
    <row r="2530" spans="15:24" x14ac:dyDescent="0.45">
      <c r="O2530" s="3"/>
      <c r="V2530" s="3"/>
      <c r="X2530" s="3"/>
    </row>
    <row r="2531" spans="15:24" x14ac:dyDescent="0.45">
      <c r="O2531" s="3"/>
      <c r="V2531" s="3"/>
      <c r="X2531" s="3"/>
    </row>
    <row r="2532" spans="15:24" x14ac:dyDescent="0.45">
      <c r="O2532" s="3"/>
      <c r="V2532" s="3"/>
      <c r="X2532" s="3"/>
    </row>
    <row r="2533" spans="15:24" x14ac:dyDescent="0.45">
      <c r="O2533" s="3"/>
      <c r="V2533" s="3"/>
      <c r="X2533" s="3"/>
    </row>
    <row r="2534" spans="15:24" x14ac:dyDescent="0.45">
      <c r="O2534" s="3"/>
      <c r="V2534" s="3"/>
      <c r="X2534" s="3"/>
    </row>
    <row r="2535" spans="15:24" x14ac:dyDescent="0.45">
      <c r="O2535" s="3"/>
      <c r="V2535" s="3"/>
      <c r="X2535" s="3"/>
    </row>
    <row r="2536" spans="15:24" x14ac:dyDescent="0.45">
      <c r="O2536" s="3"/>
      <c r="V2536" s="3"/>
      <c r="X2536" s="3"/>
    </row>
    <row r="2537" spans="15:24" x14ac:dyDescent="0.45">
      <c r="O2537" s="3"/>
      <c r="V2537" s="3"/>
      <c r="X2537" s="3"/>
    </row>
    <row r="2538" spans="15:24" x14ac:dyDescent="0.45">
      <c r="O2538" s="3"/>
      <c r="V2538" s="3"/>
      <c r="X2538" s="3"/>
    </row>
    <row r="2539" spans="15:24" x14ac:dyDescent="0.45">
      <c r="O2539" s="3"/>
      <c r="V2539" s="3"/>
      <c r="X2539" s="3"/>
    </row>
    <row r="2540" spans="15:24" x14ac:dyDescent="0.45">
      <c r="O2540" s="3"/>
      <c r="V2540" s="3"/>
      <c r="X2540" s="3"/>
    </row>
    <row r="2541" spans="15:24" x14ac:dyDescent="0.45">
      <c r="O2541" s="3"/>
      <c r="V2541" s="3"/>
      <c r="X2541" s="3"/>
    </row>
    <row r="2542" spans="15:24" x14ac:dyDescent="0.45">
      <c r="O2542" s="3"/>
      <c r="V2542" s="3"/>
      <c r="X2542" s="3"/>
    </row>
    <row r="2543" spans="15:24" x14ac:dyDescent="0.45">
      <c r="O2543" s="3"/>
      <c r="V2543" s="3"/>
      <c r="X2543" s="3"/>
    </row>
    <row r="2544" spans="15:24" x14ac:dyDescent="0.45">
      <c r="O2544" s="3"/>
      <c r="V2544" s="3"/>
      <c r="X2544" s="3"/>
    </row>
    <row r="2545" spans="15:24" x14ac:dyDescent="0.45">
      <c r="O2545" s="3"/>
      <c r="V2545" s="3"/>
      <c r="X2545" s="3"/>
    </row>
    <row r="2546" spans="15:24" x14ac:dyDescent="0.45">
      <c r="O2546" s="3"/>
      <c r="V2546" s="3"/>
      <c r="X2546" s="3"/>
    </row>
    <row r="2547" spans="15:24" x14ac:dyDescent="0.45">
      <c r="O2547" s="3"/>
      <c r="V2547" s="3"/>
      <c r="X2547" s="3"/>
    </row>
    <row r="2548" spans="15:24" x14ac:dyDescent="0.45">
      <c r="O2548" s="3"/>
      <c r="V2548" s="3"/>
      <c r="X2548" s="3"/>
    </row>
    <row r="2549" spans="15:24" x14ac:dyDescent="0.45">
      <c r="O2549" s="3"/>
      <c r="V2549" s="3"/>
      <c r="X2549" s="3"/>
    </row>
    <row r="2550" spans="15:24" x14ac:dyDescent="0.45">
      <c r="O2550" s="3"/>
      <c r="V2550" s="3"/>
      <c r="X2550" s="3"/>
    </row>
    <row r="2551" spans="15:24" x14ac:dyDescent="0.45">
      <c r="O2551" s="3"/>
      <c r="V2551" s="3"/>
      <c r="X2551" s="3"/>
    </row>
    <row r="2552" spans="15:24" x14ac:dyDescent="0.45">
      <c r="O2552" s="3"/>
      <c r="V2552" s="3"/>
      <c r="X2552" s="3"/>
    </row>
    <row r="2553" spans="15:24" x14ac:dyDescent="0.45">
      <c r="O2553" s="3"/>
      <c r="V2553" s="3"/>
      <c r="X2553" s="3"/>
    </row>
    <row r="2554" spans="15:24" x14ac:dyDescent="0.45">
      <c r="O2554" s="3"/>
      <c r="V2554" s="3"/>
      <c r="X2554" s="3"/>
    </row>
    <row r="2555" spans="15:24" x14ac:dyDescent="0.45">
      <c r="O2555" s="3"/>
      <c r="V2555" s="3"/>
      <c r="X2555" s="3"/>
    </row>
    <row r="2556" spans="15:24" x14ac:dyDescent="0.45">
      <c r="O2556" s="3"/>
      <c r="V2556" s="3"/>
      <c r="X2556" s="3"/>
    </row>
    <row r="2557" spans="15:24" x14ac:dyDescent="0.45">
      <c r="O2557" s="3"/>
      <c r="V2557" s="3"/>
      <c r="X2557" s="3"/>
    </row>
    <row r="2558" spans="15:24" x14ac:dyDescent="0.45">
      <c r="O2558" s="3"/>
      <c r="V2558" s="3"/>
      <c r="X2558" s="3"/>
    </row>
    <row r="2559" spans="15:24" x14ac:dyDescent="0.45">
      <c r="O2559" s="3"/>
      <c r="V2559" s="3"/>
      <c r="X2559" s="3"/>
    </row>
    <row r="2560" spans="15:24" x14ac:dyDescent="0.45">
      <c r="O2560" s="3"/>
      <c r="V2560" s="3"/>
      <c r="X2560" s="3"/>
    </row>
    <row r="2561" spans="15:24" x14ac:dyDescent="0.45">
      <c r="O2561" s="3"/>
      <c r="V2561" s="3"/>
      <c r="X2561" s="3"/>
    </row>
    <row r="2562" spans="15:24" x14ac:dyDescent="0.45">
      <c r="O2562" s="3"/>
      <c r="V2562" s="3"/>
      <c r="X2562" s="3"/>
    </row>
    <row r="2563" spans="15:24" x14ac:dyDescent="0.45">
      <c r="O2563" s="3"/>
      <c r="V2563" s="3"/>
      <c r="X2563" s="3"/>
    </row>
    <row r="2564" spans="15:24" x14ac:dyDescent="0.45">
      <c r="O2564" s="3"/>
      <c r="V2564" s="3"/>
      <c r="X2564" s="3"/>
    </row>
    <row r="2565" spans="15:24" x14ac:dyDescent="0.45">
      <c r="O2565" s="3"/>
      <c r="V2565" s="3"/>
      <c r="X2565" s="3"/>
    </row>
    <row r="2566" spans="15:24" x14ac:dyDescent="0.45">
      <c r="O2566" s="3"/>
      <c r="V2566" s="3"/>
      <c r="X2566" s="3"/>
    </row>
    <row r="2567" spans="15:24" x14ac:dyDescent="0.45">
      <c r="O2567" s="3"/>
      <c r="V2567" s="3"/>
      <c r="X2567" s="3"/>
    </row>
    <row r="2568" spans="15:24" x14ac:dyDescent="0.45">
      <c r="O2568" s="3"/>
      <c r="V2568" s="3"/>
      <c r="X2568" s="3"/>
    </row>
    <row r="2569" spans="15:24" x14ac:dyDescent="0.45">
      <c r="O2569" s="3"/>
      <c r="V2569" s="3"/>
      <c r="X2569" s="3"/>
    </row>
    <row r="2570" spans="15:24" x14ac:dyDescent="0.45">
      <c r="O2570" s="3"/>
      <c r="V2570" s="3"/>
      <c r="X2570" s="3"/>
    </row>
    <row r="2571" spans="15:24" x14ac:dyDescent="0.45">
      <c r="O2571" s="3"/>
      <c r="V2571" s="3"/>
      <c r="X2571" s="3"/>
    </row>
    <row r="2572" spans="15:24" x14ac:dyDescent="0.45">
      <c r="O2572" s="3"/>
      <c r="V2572" s="3"/>
      <c r="X2572" s="3"/>
    </row>
    <row r="2573" spans="15:24" x14ac:dyDescent="0.45">
      <c r="O2573" s="3"/>
      <c r="V2573" s="3"/>
      <c r="X2573" s="3"/>
    </row>
    <row r="2574" spans="15:24" x14ac:dyDescent="0.45">
      <c r="O2574" s="3"/>
      <c r="V2574" s="3"/>
      <c r="X2574" s="3"/>
    </row>
    <row r="2575" spans="15:24" x14ac:dyDescent="0.45">
      <c r="O2575" s="3"/>
      <c r="V2575" s="3"/>
      <c r="X2575" s="3"/>
    </row>
    <row r="2576" spans="15:24" x14ac:dyDescent="0.45">
      <c r="O2576" s="3"/>
      <c r="V2576" s="3"/>
      <c r="X2576" s="3"/>
    </row>
    <row r="2577" spans="15:24" x14ac:dyDescent="0.45">
      <c r="O2577" s="3"/>
      <c r="V2577" s="3"/>
      <c r="X2577" s="3"/>
    </row>
    <row r="2578" spans="15:24" x14ac:dyDescent="0.45">
      <c r="O2578" s="3"/>
      <c r="V2578" s="3"/>
      <c r="X2578" s="3"/>
    </row>
    <row r="2579" spans="15:24" x14ac:dyDescent="0.45">
      <c r="O2579" s="3"/>
      <c r="V2579" s="3"/>
      <c r="X2579" s="3"/>
    </row>
    <row r="2580" spans="15:24" x14ac:dyDescent="0.45">
      <c r="O2580" s="3"/>
      <c r="V2580" s="3"/>
      <c r="X2580" s="3"/>
    </row>
    <row r="2581" spans="15:24" x14ac:dyDescent="0.45">
      <c r="O2581" s="3"/>
      <c r="V2581" s="3"/>
      <c r="X2581" s="3"/>
    </row>
    <row r="2582" spans="15:24" x14ac:dyDescent="0.45">
      <c r="O2582" s="3"/>
      <c r="V2582" s="3"/>
      <c r="X2582" s="3"/>
    </row>
    <row r="2583" spans="15:24" x14ac:dyDescent="0.45">
      <c r="O2583" s="3"/>
      <c r="V2583" s="3"/>
      <c r="X2583" s="3"/>
    </row>
    <row r="2584" spans="15:24" x14ac:dyDescent="0.45">
      <c r="O2584" s="3"/>
      <c r="V2584" s="3"/>
      <c r="X2584" s="3"/>
    </row>
    <row r="2585" spans="15:24" x14ac:dyDescent="0.45">
      <c r="O2585" s="3"/>
      <c r="V2585" s="3"/>
      <c r="X2585" s="3"/>
    </row>
    <row r="2586" spans="15:24" x14ac:dyDescent="0.45">
      <c r="O2586" s="3"/>
      <c r="V2586" s="3"/>
      <c r="X2586" s="3"/>
    </row>
    <row r="2587" spans="15:24" x14ac:dyDescent="0.45">
      <c r="O2587" s="3"/>
      <c r="V2587" s="3"/>
      <c r="X2587" s="3"/>
    </row>
    <row r="2588" spans="15:24" x14ac:dyDescent="0.45">
      <c r="O2588" s="3"/>
      <c r="V2588" s="3"/>
      <c r="X2588" s="3"/>
    </row>
    <row r="2589" spans="15:24" x14ac:dyDescent="0.45">
      <c r="O2589" s="3"/>
      <c r="V2589" s="3"/>
      <c r="X2589" s="3"/>
    </row>
    <row r="2590" spans="15:24" x14ac:dyDescent="0.45">
      <c r="O2590" s="3"/>
      <c r="V2590" s="3"/>
      <c r="X2590" s="3"/>
    </row>
    <row r="2591" spans="15:24" x14ac:dyDescent="0.45">
      <c r="O2591" s="3"/>
      <c r="V2591" s="3"/>
      <c r="X2591" s="3"/>
    </row>
    <row r="2592" spans="15:24" x14ac:dyDescent="0.45">
      <c r="O2592" s="3"/>
      <c r="V2592" s="3"/>
      <c r="X2592" s="3"/>
    </row>
    <row r="2593" spans="15:24" x14ac:dyDescent="0.45">
      <c r="O2593" s="3"/>
      <c r="V2593" s="3"/>
      <c r="X2593" s="3"/>
    </row>
    <row r="2594" spans="15:24" x14ac:dyDescent="0.45">
      <c r="O2594" s="3"/>
      <c r="V2594" s="3"/>
      <c r="X2594" s="3"/>
    </row>
    <row r="2595" spans="15:24" x14ac:dyDescent="0.45">
      <c r="O2595" s="3"/>
      <c r="V2595" s="3"/>
      <c r="X2595" s="3"/>
    </row>
    <row r="2596" spans="15:24" x14ac:dyDescent="0.45">
      <c r="O2596" s="3"/>
      <c r="V2596" s="3"/>
      <c r="X2596" s="3"/>
    </row>
    <row r="2597" spans="15:24" x14ac:dyDescent="0.45">
      <c r="O2597" s="3"/>
      <c r="V2597" s="3"/>
      <c r="X2597" s="3"/>
    </row>
    <row r="2598" spans="15:24" x14ac:dyDescent="0.45">
      <c r="O2598" s="3"/>
      <c r="V2598" s="3"/>
      <c r="X2598" s="3"/>
    </row>
    <row r="2599" spans="15:24" x14ac:dyDescent="0.45">
      <c r="O2599" s="3"/>
      <c r="V2599" s="3"/>
      <c r="X2599" s="3"/>
    </row>
    <row r="2600" spans="15:24" x14ac:dyDescent="0.45">
      <c r="O2600" s="3"/>
      <c r="V2600" s="3"/>
      <c r="X2600" s="3"/>
    </row>
    <row r="2601" spans="15:24" x14ac:dyDescent="0.45">
      <c r="O2601" s="3"/>
      <c r="V2601" s="3"/>
      <c r="X2601" s="3"/>
    </row>
    <row r="2602" spans="15:24" x14ac:dyDescent="0.45">
      <c r="O2602" s="3"/>
      <c r="V2602" s="3"/>
      <c r="X2602" s="3"/>
    </row>
    <row r="2603" spans="15:24" x14ac:dyDescent="0.45">
      <c r="O2603" s="3"/>
      <c r="V2603" s="3"/>
      <c r="X2603" s="3"/>
    </row>
    <row r="2604" spans="15:24" x14ac:dyDescent="0.45">
      <c r="O2604" s="3"/>
      <c r="V2604" s="3"/>
      <c r="X2604" s="3"/>
    </row>
    <row r="2605" spans="15:24" x14ac:dyDescent="0.45">
      <c r="O2605" s="3"/>
      <c r="V2605" s="3"/>
      <c r="X2605" s="3"/>
    </row>
    <row r="2606" spans="15:24" x14ac:dyDescent="0.45">
      <c r="O2606" s="3"/>
      <c r="V2606" s="3"/>
      <c r="X2606" s="3"/>
    </row>
    <row r="2607" spans="15:24" x14ac:dyDescent="0.45">
      <c r="O2607" s="3"/>
      <c r="V2607" s="3"/>
      <c r="X2607" s="3"/>
    </row>
    <row r="2608" spans="15:24" x14ac:dyDescent="0.45">
      <c r="O2608" s="3"/>
      <c r="V2608" s="3"/>
      <c r="X2608" s="3"/>
    </row>
    <row r="2609" spans="15:24" x14ac:dyDescent="0.45">
      <c r="O2609" s="3"/>
      <c r="V2609" s="3"/>
      <c r="X2609" s="3"/>
    </row>
    <row r="2610" spans="15:24" x14ac:dyDescent="0.45">
      <c r="O2610" s="3"/>
      <c r="V2610" s="3"/>
      <c r="X2610" s="3"/>
    </row>
    <row r="2611" spans="15:24" x14ac:dyDescent="0.45">
      <c r="O2611" s="3"/>
      <c r="V2611" s="3"/>
      <c r="X2611" s="3"/>
    </row>
    <row r="2612" spans="15:24" x14ac:dyDescent="0.45">
      <c r="O2612" s="3"/>
      <c r="V2612" s="3"/>
      <c r="X2612" s="3"/>
    </row>
    <row r="2613" spans="15:24" x14ac:dyDescent="0.45">
      <c r="O2613" s="3"/>
      <c r="V2613" s="3"/>
      <c r="X2613" s="3"/>
    </row>
    <row r="2614" spans="15:24" x14ac:dyDescent="0.45">
      <c r="O2614" s="3"/>
      <c r="V2614" s="3"/>
      <c r="X2614" s="3"/>
    </row>
    <row r="2615" spans="15:24" x14ac:dyDescent="0.45">
      <c r="O2615" s="3"/>
      <c r="V2615" s="3"/>
      <c r="X2615" s="3"/>
    </row>
    <row r="2616" spans="15:24" x14ac:dyDescent="0.45">
      <c r="O2616" s="3"/>
      <c r="V2616" s="3"/>
      <c r="X2616" s="3"/>
    </row>
    <row r="2617" spans="15:24" x14ac:dyDescent="0.45">
      <c r="O2617" s="3"/>
      <c r="V2617" s="3"/>
      <c r="X2617" s="3"/>
    </row>
    <row r="2618" spans="15:24" x14ac:dyDescent="0.45">
      <c r="O2618" s="3"/>
      <c r="V2618" s="3"/>
      <c r="X2618" s="3"/>
    </row>
    <row r="2619" spans="15:24" x14ac:dyDescent="0.45">
      <c r="O2619" s="3"/>
      <c r="V2619" s="3"/>
      <c r="X2619" s="3"/>
    </row>
    <row r="2620" spans="15:24" x14ac:dyDescent="0.45">
      <c r="O2620" s="3"/>
      <c r="V2620" s="3"/>
      <c r="X2620" s="3"/>
    </row>
    <row r="2621" spans="15:24" x14ac:dyDescent="0.45">
      <c r="O2621" s="3"/>
      <c r="V2621" s="3"/>
      <c r="X2621" s="3"/>
    </row>
    <row r="2622" spans="15:24" x14ac:dyDescent="0.45">
      <c r="O2622" s="3"/>
      <c r="V2622" s="3"/>
      <c r="X2622" s="3"/>
    </row>
    <row r="2623" spans="15:24" x14ac:dyDescent="0.45">
      <c r="O2623" s="3"/>
      <c r="V2623" s="3"/>
      <c r="X2623" s="3"/>
    </row>
    <row r="2624" spans="15:24" x14ac:dyDescent="0.45">
      <c r="O2624" s="3"/>
      <c r="V2624" s="3"/>
      <c r="X2624" s="3"/>
    </row>
    <row r="2625" spans="15:24" x14ac:dyDescent="0.45">
      <c r="O2625" s="3"/>
      <c r="V2625" s="3"/>
      <c r="X2625" s="3"/>
    </row>
    <row r="2626" spans="15:24" x14ac:dyDescent="0.45">
      <c r="O2626" s="3"/>
      <c r="V2626" s="3"/>
      <c r="X2626" s="3"/>
    </row>
    <row r="2627" spans="15:24" x14ac:dyDescent="0.45">
      <c r="O2627" s="3"/>
      <c r="V2627" s="3"/>
      <c r="X2627" s="3"/>
    </row>
    <row r="2628" spans="15:24" x14ac:dyDescent="0.45">
      <c r="O2628" s="3"/>
      <c r="V2628" s="3"/>
      <c r="X2628" s="3"/>
    </row>
    <row r="2629" spans="15:24" x14ac:dyDescent="0.45">
      <c r="O2629" s="3"/>
      <c r="V2629" s="3"/>
      <c r="X2629" s="3"/>
    </row>
    <row r="2630" spans="15:24" x14ac:dyDescent="0.45">
      <c r="O2630" s="3"/>
      <c r="V2630" s="3"/>
      <c r="X2630" s="3"/>
    </row>
    <row r="2631" spans="15:24" x14ac:dyDescent="0.45">
      <c r="O2631" s="3"/>
      <c r="V2631" s="3"/>
      <c r="X2631" s="3"/>
    </row>
    <row r="2632" spans="15:24" x14ac:dyDescent="0.45">
      <c r="O2632" s="3"/>
      <c r="V2632" s="3"/>
      <c r="X2632" s="3"/>
    </row>
    <row r="2633" spans="15:24" x14ac:dyDescent="0.45">
      <c r="O2633" s="3"/>
      <c r="V2633" s="3"/>
      <c r="X2633" s="3"/>
    </row>
    <row r="2634" spans="15:24" x14ac:dyDescent="0.45">
      <c r="O2634" s="3"/>
      <c r="V2634" s="3"/>
      <c r="X2634" s="3"/>
    </row>
    <row r="2635" spans="15:24" x14ac:dyDescent="0.45">
      <c r="O2635" s="3"/>
      <c r="V2635" s="3"/>
      <c r="X2635" s="3"/>
    </row>
    <row r="2636" spans="15:24" x14ac:dyDescent="0.45">
      <c r="O2636" s="3"/>
      <c r="V2636" s="3"/>
      <c r="X2636" s="3"/>
    </row>
    <row r="2637" spans="15:24" x14ac:dyDescent="0.45">
      <c r="O2637" s="3"/>
      <c r="V2637" s="3"/>
      <c r="X2637" s="3"/>
    </row>
    <row r="2638" spans="15:24" x14ac:dyDescent="0.45">
      <c r="O2638" s="3"/>
      <c r="V2638" s="3"/>
      <c r="X2638" s="3"/>
    </row>
    <row r="2639" spans="15:24" x14ac:dyDescent="0.45">
      <c r="O2639" s="3"/>
      <c r="V2639" s="3"/>
      <c r="X2639" s="3"/>
    </row>
    <row r="2640" spans="15:24" x14ac:dyDescent="0.45">
      <c r="O2640" s="3"/>
      <c r="V2640" s="3"/>
      <c r="X2640" s="3"/>
    </row>
    <row r="2641" spans="15:24" x14ac:dyDescent="0.45">
      <c r="O2641" s="3"/>
      <c r="V2641" s="3"/>
      <c r="X2641" s="3"/>
    </row>
    <row r="2642" spans="15:24" x14ac:dyDescent="0.45">
      <c r="O2642" s="3"/>
      <c r="V2642" s="3"/>
      <c r="X2642" s="3"/>
    </row>
    <row r="2643" spans="15:24" x14ac:dyDescent="0.45">
      <c r="O2643" s="3"/>
      <c r="V2643" s="3"/>
      <c r="X2643" s="3"/>
    </row>
    <row r="2644" spans="15:24" x14ac:dyDescent="0.45">
      <c r="O2644" s="3"/>
      <c r="V2644" s="3"/>
      <c r="X2644" s="3"/>
    </row>
    <row r="2645" spans="15:24" x14ac:dyDescent="0.45">
      <c r="O2645" s="3"/>
      <c r="V2645" s="3"/>
      <c r="X2645" s="3"/>
    </row>
    <row r="2646" spans="15:24" x14ac:dyDescent="0.45">
      <c r="O2646" s="3"/>
      <c r="V2646" s="3"/>
      <c r="X2646" s="3"/>
    </row>
    <row r="2647" spans="15:24" x14ac:dyDescent="0.45">
      <c r="O2647" s="3"/>
      <c r="V2647" s="3"/>
      <c r="X2647" s="3"/>
    </row>
    <row r="2648" spans="15:24" x14ac:dyDescent="0.45">
      <c r="O2648" s="3"/>
      <c r="V2648" s="3"/>
      <c r="X2648" s="3"/>
    </row>
    <row r="2649" spans="15:24" x14ac:dyDescent="0.45">
      <c r="O2649" s="3"/>
      <c r="V2649" s="3"/>
      <c r="X2649" s="3"/>
    </row>
    <row r="2650" spans="15:24" x14ac:dyDescent="0.45">
      <c r="O2650" s="3"/>
      <c r="V2650" s="3"/>
      <c r="X2650" s="3"/>
    </row>
    <row r="2651" spans="15:24" x14ac:dyDescent="0.45">
      <c r="O2651" s="3"/>
      <c r="V2651" s="3"/>
      <c r="X2651" s="3"/>
    </row>
    <row r="2652" spans="15:24" x14ac:dyDescent="0.45">
      <c r="O2652" s="3"/>
      <c r="V2652" s="3"/>
      <c r="X2652" s="3"/>
    </row>
    <row r="2653" spans="15:24" x14ac:dyDescent="0.45">
      <c r="O2653" s="3"/>
      <c r="V2653" s="3"/>
      <c r="X2653" s="3"/>
    </row>
    <row r="2654" spans="15:24" x14ac:dyDescent="0.45">
      <c r="O2654" s="3"/>
      <c r="V2654" s="3"/>
      <c r="X2654" s="3"/>
    </row>
    <row r="2655" spans="15:24" x14ac:dyDescent="0.45">
      <c r="O2655" s="3"/>
      <c r="V2655" s="3"/>
      <c r="X2655" s="3"/>
    </row>
    <row r="2656" spans="15:24" x14ac:dyDescent="0.45">
      <c r="O2656" s="3"/>
      <c r="V2656" s="3"/>
      <c r="X2656" s="3"/>
    </row>
    <row r="2657" spans="15:24" x14ac:dyDescent="0.45">
      <c r="O2657" s="3"/>
      <c r="V2657" s="3"/>
      <c r="X2657" s="3"/>
    </row>
    <row r="2658" spans="15:24" x14ac:dyDescent="0.45">
      <c r="O2658" s="3"/>
      <c r="V2658" s="3"/>
      <c r="X2658" s="3"/>
    </row>
    <row r="2659" spans="15:24" x14ac:dyDescent="0.45">
      <c r="O2659" s="3"/>
      <c r="V2659" s="3"/>
      <c r="X2659" s="3"/>
    </row>
    <row r="2660" spans="15:24" x14ac:dyDescent="0.45">
      <c r="O2660" s="3"/>
      <c r="V2660" s="3"/>
      <c r="X2660" s="3"/>
    </row>
    <row r="2661" spans="15:24" x14ac:dyDescent="0.45">
      <c r="O2661" s="3"/>
      <c r="V2661" s="3"/>
      <c r="X2661" s="3"/>
    </row>
    <row r="2662" spans="15:24" x14ac:dyDescent="0.45">
      <c r="O2662" s="3"/>
      <c r="V2662" s="3"/>
      <c r="X2662" s="3"/>
    </row>
    <row r="2663" spans="15:24" x14ac:dyDescent="0.45">
      <c r="O2663" s="3"/>
      <c r="V2663" s="3"/>
      <c r="X2663" s="3"/>
    </row>
    <row r="2664" spans="15:24" x14ac:dyDescent="0.45">
      <c r="O2664" s="3"/>
      <c r="V2664" s="3"/>
      <c r="X2664" s="3"/>
    </row>
    <row r="2665" spans="15:24" x14ac:dyDescent="0.45">
      <c r="O2665" s="3"/>
      <c r="V2665" s="3"/>
      <c r="X2665" s="3"/>
    </row>
    <row r="2666" spans="15:24" x14ac:dyDescent="0.45">
      <c r="O2666" s="3"/>
      <c r="V2666" s="3"/>
      <c r="X2666" s="3"/>
    </row>
    <row r="2667" spans="15:24" x14ac:dyDescent="0.45">
      <c r="O2667" s="3"/>
      <c r="V2667" s="3"/>
      <c r="X2667" s="3"/>
    </row>
    <row r="2668" spans="15:24" x14ac:dyDescent="0.45">
      <c r="O2668" s="3"/>
      <c r="V2668" s="3"/>
      <c r="X2668" s="3"/>
    </row>
    <row r="2669" spans="15:24" x14ac:dyDescent="0.45">
      <c r="O2669" s="3"/>
      <c r="V2669" s="3"/>
      <c r="X2669" s="3"/>
    </row>
    <row r="2670" spans="15:24" x14ac:dyDescent="0.45">
      <c r="O2670" s="3"/>
      <c r="V2670" s="3"/>
      <c r="X2670" s="3"/>
    </row>
    <row r="2671" spans="15:24" x14ac:dyDescent="0.45">
      <c r="O2671" s="3"/>
      <c r="V2671" s="3"/>
      <c r="X2671" s="3"/>
    </row>
    <row r="2672" spans="15:24" x14ac:dyDescent="0.45">
      <c r="O2672" s="3"/>
      <c r="V2672" s="3"/>
      <c r="X2672" s="3"/>
    </row>
    <row r="2673" spans="15:24" x14ac:dyDescent="0.45">
      <c r="O2673" s="3"/>
      <c r="V2673" s="3"/>
      <c r="X2673" s="3"/>
    </row>
    <row r="2674" spans="15:24" x14ac:dyDescent="0.45">
      <c r="O2674" s="3"/>
      <c r="V2674" s="3"/>
      <c r="X2674" s="3"/>
    </row>
    <row r="2675" spans="15:24" x14ac:dyDescent="0.45">
      <c r="O2675" s="3"/>
      <c r="V2675" s="3"/>
      <c r="X2675" s="3"/>
    </row>
    <row r="2676" spans="15:24" x14ac:dyDescent="0.45">
      <c r="O2676" s="3"/>
      <c r="V2676" s="3"/>
      <c r="X2676" s="3"/>
    </row>
    <row r="2677" spans="15:24" x14ac:dyDescent="0.45">
      <c r="O2677" s="3"/>
      <c r="V2677" s="3"/>
      <c r="X2677" s="3"/>
    </row>
    <row r="2678" spans="15:24" x14ac:dyDescent="0.45">
      <c r="O2678" s="3"/>
      <c r="V2678" s="3"/>
      <c r="X2678" s="3"/>
    </row>
    <row r="2679" spans="15:24" x14ac:dyDescent="0.45">
      <c r="O2679" s="3"/>
      <c r="V2679" s="3"/>
      <c r="X2679" s="3"/>
    </row>
    <row r="2680" spans="15:24" x14ac:dyDescent="0.45">
      <c r="O2680" s="3"/>
      <c r="V2680" s="3"/>
      <c r="X2680" s="3"/>
    </row>
    <row r="2681" spans="15:24" x14ac:dyDescent="0.45">
      <c r="O2681" s="3"/>
      <c r="V2681" s="3"/>
      <c r="X2681" s="3"/>
    </row>
    <row r="2682" spans="15:24" x14ac:dyDescent="0.45">
      <c r="O2682" s="3"/>
      <c r="V2682" s="3"/>
      <c r="X2682" s="3"/>
    </row>
    <row r="2683" spans="15:24" x14ac:dyDescent="0.45">
      <c r="O2683" s="3"/>
      <c r="V2683" s="3"/>
      <c r="X2683" s="3"/>
    </row>
    <row r="2684" spans="15:24" x14ac:dyDescent="0.45">
      <c r="O2684" s="3"/>
      <c r="V2684" s="3"/>
      <c r="X2684" s="3"/>
    </row>
    <row r="2685" spans="15:24" x14ac:dyDescent="0.45">
      <c r="O2685" s="3"/>
      <c r="V2685" s="3"/>
      <c r="X2685" s="3"/>
    </row>
    <row r="2686" spans="15:24" x14ac:dyDescent="0.45">
      <c r="O2686" s="3"/>
      <c r="V2686" s="3"/>
      <c r="X2686" s="3"/>
    </row>
    <row r="2687" spans="15:24" x14ac:dyDescent="0.45">
      <c r="O2687" s="3"/>
      <c r="V2687" s="3"/>
      <c r="X2687" s="3"/>
    </row>
    <row r="2688" spans="15:24" x14ac:dyDescent="0.45">
      <c r="O2688" s="3"/>
      <c r="V2688" s="3"/>
      <c r="X2688" s="3"/>
    </row>
    <row r="2689" spans="15:24" x14ac:dyDescent="0.45">
      <c r="O2689" s="3"/>
      <c r="V2689" s="3"/>
      <c r="X2689" s="3"/>
    </row>
    <row r="2690" spans="15:24" x14ac:dyDescent="0.45">
      <c r="O2690" s="3"/>
      <c r="V2690" s="3"/>
      <c r="X2690" s="3"/>
    </row>
    <row r="2691" spans="15:24" x14ac:dyDescent="0.45">
      <c r="O2691" s="3"/>
      <c r="V2691" s="3"/>
      <c r="X2691" s="3"/>
    </row>
    <row r="2692" spans="15:24" x14ac:dyDescent="0.45">
      <c r="O2692" s="3"/>
      <c r="V2692" s="3"/>
      <c r="X2692" s="3"/>
    </row>
    <row r="2693" spans="15:24" x14ac:dyDescent="0.45">
      <c r="O2693" s="3"/>
      <c r="V2693" s="3"/>
      <c r="X2693" s="3"/>
    </row>
    <row r="2694" spans="15:24" x14ac:dyDescent="0.45">
      <c r="O2694" s="3"/>
      <c r="V2694" s="3"/>
      <c r="X2694" s="3"/>
    </row>
    <row r="2695" spans="15:24" x14ac:dyDescent="0.45">
      <c r="O2695" s="3"/>
      <c r="V2695" s="3"/>
      <c r="X2695" s="3"/>
    </row>
    <row r="2696" spans="15:24" x14ac:dyDescent="0.45">
      <c r="O2696" s="3"/>
      <c r="V2696" s="3"/>
      <c r="X2696" s="3"/>
    </row>
    <row r="2697" spans="15:24" x14ac:dyDescent="0.45">
      <c r="O2697" s="3"/>
      <c r="V2697" s="3"/>
      <c r="X2697" s="3"/>
    </row>
    <row r="2698" spans="15:24" x14ac:dyDescent="0.45">
      <c r="O2698" s="3"/>
      <c r="V2698" s="3"/>
      <c r="X2698" s="3"/>
    </row>
    <row r="2699" spans="15:24" x14ac:dyDescent="0.45">
      <c r="O2699" s="3"/>
      <c r="V2699" s="3"/>
      <c r="X2699" s="3"/>
    </row>
    <row r="2700" spans="15:24" x14ac:dyDescent="0.45">
      <c r="O2700" s="3"/>
      <c r="V2700" s="3"/>
      <c r="X2700" s="3"/>
    </row>
    <row r="2701" spans="15:24" x14ac:dyDescent="0.45">
      <c r="O2701" s="3"/>
      <c r="V2701" s="3"/>
      <c r="X2701" s="3"/>
    </row>
    <row r="2702" spans="15:24" x14ac:dyDescent="0.45">
      <c r="O2702" s="3"/>
      <c r="V2702" s="3"/>
      <c r="X2702" s="3"/>
    </row>
    <row r="2703" spans="15:24" x14ac:dyDescent="0.45">
      <c r="O2703" s="3"/>
      <c r="V2703" s="3"/>
      <c r="X2703" s="3"/>
    </row>
    <row r="2704" spans="15:24" x14ac:dyDescent="0.45">
      <c r="O2704" s="3"/>
      <c r="V2704" s="3"/>
      <c r="X2704" s="3"/>
    </row>
    <row r="2705" spans="15:24" x14ac:dyDescent="0.45">
      <c r="O2705" s="3"/>
      <c r="V2705" s="3"/>
      <c r="X2705" s="3"/>
    </row>
    <row r="2706" spans="15:24" x14ac:dyDescent="0.45">
      <c r="O2706" s="3"/>
      <c r="V2706" s="3"/>
      <c r="X2706" s="3"/>
    </row>
    <row r="2707" spans="15:24" x14ac:dyDescent="0.45">
      <c r="O2707" s="3"/>
      <c r="V2707" s="3"/>
      <c r="X2707" s="3"/>
    </row>
    <row r="2708" spans="15:24" x14ac:dyDescent="0.45">
      <c r="O2708" s="3"/>
      <c r="V2708" s="3"/>
      <c r="X2708" s="3"/>
    </row>
    <row r="2709" spans="15:24" x14ac:dyDescent="0.45">
      <c r="O2709" s="3"/>
      <c r="V2709" s="3"/>
      <c r="X2709" s="3"/>
    </row>
    <row r="2710" spans="15:24" x14ac:dyDescent="0.45">
      <c r="O2710" s="3"/>
      <c r="V2710" s="3"/>
      <c r="X2710" s="3"/>
    </row>
    <row r="2711" spans="15:24" x14ac:dyDescent="0.45">
      <c r="O2711" s="3"/>
      <c r="V2711" s="3"/>
      <c r="X2711" s="3"/>
    </row>
    <row r="2712" spans="15:24" x14ac:dyDescent="0.45">
      <c r="O2712" s="3"/>
      <c r="V2712" s="3"/>
      <c r="X2712" s="3"/>
    </row>
    <row r="2713" spans="15:24" x14ac:dyDescent="0.45">
      <c r="O2713" s="3"/>
      <c r="V2713" s="3"/>
      <c r="X2713" s="3"/>
    </row>
    <row r="2714" spans="15:24" x14ac:dyDescent="0.45">
      <c r="O2714" s="3"/>
      <c r="V2714" s="3"/>
      <c r="X2714" s="3"/>
    </row>
    <row r="2715" spans="15:24" x14ac:dyDescent="0.45">
      <c r="O2715" s="3"/>
      <c r="V2715" s="3"/>
      <c r="X2715" s="3"/>
    </row>
    <row r="2716" spans="15:24" x14ac:dyDescent="0.45">
      <c r="O2716" s="3"/>
      <c r="V2716" s="3"/>
      <c r="X2716" s="3"/>
    </row>
    <row r="2717" spans="15:24" x14ac:dyDescent="0.45">
      <c r="O2717" s="3"/>
      <c r="V2717" s="3"/>
      <c r="X2717" s="3"/>
    </row>
    <row r="2718" spans="15:24" x14ac:dyDescent="0.45">
      <c r="O2718" s="3"/>
      <c r="V2718" s="3"/>
      <c r="X2718" s="3"/>
    </row>
    <row r="2719" spans="15:24" x14ac:dyDescent="0.45">
      <c r="O2719" s="3"/>
      <c r="V2719" s="3"/>
      <c r="X2719" s="3"/>
    </row>
    <row r="2720" spans="15:24" x14ac:dyDescent="0.45">
      <c r="O2720" s="3"/>
      <c r="V2720" s="3"/>
      <c r="X2720" s="3"/>
    </row>
    <row r="2721" spans="15:24" x14ac:dyDescent="0.45">
      <c r="O2721" s="3"/>
      <c r="V2721" s="3"/>
      <c r="X2721" s="3"/>
    </row>
    <row r="2722" spans="15:24" x14ac:dyDescent="0.45">
      <c r="O2722" s="3"/>
      <c r="V2722" s="3"/>
      <c r="X2722" s="3"/>
    </row>
    <row r="2723" spans="15:24" x14ac:dyDescent="0.45">
      <c r="O2723" s="3"/>
      <c r="V2723" s="3"/>
      <c r="X2723" s="3"/>
    </row>
    <row r="2724" spans="15:24" x14ac:dyDescent="0.45">
      <c r="O2724" s="3"/>
      <c r="V2724" s="3"/>
      <c r="X2724" s="3"/>
    </row>
    <row r="2725" spans="15:24" x14ac:dyDescent="0.45">
      <c r="O2725" s="3"/>
      <c r="V2725" s="3"/>
      <c r="X2725" s="3"/>
    </row>
    <row r="2726" spans="15:24" x14ac:dyDescent="0.45">
      <c r="O2726" s="3"/>
      <c r="V2726" s="3"/>
      <c r="X2726" s="3"/>
    </row>
    <row r="2727" spans="15:24" x14ac:dyDescent="0.45">
      <c r="O2727" s="3"/>
      <c r="V2727" s="3"/>
      <c r="X2727" s="3"/>
    </row>
    <row r="2728" spans="15:24" x14ac:dyDescent="0.45">
      <c r="O2728" s="3"/>
      <c r="V2728" s="3"/>
      <c r="X2728" s="3"/>
    </row>
    <row r="2729" spans="15:24" x14ac:dyDescent="0.45">
      <c r="O2729" s="3"/>
      <c r="V2729" s="3"/>
      <c r="X2729" s="3"/>
    </row>
    <row r="2730" spans="15:24" x14ac:dyDescent="0.45">
      <c r="O2730" s="3"/>
      <c r="V2730" s="3"/>
      <c r="X2730" s="3"/>
    </row>
    <row r="2731" spans="15:24" x14ac:dyDescent="0.45">
      <c r="O2731" s="3"/>
      <c r="V2731" s="3"/>
      <c r="X2731" s="3"/>
    </row>
    <row r="2732" spans="15:24" x14ac:dyDescent="0.45">
      <c r="O2732" s="3"/>
      <c r="V2732" s="3"/>
      <c r="X2732" s="3"/>
    </row>
    <row r="2733" spans="15:24" x14ac:dyDescent="0.45">
      <c r="O2733" s="3"/>
      <c r="V2733" s="3"/>
      <c r="X2733" s="3"/>
    </row>
    <row r="2734" spans="15:24" x14ac:dyDescent="0.45">
      <c r="O2734" s="3"/>
      <c r="V2734" s="3"/>
      <c r="X2734" s="3"/>
    </row>
    <row r="2735" spans="15:24" x14ac:dyDescent="0.45">
      <c r="O2735" s="3"/>
      <c r="V2735" s="3"/>
      <c r="X2735" s="3"/>
    </row>
    <row r="2736" spans="15:24" x14ac:dyDescent="0.45">
      <c r="O2736" s="3"/>
      <c r="V2736" s="3"/>
      <c r="X2736" s="3"/>
    </row>
    <row r="2737" spans="15:24" x14ac:dyDescent="0.45">
      <c r="O2737" s="3"/>
      <c r="V2737" s="3"/>
      <c r="X2737" s="3"/>
    </row>
    <row r="2738" spans="15:24" x14ac:dyDescent="0.45">
      <c r="O2738" s="3"/>
      <c r="V2738" s="3"/>
      <c r="X2738" s="3"/>
    </row>
    <row r="2739" spans="15:24" x14ac:dyDescent="0.45">
      <c r="O2739" s="3"/>
      <c r="V2739" s="3"/>
      <c r="X2739" s="3"/>
    </row>
    <row r="2740" spans="15:24" x14ac:dyDescent="0.45">
      <c r="O2740" s="3"/>
      <c r="V2740" s="3"/>
      <c r="X2740" s="3"/>
    </row>
    <row r="2741" spans="15:24" x14ac:dyDescent="0.45">
      <c r="O2741" s="3"/>
      <c r="V2741" s="3"/>
      <c r="X2741" s="3"/>
    </row>
    <row r="2742" spans="15:24" x14ac:dyDescent="0.45">
      <c r="O2742" s="3"/>
      <c r="V2742" s="3"/>
      <c r="X2742" s="3"/>
    </row>
    <row r="2743" spans="15:24" x14ac:dyDescent="0.45">
      <c r="O2743" s="3"/>
      <c r="V2743" s="3"/>
      <c r="X2743" s="3"/>
    </row>
    <row r="2744" spans="15:24" x14ac:dyDescent="0.45">
      <c r="O2744" s="3"/>
      <c r="V2744" s="3"/>
      <c r="X2744" s="3"/>
    </row>
    <row r="2745" spans="15:24" x14ac:dyDescent="0.45">
      <c r="O2745" s="3"/>
      <c r="V2745" s="3"/>
      <c r="X2745" s="3"/>
    </row>
    <row r="2746" spans="15:24" x14ac:dyDescent="0.45">
      <c r="O2746" s="3"/>
      <c r="V2746" s="3"/>
      <c r="X2746" s="3"/>
    </row>
    <row r="2747" spans="15:24" x14ac:dyDescent="0.45">
      <c r="O2747" s="3"/>
      <c r="V2747" s="3"/>
      <c r="X2747" s="3"/>
    </row>
    <row r="2748" spans="15:24" x14ac:dyDescent="0.45">
      <c r="O2748" s="3"/>
      <c r="V2748" s="3"/>
      <c r="X2748" s="3"/>
    </row>
    <row r="2749" spans="15:24" x14ac:dyDescent="0.45">
      <c r="O2749" s="3"/>
      <c r="V2749" s="3"/>
      <c r="X2749" s="3"/>
    </row>
    <row r="2750" spans="15:24" x14ac:dyDescent="0.45">
      <c r="O2750" s="3"/>
      <c r="V2750" s="3"/>
      <c r="X2750" s="3"/>
    </row>
    <row r="2751" spans="15:24" x14ac:dyDescent="0.45">
      <c r="O2751" s="3"/>
      <c r="V2751" s="3"/>
      <c r="X2751" s="3"/>
    </row>
    <row r="2752" spans="15:24" x14ac:dyDescent="0.45">
      <c r="O2752" s="3"/>
      <c r="V2752" s="3"/>
      <c r="X2752" s="3"/>
    </row>
    <row r="2753" spans="15:24" x14ac:dyDescent="0.45">
      <c r="O2753" s="3"/>
      <c r="V2753" s="3"/>
      <c r="X2753" s="3"/>
    </row>
    <row r="2754" spans="15:24" x14ac:dyDescent="0.45">
      <c r="O2754" s="3"/>
      <c r="V2754" s="3"/>
      <c r="X2754" s="3"/>
    </row>
    <row r="2755" spans="15:24" x14ac:dyDescent="0.45">
      <c r="O2755" s="3"/>
      <c r="V2755" s="3"/>
      <c r="X2755" s="3"/>
    </row>
    <row r="2756" spans="15:24" x14ac:dyDescent="0.45">
      <c r="O2756" s="3"/>
      <c r="V2756" s="3"/>
      <c r="X2756" s="3"/>
    </row>
    <row r="2757" spans="15:24" x14ac:dyDescent="0.45">
      <c r="O2757" s="3"/>
      <c r="V2757" s="3"/>
      <c r="X2757" s="3"/>
    </row>
    <row r="2758" spans="15:24" x14ac:dyDescent="0.45">
      <c r="O2758" s="3"/>
      <c r="V2758" s="3"/>
      <c r="X2758" s="3"/>
    </row>
    <row r="2759" spans="15:24" x14ac:dyDescent="0.45">
      <c r="O2759" s="3"/>
      <c r="V2759" s="3"/>
      <c r="X2759" s="3"/>
    </row>
    <row r="2760" spans="15:24" x14ac:dyDescent="0.45">
      <c r="O2760" s="3"/>
      <c r="V2760" s="3"/>
      <c r="X2760" s="3"/>
    </row>
    <row r="2761" spans="15:24" x14ac:dyDescent="0.45">
      <c r="O2761" s="3"/>
      <c r="V2761" s="3"/>
      <c r="X2761" s="3"/>
    </row>
    <row r="2762" spans="15:24" x14ac:dyDescent="0.45">
      <c r="O2762" s="3"/>
      <c r="V2762" s="3"/>
      <c r="X2762" s="3"/>
    </row>
    <row r="2763" spans="15:24" x14ac:dyDescent="0.45">
      <c r="O2763" s="3"/>
      <c r="V2763" s="3"/>
      <c r="X2763" s="3"/>
    </row>
    <row r="2764" spans="15:24" x14ac:dyDescent="0.45">
      <c r="O2764" s="3"/>
      <c r="V2764" s="3"/>
      <c r="X2764" s="3"/>
    </row>
    <row r="2765" spans="15:24" x14ac:dyDescent="0.45">
      <c r="O2765" s="3"/>
      <c r="V2765" s="3"/>
      <c r="X2765" s="3"/>
    </row>
    <row r="2766" spans="15:24" x14ac:dyDescent="0.45">
      <c r="O2766" s="3"/>
      <c r="V2766" s="3"/>
      <c r="X2766" s="3"/>
    </row>
    <row r="2767" spans="15:24" x14ac:dyDescent="0.45">
      <c r="O2767" s="3"/>
      <c r="V2767" s="3"/>
      <c r="X2767" s="3"/>
    </row>
    <row r="2768" spans="15:24" x14ac:dyDescent="0.45">
      <c r="O2768" s="3"/>
      <c r="V2768" s="3"/>
      <c r="X2768" s="3"/>
    </row>
    <row r="2769" spans="15:24" x14ac:dyDescent="0.45">
      <c r="O2769" s="3"/>
      <c r="V2769" s="3"/>
      <c r="X2769" s="3"/>
    </row>
    <row r="2770" spans="15:24" x14ac:dyDescent="0.45">
      <c r="O2770" s="3"/>
      <c r="V2770" s="3"/>
      <c r="X2770" s="3"/>
    </row>
    <row r="2771" spans="15:24" x14ac:dyDescent="0.45">
      <c r="O2771" s="3"/>
      <c r="V2771" s="3"/>
      <c r="X2771" s="3"/>
    </row>
    <row r="2772" spans="15:24" x14ac:dyDescent="0.45">
      <c r="O2772" s="3"/>
      <c r="V2772" s="3"/>
      <c r="X2772" s="3"/>
    </row>
    <row r="2773" spans="15:24" x14ac:dyDescent="0.45">
      <c r="O2773" s="3"/>
      <c r="V2773" s="3"/>
      <c r="X2773" s="3"/>
    </row>
    <row r="2774" spans="15:24" x14ac:dyDescent="0.45">
      <c r="O2774" s="3"/>
      <c r="V2774" s="3"/>
      <c r="X2774" s="3"/>
    </row>
    <row r="2775" spans="15:24" x14ac:dyDescent="0.45">
      <c r="O2775" s="3"/>
      <c r="V2775" s="3"/>
      <c r="X2775" s="3"/>
    </row>
    <row r="2776" spans="15:24" x14ac:dyDescent="0.45">
      <c r="O2776" s="3"/>
      <c r="V2776" s="3"/>
      <c r="X2776" s="3"/>
    </row>
    <row r="2777" spans="15:24" x14ac:dyDescent="0.45">
      <c r="O2777" s="3"/>
      <c r="V2777" s="3"/>
      <c r="X2777" s="3"/>
    </row>
    <row r="2778" spans="15:24" x14ac:dyDescent="0.45">
      <c r="O2778" s="3"/>
      <c r="V2778" s="3"/>
      <c r="X2778" s="3"/>
    </row>
    <row r="2779" spans="15:24" x14ac:dyDescent="0.45">
      <c r="O2779" s="3"/>
      <c r="V2779" s="3"/>
      <c r="X2779" s="3"/>
    </row>
    <row r="2780" spans="15:24" x14ac:dyDescent="0.45">
      <c r="O2780" s="3"/>
      <c r="V2780" s="3"/>
      <c r="X2780" s="3"/>
    </row>
    <row r="2781" spans="15:24" x14ac:dyDescent="0.45">
      <c r="O2781" s="3"/>
      <c r="V2781" s="3"/>
      <c r="X2781" s="3"/>
    </row>
    <row r="2782" spans="15:24" x14ac:dyDescent="0.45">
      <c r="O2782" s="3"/>
      <c r="V2782" s="3"/>
      <c r="X2782" s="3"/>
    </row>
    <row r="2783" spans="15:24" x14ac:dyDescent="0.45">
      <c r="O2783" s="3"/>
      <c r="V2783" s="3"/>
      <c r="X2783" s="3"/>
    </row>
    <row r="2784" spans="15:24" x14ac:dyDescent="0.45">
      <c r="O2784" s="3"/>
      <c r="V2784" s="3"/>
      <c r="X2784" s="3"/>
    </row>
    <row r="2785" spans="15:24" x14ac:dyDescent="0.45">
      <c r="O2785" s="3"/>
      <c r="V2785" s="3"/>
      <c r="X2785" s="3"/>
    </row>
    <row r="2786" spans="15:24" x14ac:dyDescent="0.45">
      <c r="O2786" s="3"/>
      <c r="V2786" s="3"/>
      <c r="X2786" s="3"/>
    </row>
    <row r="2787" spans="15:24" x14ac:dyDescent="0.45">
      <c r="O2787" s="3"/>
      <c r="V2787" s="3"/>
      <c r="X2787" s="3"/>
    </row>
    <row r="2788" spans="15:24" x14ac:dyDescent="0.45">
      <c r="O2788" s="3"/>
      <c r="V2788" s="3"/>
      <c r="X2788" s="3"/>
    </row>
    <row r="2789" spans="15:24" x14ac:dyDescent="0.45">
      <c r="O2789" s="3"/>
      <c r="V2789" s="3"/>
      <c r="X2789" s="3"/>
    </row>
    <row r="2790" spans="15:24" x14ac:dyDescent="0.45">
      <c r="O2790" s="3"/>
      <c r="V2790" s="3"/>
      <c r="X2790" s="3"/>
    </row>
    <row r="2791" spans="15:24" x14ac:dyDescent="0.45">
      <c r="O2791" s="3"/>
      <c r="V2791" s="3"/>
      <c r="X2791" s="3"/>
    </row>
    <row r="2792" spans="15:24" x14ac:dyDescent="0.45">
      <c r="O2792" s="3"/>
      <c r="V2792" s="3"/>
      <c r="X2792" s="3"/>
    </row>
    <row r="2793" spans="15:24" x14ac:dyDescent="0.45">
      <c r="O2793" s="3"/>
      <c r="V2793" s="3"/>
      <c r="X2793" s="3"/>
    </row>
    <row r="2794" spans="15:24" x14ac:dyDescent="0.45">
      <c r="O2794" s="3"/>
      <c r="V2794" s="3"/>
      <c r="X2794" s="3"/>
    </row>
    <row r="2795" spans="15:24" x14ac:dyDescent="0.45">
      <c r="O2795" s="3"/>
      <c r="V2795" s="3"/>
      <c r="X2795" s="3"/>
    </row>
    <row r="2796" spans="15:24" x14ac:dyDescent="0.45">
      <c r="O2796" s="3"/>
      <c r="V2796" s="3"/>
      <c r="X2796" s="3"/>
    </row>
    <row r="2797" spans="15:24" x14ac:dyDescent="0.45">
      <c r="O2797" s="3"/>
      <c r="V2797" s="3"/>
      <c r="X2797" s="3"/>
    </row>
    <row r="2798" spans="15:24" x14ac:dyDescent="0.45">
      <c r="O2798" s="3"/>
      <c r="V2798" s="3"/>
      <c r="X2798" s="3"/>
    </row>
    <row r="2799" spans="15:24" x14ac:dyDescent="0.45">
      <c r="O2799" s="3"/>
      <c r="V2799" s="3"/>
      <c r="X2799" s="3"/>
    </row>
    <row r="2800" spans="15:24" x14ac:dyDescent="0.45">
      <c r="O2800" s="3"/>
      <c r="V2800" s="3"/>
      <c r="X2800" s="3"/>
    </row>
    <row r="2801" spans="15:24" x14ac:dyDescent="0.45">
      <c r="O2801" s="3"/>
      <c r="V2801" s="3"/>
      <c r="X2801" s="3"/>
    </row>
    <row r="2802" spans="15:24" x14ac:dyDescent="0.45">
      <c r="O2802" s="3"/>
      <c r="V2802" s="3"/>
      <c r="X2802" s="3"/>
    </row>
    <row r="2803" spans="15:24" x14ac:dyDescent="0.45">
      <c r="O2803" s="3"/>
      <c r="V2803" s="3"/>
      <c r="X2803" s="3"/>
    </row>
    <row r="2804" spans="15:24" x14ac:dyDescent="0.45">
      <c r="O2804" s="3"/>
      <c r="V2804" s="3"/>
      <c r="X2804" s="3"/>
    </row>
    <row r="2805" spans="15:24" x14ac:dyDescent="0.45">
      <c r="O2805" s="3"/>
      <c r="V2805" s="3"/>
      <c r="X2805" s="3"/>
    </row>
    <row r="2806" spans="15:24" x14ac:dyDescent="0.45">
      <c r="O2806" s="3"/>
      <c r="V2806" s="3"/>
      <c r="X2806" s="3"/>
    </row>
    <row r="2807" spans="15:24" x14ac:dyDescent="0.45">
      <c r="O2807" s="3"/>
      <c r="V2807" s="3"/>
      <c r="X2807" s="3"/>
    </row>
    <row r="2808" spans="15:24" x14ac:dyDescent="0.45">
      <c r="O2808" s="3"/>
      <c r="V2808" s="3"/>
      <c r="X2808" s="3"/>
    </row>
    <row r="2809" spans="15:24" x14ac:dyDescent="0.45">
      <c r="O2809" s="3"/>
      <c r="V2809" s="3"/>
      <c r="X2809" s="3"/>
    </row>
    <row r="2810" spans="15:24" x14ac:dyDescent="0.45">
      <c r="O2810" s="3"/>
      <c r="V2810" s="3"/>
      <c r="X2810" s="3"/>
    </row>
    <row r="2811" spans="15:24" x14ac:dyDescent="0.45">
      <c r="O2811" s="3"/>
      <c r="V2811" s="3"/>
      <c r="X2811" s="3"/>
    </row>
    <row r="2812" spans="15:24" x14ac:dyDescent="0.45">
      <c r="O2812" s="3"/>
      <c r="V2812" s="3"/>
      <c r="X2812" s="3"/>
    </row>
    <row r="2813" spans="15:24" x14ac:dyDescent="0.45">
      <c r="O2813" s="3"/>
      <c r="V2813" s="3"/>
      <c r="X2813" s="3"/>
    </row>
    <row r="2814" spans="15:24" x14ac:dyDescent="0.45">
      <c r="O2814" s="3"/>
      <c r="V2814" s="3"/>
      <c r="X2814" s="3"/>
    </row>
    <row r="2815" spans="15:24" x14ac:dyDescent="0.45">
      <c r="O2815" s="3"/>
      <c r="V2815" s="3"/>
      <c r="X2815" s="3"/>
    </row>
    <row r="2816" spans="15:24" x14ac:dyDescent="0.45">
      <c r="O2816" s="3"/>
      <c r="V2816" s="3"/>
      <c r="X2816" s="3"/>
    </row>
    <row r="2817" spans="15:24" x14ac:dyDescent="0.45">
      <c r="O2817" s="3"/>
      <c r="V2817" s="3"/>
      <c r="X2817" s="3"/>
    </row>
    <row r="2818" spans="15:24" x14ac:dyDescent="0.45">
      <c r="O2818" s="3"/>
      <c r="V2818" s="3"/>
      <c r="X2818" s="3"/>
    </row>
    <row r="2819" spans="15:24" x14ac:dyDescent="0.45">
      <c r="O2819" s="3"/>
      <c r="V2819" s="3"/>
      <c r="X2819" s="3"/>
    </row>
    <row r="2820" spans="15:24" x14ac:dyDescent="0.45">
      <c r="O2820" s="3"/>
      <c r="V2820" s="3"/>
      <c r="X2820" s="3"/>
    </row>
    <row r="2821" spans="15:24" x14ac:dyDescent="0.45">
      <c r="O2821" s="3"/>
      <c r="V2821" s="3"/>
      <c r="X2821" s="3"/>
    </row>
    <row r="2822" spans="15:24" x14ac:dyDescent="0.45">
      <c r="O2822" s="3"/>
      <c r="V2822" s="3"/>
      <c r="X2822" s="3"/>
    </row>
    <row r="2823" spans="15:24" x14ac:dyDescent="0.45">
      <c r="O2823" s="3"/>
      <c r="V2823" s="3"/>
      <c r="X2823" s="3"/>
    </row>
    <row r="2824" spans="15:24" x14ac:dyDescent="0.45">
      <c r="O2824" s="3"/>
      <c r="V2824" s="3"/>
      <c r="X2824" s="3"/>
    </row>
    <row r="2825" spans="15:24" x14ac:dyDescent="0.45">
      <c r="O2825" s="3"/>
      <c r="V2825" s="3"/>
      <c r="X2825" s="3"/>
    </row>
    <row r="2826" spans="15:24" x14ac:dyDescent="0.45">
      <c r="O2826" s="3"/>
      <c r="V2826" s="3"/>
      <c r="X2826" s="3"/>
    </row>
    <row r="2827" spans="15:24" x14ac:dyDescent="0.45">
      <c r="O2827" s="3"/>
      <c r="V2827" s="3"/>
      <c r="X2827" s="3"/>
    </row>
    <row r="2828" spans="15:24" x14ac:dyDescent="0.45">
      <c r="O2828" s="3"/>
      <c r="V2828" s="3"/>
      <c r="X2828" s="3"/>
    </row>
    <row r="2829" spans="15:24" x14ac:dyDescent="0.45">
      <c r="O2829" s="3"/>
      <c r="V2829" s="3"/>
      <c r="X2829" s="3"/>
    </row>
    <row r="2830" spans="15:24" x14ac:dyDescent="0.45">
      <c r="O2830" s="3"/>
      <c r="V2830" s="3"/>
      <c r="X2830" s="3"/>
    </row>
    <row r="2831" spans="15:24" x14ac:dyDescent="0.45">
      <c r="O2831" s="3"/>
      <c r="V2831" s="3"/>
      <c r="X2831" s="3"/>
    </row>
    <row r="2832" spans="15:24" x14ac:dyDescent="0.45">
      <c r="O2832" s="3"/>
      <c r="V2832" s="3"/>
      <c r="X2832" s="3"/>
    </row>
    <row r="2833" spans="15:24" x14ac:dyDescent="0.45">
      <c r="O2833" s="3"/>
      <c r="V2833" s="3"/>
      <c r="X2833" s="3"/>
    </row>
    <row r="2834" spans="15:24" x14ac:dyDescent="0.45">
      <c r="O2834" s="3"/>
      <c r="V2834" s="3"/>
      <c r="X2834" s="3"/>
    </row>
    <row r="2835" spans="15:24" x14ac:dyDescent="0.45">
      <c r="O2835" s="3"/>
      <c r="V2835" s="3"/>
      <c r="X2835" s="3"/>
    </row>
    <row r="2836" spans="15:24" x14ac:dyDescent="0.45">
      <c r="O2836" s="3"/>
      <c r="V2836" s="3"/>
      <c r="X2836" s="3"/>
    </row>
    <row r="2837" spans="15:24" x14ac:dyDescent="0.45">
      <c r="O2837" s="3"/>
      <c r="V2837" s="3"/>
      <c r="X2837" s="3"/>
    </row>
    <row r="2838" spans="15:24" x14ac:dyDescent="0.45">
      <c r="O2838" s="3"/>
      <c r="V2838" s="3"/>
      <c r="X2838" s="3"/>
    </row>
    <row r="2839" spans="15:24" x14ac:dyDescent="0.45">
      <c r="O2839" s="3"/>
      <c r="V2839" s="3"/>
      <c r="X2839" s="3"/>
    </row>
    <row r="2840" spans="15:24" x14ac:dyDescent="0.45">
      <c r="O2840" s="3"/>
      <c r="V2840" s="3"/>
      <c r="X2840" s="3"/>
    </row>
    <row r="2841" spans="15:24" x14ac:dyDescent="0.45">
      <c r="O2841" s="3"/>
      <c r="V2841" s="3"/>
      <c r="X2841" s="3"/>
    </row>
    <row r="2842" spans="15:24" x14ac:dyDescent="0.45">
      <c r="O2842" s="3"/>
      <c r="V2842" s="3"/>
      <c r="X2842" s="3"/>
    </row>
    <row r="2843" spans="15:24" x14ac:dyDescent="0.45">
      <c r="O2843" s="3"/>
      <c r="V2843" s="3"/>
      <c r="X2843" s="3"/>
    </row>
    <row r="2844" spans="15:24" x14ac:dyDescent="0.45">
      <c r="O2844" s="3"/>
      <c r="V2844" s="3"/>
      <c r="X2844" s="3"/>
    </row>
    <row r="2845" spans="15:24" x14ac:dyDescent="0.45">
      <c r="O2845" s="3"/>
      <c r="V2845" s="3"/>
      <c r="X2845" s="3"/>
    </row>
    <row r="2846" spans="15:24" x14ac:dyDescent="0.45">
      <c r="O2846" s="3"/>
      <c r="V2846" s="3"/>
      <c r="X2846" s="3"/>
    </row>
    <row r="2847" spans="15:24" x14ac:dyDescent="0.45">
      <c r="O2847" s="3"/>
      <c r="V2847" s="3"/>
      <c r="X2847" s="3"/>
    </row>
    <row r="2848" spans="15:24" x14ac:dyDescent="0.45">
      <c r="O2848" s="3"/>
      <c r="V2848" s="3"/>
      <c r="X2848" s="3"/>
    </row>
    <row r="2849" spans="15:24" x14ac:dyDescent="0.45">
      <c r="O2849" s="3"/>
      <c r="V2849" s="3"/>
      <c r="X2849" s="3"/>
    </row>
    <row r="2850" spans="15:24" x14ac:dyDescent="0.45">
      <c r="O2850" s="3"/>
      <c r="V2850" s="3"/>
      <c r="X2850" s="3"/>
    </row>
    <row r="2851" spans="15:24" x14ac:dyDescent="0.45">
      <c r="O2851" s="3"/>
      <c r="V2851" s="3"/>
      <c r="X2851" s="3"/>
    </row>
    <row r="2852" spans="15:24" x14ac:dyDescent="0.45">
      <c r="O2852" s="3"/>
      <c r="V2852" s="3"/>
      <c r="X2852" s="3"/>
    </row>
    <row r="2853" spans="15:24" x14ac:dyDescent="0.45">
      <c r="O2853" s="3"/>
      <c r="V2853" s="3"/>
      <c r="X2853" s="3"/>
    </row>
    <row r="2854" spans="15:24" x14ac:dyDescent="0.45">
      <c r="O2854" s="3"/>
      <c r="V2854" s="3"/>
      <c r="X2854" s="3"/>
    </row>
    <row r="2855" spans="15:24" x14ac:dyDescent="0.45">
      <c r="O2855" s="3"/>
      <c r="V2855" s="3"/>
      <c r="X2855" s="3"/>
    </row>
    <row r="2856" spans="15:24" x14ac:dyDescent="0.45">
      <c r="O2856" s="3"/>
      <c r="V2856" s="3"/>
      <c r="X2856" s="3"/>
    </row>
    <row r="2857" spans="15:24" x14ac:dyDescent="0.45">
      <c r="O2857" s="3"/>
      <c r="V2857" s="3"/>
      <c r="X2857" s="3"/>
    </row>
    <row r="2858" spans="15:24" x14ac:dyDescent="0.45">
      <c r="O2858" s="3"/>
      <c r="V2858" s="3"/>
      <c r="X2858" s="3"/>
    </row>
    <row r="2859" spans="15:24" x14ac:dyDescent="0.45">
      <c r="O2859" s="3"/>
      <c r="V2859" s="3"/>
      <c r="X2859" s="3"/>
    </row>
    <row r="2860" spans="15:24" x14ac:dyDescent="0.45">
      <c r="O2860" s="3"/>
      <c r="V2860" s="3"/>
      <c r="X2860" s="3"/>
    </row>
    <row r="2861" spans="15:24" x14ac:dyDescent="0.45">
      <c r="O2861" s="3"/>
      <c r="V2861" s="3"/>
      <c r="X2861" s="3"/>
    </row>
    <row r="2862" spans="15:24" x14ac:dyDescent="0.45">
      <c r="O2862" s="3"/>
      <c r="V2862" s="3"/>
      <c r="X2862" s="3"/>
    </row>
    <row r="2863" spans="15:24" x14ac:dyDescent="0.45">
      <c r="O2863" s="3"/>
      <c r="V2863" s="3"/>
      <c r="X2863" s="3"/>
    </row>
    <row r="2864" spans="15:24" x14ac:dyDescent="0.45">
      <c r="O2864" s="3"/>
      <c r="V2864" s="3"/>
      <c r="X2864" s="3"/>
    </row>
    <row r="2865" spans="15:24" x14ac:dyDescent="0.45">
      <c r="O2865" s="3"/>
      <c r="V2865" s="3"/>
      <c r="X2865" s="3"/>
    </row>
    <row r="2866" spans="15:24" x14ac:dyDescent="0.45">
      <c r="O2866" s="3"/>
      <c r="V2866" s="3"/>
      <c r="X2866" s="3"/>
    </row>
    <row r="2867" spans="15:24" x14ac:dyDescent="0.45">
      <c r="O2867" s="3"/>
      <c r="V2867" s="3"/>
      <c r="X2867" s="3"/>
    </row>
    <row r="2868" spans="15:24" x14ac:dyDescent="0.45">
      <c r="O2868" s="3"/>
      <c r="V2868" s="3"/>
      <c r="X2868" s="3"/>
    </row>
    <row r="2869" spans="15:24" x14ac:dyDescent="0.45">
      <c r="O2869" s="3"/>
      <c r="V2869" s="3"/>
      <c r="X2869" s="3"/>
    </row>
    <row r="2870" spans="15:24" x14ac:dyDescent="0.45">
      <c r="O2870" s="3"/>
      <c r="V2870" s="3"/>
      <c r="X2870" s="3"/>
    </row>
    <row r="2871" spans="15:24" x14ac:dyDescent="0.45">
      <c r="O2871" s="3"/>
      <c r="V2871" s="3"/>
      <c r="X2871" s="3"/>
    </row>
    <row r="2872" spans="15:24" x14ac:dyDescent="0.45">
      <c r="O2872" s="3"/>
      <c r="V2872" s="3"/>
      <c r="X2872" s="3"/>
    </row>
    <row r="2873" spans="15:24" x14ac:dyDescent="0.45">
      <c r="O2873" s="3"/>
      <c r="V2873" s="3"/>
      <c r="X2873" s="3"/>
    </row>
    <row r="2874" spans="15:24" x14ac:dyDescent="0.45">
      <c r="O2874" s="3"/>
      <c r="V2874" s="3"/>
      <c r="X2874" s="3"/>
    </row>
    <row r="2875" spans="15:24" x14ac:dyDescent="0.45">
      <c r="O2875" s="3"/>
      <c r="V2875" s="3"/>
      <c r="X2875" s="3"/>
    </row>
    <row r="2876" spans="15:24" x14ac:dyDescent="0.45">
      <c r="O2876" s="3"/>
      <c r="V2876" s="3"/>
      <c r="X2876" s="3"/>
    </row>
    <row r="2877" spans="15:24" x14ac:dyDescent="0.45">
      <c r="O2877" s="3"/>
      <c r="V2877" s="3"/>
      <c r="X2877" s="3"/>
    </row>
    <row r="2878" spans="15:24" x14ac:dyDescent="0.45">
      <c r="O2878" s="3"/>
      <c r="V2878" s="3"/>
      <c r="X2878" s="3"/>
    </row>
    <row r="2879" spans="15:24" x14ac:dyDescent="0.45">
      <c r="O2879" s="3"/>
      <c r="V2879" s="3"/>
      <c r="X2879" s="3"/>
    </row>
    <row r="2880" spans="15:24" x14ac:dyDescent="0.45">
      <c r="O2880" s="3"/>
      <c r="V2880" s="3"/>
      <c r="X2880" s="3"/>
    </row>
    <row r="2881" spans="15:24" x14ac:dyDescent="0.45">
      <c r="O2881" s="3"/>
      <c r="V2881" s="3"/>
      <c r="X2881" s="3"/>
    </row>
    <row r="2882" spans="15:24" x14ac:dyDescent="0.45">
      <c r="O2882" s="3"/>
      <c r="V2882" s="3"/>
      <c r="X2882" s="3"/>
    </row>
    <row r="2883" spans="15:24" x14ac:dyDescent="0.45">
      <c r="O2883" s="3"/>
      <c r="V2883" s="3"/>
      <c r="X2883" s="3"/>
    </row>
    <row r="2884" spans="15:24" x14ac:dyDescent="0.45">
      <c r="O2884" s="3"/>
      <c r="V2884" s="3"/>
      <c r="X2884" s="3"/>
    </row>
    <row r="2885" spans="15:24" x14ac:dyDescent="0.45">
      <c r="O2885" s="3"/>
      <c r="V2885" s="3"/>
      <c r="X2885" s="3"/>
    </row>
    <row r="2886" spans="15:24" x14ac:dyDescent="0.45">
      <c r="O2886" s="3"/>
      <c r="V2886" s="3"/>
      <c r="X2886" s="3"/>
    </row>
    <row r="2887" spans="15:24" x14ac:dyDescent="0.45">
      <c r="O2887" s="3"/>
      <c r="V2887" s="3"/>
      <c r="X2887" s="3"/>
    </row>
    <row r="2888" spans="15:24" x14ac:dyDescent="0.45">
      <c r="O2888" s="3"/>
      <c r="V2888" s="3"/>
      <c r="X2888" s="3"/>
    </row>
    <row r="2889" spans="15:24" x14ac:dyDescent="0.45">
      <c r="O2889" s="3"/>
      <c r="V2889" s="3"/>
      <c r="X2889" s="3"/>
    </row>
    <row r="2890" spans="15:24" x14ac:dyDescent="0.45">
      <c r="O2890" s="3"/>
      <c r="V2890" s="3"/>
      <c r="X2890" s="3"/>
    </row>
    <row r="2891" spans="15:24" x14ac:dyDescent="0.45">
      <c r="O2891" s="3"/>
      <c r="V2891" s="3"/>
      <c r="X2891" s="3"/>
    </row>
    <row r="2892" spans="15:24" x14ac:dyDescent="0.45">
      <c r="O2892" s="3"/>
      <c r="V2892" s="3"/>
      <c r="X2892" s="3"/>
    </row>
    <row r="2893" spans="15:24" x14ac:dyDescent="0.45">
      <c r="O2893" s="3"/>
      <c r="V2893" s="3"/>
      <c r="X2893" s="3"/>
    </row>
    <row r="2894" spans="15:24" x14ac:dyDescent="0.45">
      <c r="O2894" s="3"/>
      <c r="V2894" s="3"/>
      <c r="X2894" s="3"/>
    </row>
    <row r="2895" spans="15:24" x14ac:dyDescent="0.45">
      <c r="O2895" s="3"/>
      <c r="V2895" s="3"/>
      <c r="X2895" s="3"/>
    </row>
    <row r="2896" spans="15:24" x14ac:dyDescent="0.45">
      <c r="O2896" s="3"/>
      <c r="V2896" s="3"/>
      <c r="X2896" s="3"/>
    </row>
    <row r="2897" spans="15:24" x14ac:dyDescent="0.45">
      <c r="O2897" s="3"/>
      <c r="V2897" s="3"/>
      <c r="X2897" s="3"/>
    </row>
    <row r="2898" spans="15:24" x14ac:dyDescent="0.45">
      <c r="O2898" s="3"/>
      <c r="V2898" s="3"/>
      <c r="X2898" s="3"/>
    </row>
    <row r="2899" spans="15:24" x14ac:dyDescent="0.45">
      <c r="O2899" s="3"/>
      <c r="V2899" s="3"/>
      <c r="X2899" s="3"/>
    </row>
    <row r="2900" spans="15:24" x14ac:dyDescent="0.45">
      <c r="O2900" s="3"/>
      <c r="V2900" s="3"/>
      <c r="X2900" s="3"/>
    </row>
    <row r="2901" spans="15:24" x14ac:dyDescent="0.45">
      <c r="O2901" s="3"/>
      <c r="V2901" s="3"/>
      <c r="X2901" s="3"/>
    </row>
    <row r="2902" spans="15:24" x14ac:dyDescent="0.45">
      <c r="O2902" s="3"/>
      <c r="V2902" s="3"/>
      <c r="X2902" s="3"/>
    </row>
    <row r="2903" spans="15:24" x14ac:dyDescent="0.45">
      <c r="O2903" s="3"/>
      <c r="V2903" s="3"/>
      <c r="X2903" s="3"/>
    </row>
    <row r="2904" spans="15:24" x14ac:dyDescent="0.45">
      <c r="O2904" s="3"/>
      <c r="V2904" s="3"/>
      <c r="X2904" s="3"/>
    </row>
    <row r="2905" spans="15:24" x14ac:dyDescent="0.45">
      <c r="O2905" s="3"/>
      <c r="V2905" s="3"/>
      <c r="X2905" s="3"/>
    </row>
    <row r="2906" spans="15:24" x14ac:dyDescent="0.45">
      <c r="O2906" s="3"/>
      <c r="V2906" s="3"/>
      <c r="X2906" s="3"/>
    </row>
    <row r="2907" spans="15:24" x14ac:dyDescent="0.45">
      <c r="O2907" s="3"/>
      <c r="V2907" s="3"/>
      <c r="X2907" s="3"/>
    </row>
    <row r="2908" spans="15:24" x14ac:dyDescent="0.45">
      <c r="O2908" s="3"/>
      <c r="V2908" s="3"/>
      <c r="X2908" s="3"/>
    </row>
    <row r="2909" spans="15:24" x14ac:dyDescent="0.45">
      <c r="O2909" s="3"/>
      <c r="V2909" s="3"/>
      <c r="X2909" s="3"/>
    </row>
    <row r="2910" spans="15:24" x14ac:dyDescent="0.45">
      <c r="O2910" s="3"/>
      <c r="V2910" s="3"/>
      <c r="X2910" s="3"/>
    </row>
    <row r="2911" spans="15:24" x14ac:dyDescent="0.45">
      <c r="O2911" s="3"/>
      <c r="V2911" s="3"/>
      <c r="X2911" s="3"/>
    </row>
    <row r="2912" spans="15:24" x14ac:dyDescent="0.45">
      <c r="O2912" s="3"/>
      <c r="V2912" s="3"/>
      <c r="X2912" s="3"/>
    </row>
    <row r="2913" spans="15:24" x14ac:dyDescent="0.45">
      <c r="O2913" s="3"/>
      <c r="V2913" s="3"/>
      <c r="X2913" s="3"/>
    </row>
    <row r="2914" spans="15:24" x14ac:dyDescent="0.45">
      <c r="O2914" s="3"/>
      <c r="V2914" s="3"/>
      <c r="X2914" s="3"/>
    </row>
    <row r="2915" spans="15:24" x14ac:dyDescent="0.45">
      <c r="O2915" s="3"/>
      <c r="V2915" s="3"/>
      <c r="X2915" s="3"/>
    </row>
    <row r="2916" spans="15:24" x14ac:dyDescent="0.45">
      <c r="O2916" s="3"/>
      <c r="V2916" s="3"/>
      <c r="X2916" s="3"/>
    </row>
    <row r="2917" spans="15:24" x14ac:dyDescent="0.45">
      <c r="O2917" s="3"/>
      <c r="V2917" s="3"/>
      <c r="X2917" s="3"/>
    </row>
    <row r="2918" spans="15:24" x14ac:dyDescent="0.45">
      <c r="O2918" s="3"/>
      <c r="V2918" s="3"/>
      <c r="X2918" s="3"/>
    </row>
    <row r="2919" spans="15:24" x14ac:dyDescent="0.45">
      <c r="O2919" s="3"/>
      <c r="V2919" s="3"/>
      <c r="X2919" s="3"/>
    </row>
    <row r="2920" spans="15:24" x14ac:dyDescent="0.45">
      <c r="O2920" s="3"/>
      <c r="V2920" s="3"/>
      <c r="X2920" s="3"/>
    </row>
    <row r="2921" spans="15:24" x14ac:dyDescent="0.45">
      <c r="O2921" s="3"/>
      <c r="V2921" s="3"/>
      <c r="X2921" s="3"/>
    </row>
    <row r="2922" spans="15:24" x14ac:dyDescent="0.45">
      <c r="O2922" s="3"/>
      <c r="V2922" s="3"/>
      <c r="X2922" s="3"/>
    </row>
    <row r="2923" spans="15:24" x14ac:dyDescent="0.45">
      <c r="O2923" s="3"/>
      <c r="V2923" s="3"/>
      <c r="X2923" s="3"/>
    </row>
    <row r="2924" spans="15:24" x14ac:dyDescent="0.45">
      <c r="O2924" s="3"/>
      <c r="V2924" s="3"/>
      <c r="X2924" s="3"/>
    </row>
    <row r="2925" spans="15:24" x14ac:dyDescent="0.45">
      <c r="O2925" s="3"/>
      <c r="V2925" s="3"/>
      <c r="X2925" s="3"/>
    </row>
    <row r="2926" spans="15:24" x14ac:dyDescent="0.45">
      <c r="O2926" s="3"/>
      <c r="V2926" s="3"/>
      <c r="X2926" s="3"/>
    </row>
    <row r="2927" spans="15:24" x14ac:dyDescent="0.45">
      <c r="O2927" s="3"/>
      <c r="V2927" s="3"/>
      <c r="X2927" s="3"/>
    </row>
    <row r="2928" spans="15:24" x14ac:dyDescent="0.45">
      <c r="O2928" s="3"/>
      <c r="V2928" s="3"/>
      <c r="X2928" s="3"/>
    </row>
    <row r="2929" spans="15:24" x14ac:dyDescent="0.45">
      <c r="O2929" s="3"/>
      <c r="V2929" s="3"/>
      <c r="X2929" s="3"/>
    </row>
    <row r="2930" spans="15:24" x14ac:dyDescent="0.45">
      <c r="O2930" s="3"/>
      <c r="V2930" s="3"/>
      <c r="X2930" s="3"/>
    </row>
    <row r="2931" spans="15:24" x14ac:dyDescent="0.45">
      <c r="O2931" s="3"/>
      <c r="V2931" s="3"/>
      <c r="X2931" s="3"/>
    </row>
    <row r="2932" spans="15:24" x14ac:dyDescent="0.45">
      <c r="O2932" s="3"/>
      <c r="V2932" s="3"/>
      <c r="X2932" s="3"/>
    </row>
    <row r="2933" spans="15:24" x14ac:dyDescent="0.45">
      <c r="O2933" s="3"/>
      <c r="V2933" s="3"/>
      <c r="X2933" s="3"/>
    </row>
    <row r="2934" spans="15:24" x14ac:dyDescent="0.45">
      <c r="O2934" s="3"/>
      <c r="V2934" s="3"/>
      <c r="X2934" s="3"/>
    </row>
    <row r="2935" spans="15:24" x14ac:dyDescent="0.45">
      <c r="O2935" s="3"/>
      <c r="V2935" s="3"/>
      <c r="X2935" s="3"/>
    </row>
    <row r="2936" spans="15:24" x14ac:dyDescent="0.45">
      <c r="O2936" s="3"/>
      <c r="V2936" s="3"/>
      <c r="X2936" s="3"/>
    </row>
    <row r="2937" spans="15:24" x14ac:dyDescent="0.45">
      <c r="O2937" s="3"/>
      <c r="V2937" s="3"/>
      <c r="X2937" s="3"/>
    </row>
    <row r="2938" spans="15:24" x14ac:dyDescent="0.45">
      <c r="O2938" s="3"/>
      <c r="V2938" s="3"/>
      <c r="X2938" s="3"/>
    </row>
    <row r="2939" spans="15:24" x14ac:dyDescent="0.45">
      <c r="O2939" s="3"/>
      <c r="V2939" s="3"/>
      <c r="X2939" s="3"/>
    </row>
    <row r="2940" spans="15:24" x14ac:dyDescent="0.45">
      <c r="O2940" s="3"/>
      <c r="V2940" s="3"/>
      <c r="X2940" s="3"/>
    </row>
    <row r="2941" spans="15:24" x14ac:dyDescent="0.45">
      <c r="O2941" s="3"/>
      <c r="V2941" s="3"/>
      <c r="X2941" s="3"/>
    </row>
    <row r="2942" spans="15:24" x14ac:dyDescent="0.45">
      <c r="O2942" s="3"/>
      <c r="V2942" s="3"/>
      <c r="X2942" s="3"/>
    </row>
    <row r="2943" spans="15:24" x14ac:dyDescent="0.45">
      <c r="O2943" s="3"/>
      <c r="V2943" s="3"/>
      <c r="X2943" s="3"/>
    </row>
    <row r="2944" spans="15:24" x14ac:dyDescent="0.45">
      <c r="O2944" s="3"/>
      <c r="V2944" s="3"/>
      <c r="X2944" s="3"/>
    </row>
    <row r="2945" spans="15:24" x14ac:dyDescent="0.45">
      <c r="O2945" s="3"/>
      <c r="V2945" s="3"/>
      <c r="X2945" s="3"/>
    </row>
    <row r="2946" spans="15:24" x14ac:dyDescent="0.45">
      <c r="O2946" s="3"/>
      <c r="V2946" s="3"/>
      <c r="X2946" s="3"/>
    </row>
    <row r="2947" spans="15:24" x14ac:dyDescent="0.45">
      <c r="O2947" s="3"/>
      <c r="V2947" s="3"/>
      <c r="X2947" s="3"/>
    </row>
    <row r="2948" spans="15:24" x14ac:dyDescent="0.45">
      <c r="O2948" s="3"/>
      <c r="V2948" s="3"/>
      <c r="X2948" s="3"/>
    </row>
    <row r="2949" spans="15:24" x14ac:dyDescent="0.45">
      <c r="O2949" s="3"/>
      <c r="V2949" s="3"/>
      <c r="X2949" s="3"/>
    </row>
    <row r="2950" spans="15:24" x14ac:dyDescent="0.45">
      <c r="O2950" s="3"/>
      <c r="V2950" s="3"/>
      <c r="X2950" s="3"/>
    </row>
    <row r="2951" spans="15:24" x14ac:dyDescent="0.45">
      <c r="O2951" s="3"/>
      <c r="V2951" s="3"/>
      <c r="X2951" s="3"/>
    </row>
    <row r="2952" spans="15:24" x14ac:dyDescent="0.45">
      <c r="O2952" s="3"/>
      <c r="V2952" s="3"/>
      <c r="X2952" s="3"/>
    </row>
    <row r="2953" spans="15:24" x14ac:dyDescent="0.45">
      <c r="O2953" s="3"/>
      <c r="V2953" s="3"/>
      <c r="X2953" s="3"/>
    </row>
    <row r="2954" spans="15:24" x14ac:dyDescent="0.45">
      <c r="O2954" s="3"/>
      <c r="V2954" s="3"/>
      <c r="X2954" s="3"/>
    </row>
    <row r="2955" spans="15:24" x14ac:dyDescent="0.45">
      <c r="O2955" s="3"/>
      <c r="V2955" s="3"/>
      <c r="X2955" s="3"/>
    </row>
    <row r="2956" spans="15:24" x14ac:dyDescent="0.45">
      <c r="O2956" s="3"/>
      <c r="V2956" s="3"/>
      <c r="X2956" s="3"/>
    </row>
    <row r="2957" spans="15:24" x14ac:dyDescent="0.45">
      <c r="O2957" s="3"/>
      <c r="V2957" s="3"/>
      <c r="X2957" s="3"/>
    </row>
    <row r="2958" spans="15:24" x14ac:dyDescent="0.45">
      <c r="O2958" s="3"/>
      <c r="V2958" s="3"/>
      <c r="X2958" s="3"/>
    </row>
    <row r="2959" spans="15:24" x14ac:dyDescent="0.45">
      <c r="O2959" s="3"/>
      <c r="V2959" s="3"/>
      <c r="X2959" s="3"/>
    </row>
    <row r="2960" spans="15:24" x14ac:dyDescent="0.45">
      <c r="O2960" s="3"/>
      <c r="V2960" s="3"/>
      <c r="X2960" s="3"/>
    </row>
    <row r="2961" spans="15:24" x14ac:dyDescent="0.45">
      <c r="O2961" s="3"/>
      <c r="V2961" s="3"/>
      <c r="X2961" s="3"/>
    </row>
    <row r="2962" spans="15:24" x14ac:dyDescent="0.45">
      <c r="O2962" s="3"/>
      <c r="V2962" s="3"/>
      <c r="X2962" s="3"/>
    </row>
    <row r="2963" spans="15:24" x14ac:dyDescent="0.45">
      <c r="O2963" s="3"/>
      <c r="V2963" s="3"/>
      <c r="X2963" s="3"/>
    </row>
    <row r="2964" spans="15:24" x14ac:dyDescent="0.45">
      <c r="O2964" s="3"/>
      <c r="V2964" s="3"/>
      <c r="X2964" s="3"/>
    </row>
    <row r="2965" spans="15:24" x14ac:dyDescent="0.45">
      <c r="O2965" s="3"/>
      <c r="V2965" s="3"/>
      <c r="X2965" s="3"/>
    </row>
    <row r="2966" spans="15:24" x14ac:dyDescent="0.45">
      <c r="O2966" s="3"/>
      <c r="V2966" s="3"/>
      <c r="X2966" s="3"/>
    </row>
    <row r="2967" spans="15:24" x14ac:dyDescent="0.45">
      <c r="O2967" s="3"/>
      <c r="V2967" s="3"/>
      <c r="X2967" s="3"/>
    </row>
    <row r="2968" spans="15:24" x14ac:dyDescent="0.45">
      <c r="O2968" s="3"/>
      <c r="V2968" s="3"/>
      <c r="X2968" s="3"/>
    </row>
    <row r="2969" spans="15:24" x14ac:dyDescent="0.45">
      <c r="O2969" s="3"/>
      <c r="V2969" s="3"/>
      <c r="X2969" s="3"/>
    </row>
    <row r="2970" spans="15:24" x14ac:dyDescent="0.45">
      <c r="O2970" s="3"/>
      <c r="V2970" s="3"/>
      <c r="X2970" s="3"/>
    </row>
    <row r="2971" spans="15:24" x14ac:dyDescent="0.45">
      <c r="O2971" s="3"/>
      <c r="V2971" s="3"/>
      <c r="X2971" s="3"/>
    </row>
    <row r="2972" spans="15:24" x14ac:dyDescent="0.45">
      <c r="O2972" s="3"/>
      <c r="V2972" s="3"/>
      <c r="X2972" s="3"/>
    </row>
    <row r="2973" spans="15:24" x14ac:dyDescent="0.45">
      <c r="O2973" s="3"/>
      <c r="V2973" s="3"/>
      <c r="X2973" s="3"/>
    </row>
    <row r="2974" spans="15:24" x14ac:dyDescent="0.45">
      <c r="O2974" s="3"/>
      <c r="V2974" s="3"/>
      <c r="X2974" s="3"/>
    </row>
    <row r="2975" spans="15:24" x14ac:dyDescent="0.45">
      <c r="O2975" s="3"/>
      <c r="V2975" s="3"/>
      <c r="X2975" s="3"/>
    </row>
    <row r="2976" spans="15:24" x14ac:dyDescent="0.45">
      <c r="O2976" s="3"/>
      <c r="V2976" s="3"/>
      <c r="X2976" s="3"/>
    </row>
    <row r="2977" spans="15:24" x14ac:dyDescent="0.45">
      <c r="O2977" s="3"/>
      <c r="V2977" s="3"/>
      <c r="X2977" s="3"/>
    </row>
    <row r="2978" spans="15:24" x14ac:dyDescent="0.45">
      <c r="O2978" s="3"/>
      <c r="V2978" s="3"/>
      <c r="X2978" s="3"/>
    </row>
    <row r="2979" spans="15:24" x14ac:dyDescent="0.45">
      <c r="O2979" s="3"/>
      <c r="V2979" s="3"/>
      <c r="X2979" s="3"/>
    </row>
    <row r="2980" spans="15:24" x14ac:dyDescent="0.45">
      <c r="O2980" s="3"/>
      <c r="V2980" s="3"/>
      <c r="X2980" s="3"/>
    </row>
    <row r="2981" spans="15:24" x14ac:dyDescent="0.45">
      <c r="O2981" s="3"/>
      <c r="V2981" s="3"/>
      <c r="X2981" s="3"/>
    </row>
    <row r="2982" spans="15:24" x14ac:dyDescent="0.45">
      <c r="O2982" s="3"/>
      <c r="V2982" s="3"/>
      <c r="X2982" s="3"/>
    </row>
    <row r="2983" spans="15:24" x14ac:dyDescent="0.45">
      <c r="O2983" s="3"/>
      <c r="V2983" s="3"/>
      <c r="X2983" s="3"/>
    </row>
    <row r="2984" spans="15:24" x14ac:dyDescent="0.45">
      <c r="O2984" s="3"/>
      <c r="V2984" s="3"/>
      <c r="X2984" s="3"/>
    </row>
    <row r="2985" spans="15:24" x14ac:dyDescent="0.45">
      <c r="O2985" s="3"/>
      <c r="V2985" s="3"/>
      <c r="X2985" s="3"/>
    </row>
    <row r="2986" spans="15:24" x14ac:dyDescent="0.45">
      <c r="O2986" s="3"/>
      <c r="V2986" s="3"/>
      <c r="X2986" s="3"/>
    </row>
    <row r="2987" spans="15:24" x14ac:dyDescent="0.45">
      <c r="O2987" s="3"/>
      <c r="V2987" s="3"/>
      <c r="X2987" s="3"/>
    </row>
    <row r="2988" spans="15:24" x14ac:dyDescent="0.45">
      <c r="O2988" s="3"/>
      <c r="V2988" s="3"/>
      <c r="X2988" s="3"/>
    </row>
    <row r="2989" spans="15:24" x14ac:dyDescent="0.45">
      <c r="O2989" s="3"/>
      <c r="V2989" s="3"/>
      <c r="X2989" s="3"/>
    </row>
    <row r="2990" spans="15:24" x14ac:dyDescent="0.45">
      <c r="O2990" s="3"/>
      <c r="V2990" s="3"/>
      <c r="X2990" s="3"/>
    </row>
    <row r="2991" spans="15:24" x14ac:dyDescent="0.45">
      <c r="O2991" s="3"/>
      <c r="V2991" s="3"/>
      <c r="X2991" s="3"/>
    </row>
    <row r="2992" spans="15:24" x14ac:dyDescent="0.45">
      <c r="O2992" s="3"/>
      <c r="V2992" s="3"/>
      <c r="X2992" s="3"/>
    </row>
    <row r="2993" spans="15:24" x14ac:dyDescent="0.45">
      <c r="O2993" s="3"/>
      <c r="V2993" s="3"/>
      <c r="X2993" s="3"/>
    </row>
    <row r="2994" spans="15:24" x14ac:dyDescent="0.45">
      <c r="O2994" s="3"/>
      <c r="V2994" s="3"/>
      <c r="X2994" s="3"/>
    </row>
    <row r="2995" spans="15:24" x14ac:dyDescent="0.45">
      <c r="O2995" s="3"/>
      <c r="V2995" s="3"/>
      <c r="X2995" s="3"/>
    </row>
    <row r="2996" spans="15:24" x14ac:dyDescent="0.45">
      <c r="O2996" s="3"/>
      <c r="V2996" s="3"/>
      <c r="X2996" s="3"/>
    </row>
    <row r="2997" spans="15:24" x14ac:dyDescent="0.45">
      <c r="O2997" s="3"/>
      <c r="V2997" s="3"/>
      <c r="X2997" s="3"/>
    </row>
    <row r="2998" spans="15:24" x14ac:dyDescent="0.45">
      <c r="O2998" s="3"/>
      <c r="V2998" s="3"/>
      <c r="X2998" s="3"/>
    </row>
    <row r="2999" spans="15:24" x14ac:dyDescent="0.45">
      <c r="O2999" s="3"/>
      <c r="V2999" s="3"/>
      <c r="X2999" s="3"/>
    </row>
    <row r="3000" spans="15:24" x14ac:dyDescent="0.45">
      <c r="O3000" s="3"/>
      <c r="V3000" s="3"/>
      <c r="X3000" s="3"/>
    </row>
    <row r="3001" spans="15:24" x14ac:dyDescent="0.45">
      <c r="O3001" s="3"/>
      <c r="V3001" s="3"/>
      <c r="X3001" s="3"/>
    </row>
    <row r="3002" spans="15:24" x14ac:dyDescent="0.45">
      <c r="O3002" s="3"/>
      <c r="V3002" s="3"/>
      <c r="X3002" s="3"/>
    </row>
    <row r="3003" spans="15:24" x14ac:dyDescent="0.45">
      <c r="O3003" s="3"/>
      <c r="V3003" s="3"/>
      <c r="X3003" s="3"/>
    </row>
    <row r="3004" spans="15:24" x14ac:dyDescent="0.45">
      <c r="O3004" s="3"/>
      <c r="V3004" s="3"/>
      <c r="X3004" s="3"/>
    </row>
    <row r="3005" spans="15:24" x14ac:dyDescent="0.45">
      <c r="O3005" s="3"/>
      <c r="V3005" s="3"/>
      <c r="X3005" s="3"/>
    </row>
    <row r="3006" spans="15:24" x14ac:dyDescent="0.45">
      <c r="O3006" s="3"/>
      <c r="V3006" s="3"/>
      <c r="X3006" s="3"/>
    </row>
    <row r="3007" spans="15:24" x14ac:dyDescent="0.45">
      <c r="O3007" s="3"/>
      <c r="V3007" s="3"/>
      <c r="X3007" s="3"/>
    </row>
    <row r="3008" spans="15:24" x14ac:dyDescent="0.45">
      <c r="O3008" s="3"/>
      <c r="V3008" s="3"/>
      <c r="X3008" s="3"/>
    </row>
    <row r="3009" spans="15:24" x14ac:dyDescent="0.45">
      <c r="O3009" s="3"/>
      <c r="V3009" s="3"/>
      <c r="X3009" s="3"/>
    </row>
    <row r="3010" spans="15:24" x14ac:dyDescent="0.45">
      <c r="O3010" s="3"/>
      <c r="V3010" s="3"/>
      <c r="X3010" s="3"/>
    </row>
    <row r="3011" spans="15:24" x14ac:dyDescent="0.45">
      <c r="O3011" s="3"/>
      <c r="V3011" s="3"/>
      <c r="X3011" s="3"/>
    </row>
    <row r="3012" spans="15:24" x14ac:dyDescent="0.45">
      <c r="O3012" s="3"/>
      <c r="V3012" s="3"/>
      <c r="X3012" s="3"/>
    </row>
    <row r="3013" spans="15:24" x14ac:dyDescent="0.45">
      <c r="O3013" s="3"/>
      <c r="V3013" s="3"/>
      <c r="X3013" s="3"/>
    </row>
    <row r="3014" spans="15:24" x14ac:dyDescent="0.45">
      <c r="O3014" s="3"/>
      <c r="V3014" s="3"/>
      <c r="X3014" s="3"/>
    </row>
    <row r="3015" spans="15:24" x14ac:dyDescent="0.45">
      <c r="O3015" s="3"/>
      <c r="V3015" s="3"/>
      <c r="X3015" s="3"/>
    </row>
    <row r="3016" spans="15:24" x14ac:dyDescent="0.45">
      <c r="O3016" s="3"/>
      <c r="V3016" s="3"/>
      <c r="X3016" s="3"/>
    </row>
    <row r="3017" spans="15:24" x14ac:dyDescent="0.45">
      <c r="O3017" s="3"/>
      <c r="V3017" s="3"/>
      <c r="X3017" s="3"/>
    </row>
    <row r="3018" spans="15:24" x14ac:dyDescent="0.45">
      <c r="O3018" s="3"/>
      <c r="V3018" s="3"/>
      <c r="X3018" s="3"/>
    </row>
    <row r="3019" spans="15:24" x14ac:dyDescent="0.45">
      <c r="O3019" s="3"/>
      <c r="V3019" s="3"/>
      <c r="X3019" s="3"/>
    </row>
    <row r="3020" spans="15:24" x14ac:dyDescent="0.45">
      <c r="O3020" s="3"/>
      <c r="V3020" s="3"/>
      <c r="X3020" s="3"/>
    </row>
    <row r="3021" spans="15:24" x14ac:dyDescent="0.45">
      <c r="O3021" s="3"/>
      <c r="V3021" s="3"/>
      <c r="X3021" s="3"/>
    </row>
    <row r="3022" spans="15:24" x14ac:dyDescent="0.45">
      <c r="O3022" s="3"/>
      <c r="V3022" s="3"/>
      <c r="X3022" s="3"/>
    </row>
    <row r="3023" spans="15:24" x14ac:dyDescent="0.45">
      <c r="O3023" s="3"/>
      <c r="V3023" s="3"/>
      <c r="X3023" s="3"/>
    </row>
    <row r="3024" spans="15:24" x14ac:dyDescent="0.45">
      <c r="O3024" s="3"/>
      <c r="V3024" s="3"/>
      <c r="X3024" s="3"/>
    </row>
    <row r="3025" spans="15:24" x14ac:dyDescent="0.45">
      <c r="O3025" s="3"/>
      <c r="V3025" s="3"/>
      <c r="X3025" s="3"/>
    </row>
    <row r="3026" spans="15:24" x14ac:dyDescent="0.45">
      <c r="O3026" s="3"/>
      <c r="V3026" s="3"/>
      <c r="X3026" s="3"/>
    </row>
    <row r="3027" spans="15:24" x14ac:dyDescent="0.45">
      <c r="O3027" s="3"/>
      <c r="V3027" s="3"/>
      <c r="X3027" s="3"/>
    </row>
    <row r="3028" spans="15:24" x14ac:dyDescent="0.45">
      <c r="O3028" s="3"/>
      <c r="V3028" s="3"/>
      <c r="X3028" s="3"/>
    </row>
    <row r="3029" spans="15:24" x14ac:dyDescent="0.45">
      <c r="O3029" s="3"/>
      <c r="V3029" s="3"/>
      <c r="X3029" s="3"/>
    </row>
    <row r="3030" spans="15:24" x14ac:dyDescent="0.45">
      <c r="O3030" s="3"/>
      <c r="V3030" s="3"/>
      <c r="X3030" s="3"/>
    </row>
    <row r="3031" spans="15:24" x14ac:dyDescent="0.45">
      <c r="O3031" s="3"/>
      <c r="V3031" s="3"/>
      <c r="X3031" s="3"/>
    </row>
    <row r="3032" spans="15:24" x14ac:dyDescent="0.45">
      <c r="O3032" s="3"/>
      <c r="V3032" s="3"/>
      <c r="X3032" s="3"/>
    </row>
    <row r="3033" spans="15:24" x14ac:dyDescent="0.45">
      <c r="O3033" s="3"/>
      <c r="V3033" s="3"/>
      <c r="X3033" s="3"/>
    </row>
    <row r="3034" spans="15:24" x14ac:dyDescent="0.45">
      <c r="O3034" s="3"/>
      <c r="V3034" s="3"/>
      <c r="X3034" s="3"/>
    </row>
    <row r="3035" spans="15:24" x14ac:dyDescent="0.45">
      <c r="O3035" s="3"/>
      <c r="V3035" s="3"/>
      <c r="X3035" s="3"/>
    </row>
    <row r="3036" spans="15:24" x14ac:dyDescent="0.45">
      <c r="O3036" s="3"/>
      <c r="V3036" s="3"/>
      <c r="X3036" s="3"/>
    </row>
    <row r="3037" spans="15:24" x14ac:dyDescent="0.45">
      <c r="O3037" s="3"/>
      <c r="V3037" s="3"/>
      <c r="X3037" s="3"/>
    </row>
    <row r="3038" spans="15:24" x14ac:dyDescent="0.45">
      <c r="O3038" s="3"/>
      <c r="V3038" s="3"/>
      <c r="X3038" s="3"/>
    </row>
    <row r="3039" spans="15:24" x14ac:dyDescent="0.45">
      <c r="O3039" s="3"/>
      <c r="V3039" s="3"/>
      <c r="X3039" s="3"/>
    </row>
    <row r="3040" spans="15:24" x14ac:dyDescent="0.45">
      <c r="O3040" s="3"/>
      <c r="V3040" s="3"/>
      <c r="X3040" s="3"/>
    </row>
    <row r="3041" spans="15:24" x14ac:dyDescent="0.45">
      <c r="O3041" s="3"/>
      <c r="V3041" s="3"/>
      <c r="X3041" s="3"/>
    </row>
    <row r="3042" spans="15:24" x14ac:dyDescent="0.45">
      <c r="O3042" s="3"/>
      <c r="V3042" s="3"/>
      <c r="X3042" s="3"/>
    </row>
    <row r="3043" spans="15:24" x14ac:dyDescent="0.45">
      <c r="O3043" s="3"/>
      <c r="V3043" s="3"/>
      <c r="X3043" s="3"/>
    </row>
    <row r="3044" spans="15:24" x14ac:dyDescent="0.45">
      <c r="O3044" s="3"/>
      <c r="V3044" s="3"/>
      <c r="X3044" s="3"/>
    </row>
    <row r="3045" spans="15:24" x14ac:dyDescent="0.45">
      <c r="O3045" s="3"/>
      <c r="V3045" s="3"/>
      <c r="X3045" s="3"/>
    </row>
    <row r="3046" spans="15:24" x14ac:dyDescent="0.45">
      <c r="O3046" s="3"/>
      <c r="V3046" s="3"/>
      <c r="X3046" s="3"/>
    </row>
    <row r="3047" spans="15:24" x14ac:dyDescent="0.45">
      <c r="O3047" s="3"/>
      <c r="V3047" s="3"/>
      <c r="X3047" s="3"/>
    </row>
    <row r="3048" spans="15:24" x14ac:dyDescent="0.45">
      <c r="O3048" s="3"/>
      <c r="V3048" s="3"/>
      <c r="X3048" s="3"/>
    </row>
    <row r="3049" spans="15:24" x14ac:dyDescent="0.45">
      <c r="O3049" s="3"/>
      <c r="V3049" s="3"/>
      <c r="X3049" s="3"/>
    </row>
    <row r="3050" spans="15:24" x14ac:dyDescent="0.45">
      <c r="O3050" s="3"/>
      <c r="V3050" s="3"/>
      <c r="X3050" s="3"/>
    </row>
    <row r="3051" spans="15:24" x14ac:dyDescent="0.45">
      <c r="O3051" s="3"/>
      <c r="V3051" s="3"/>
      <c r="X3051" s="3"/>
    </row>
    <row r="3052" spans="15:24" x14ac:dyDescent="0.45">
      <c r="O3052" s="3"/>
      <c r="V3052" s="3"/>
      <c r="X3052" s="3"/>
    </row>
    <row r="3053" spans="15:24" x14ac:dyDescent="0.45">
      <c r="O3053" s="3"/>
      <c r="V3053" s="3"/>
      <c r="X3053" s="3"/>
    </row>
    <row r="3054" spans="15:24" x14ac:dyDescent="0.45">
      <c r="O3054" s="3"/>
      <c r="V3054" s="3"/>
      <c r="X3054" s="3"/>
    </row>
    <row r="3055" spans="15:24" x14ac:dyDescent="0.45">
      <c r="O3055" s="3"/>
      <c r="V3055" s="3"/>
      <c r="X3055" s="3"/>
    </row>
    <row r="3056" spans="15:24" x14ac:dyDescent="0.45">
      <c r="O3056" s="3"/>
      <c r="V3056" s="3"/>
      <c r="X3056" s="3"/>
    </row>
    <row r="3057" spans="15:24" x14ac:dyDescent="0.45">
      <c r="O3057" s="3"/>
      <c r="V3057" s="3"/>
      <c r="X3057" s="3"/>
    </row>
    <row r="3058" spans="15:24" x14ac:dyDescent="0.45">
      <c r="O3058" s="3"/>
      <c r="V3058" s="3"/>
      <c r="X3058" s="3"/>
    </row>
    <row r="3059" spans="15:24" x14ac:dyDescent="0.45">
      <c r="O3059" s="3"/>
      <c r="V3059" s="3"/>
      <c r="X3059" s="3"/>
    </row>
    <row r="3060" spans="15:24" x14ac:dyDescent="0.45">
      <c r="O3060" s="3"/>
      <c r="V3060" s="3"/>
      <c r="X3060" s="3"/>
    </row>
    <row r="3061" spans="15:24" x14ac:dyDescent="0.45">
      <c r="O3061" s="3"/>
      <c r="V3061" s="3"/>
      <c r="X3061" s="3"/>
    </row>
    <row r="3062" spans="15:24" x14ac:dyDescent="0.45">
      <c r="O3062" s="3"/>
      <c r="V3062" s="3"/>
      <c r="X3062" s="3"/>
    </row>
    <row r="3063" spans="15:24" x14ac:dyDescent="0.45">
      <c r="O3063" s="3"/>
      <c r="V3063" s="3"/>
      <c r="X3063" s="3"/>
    </row>
    <row r="3064" spans="15:24" x14ac:dyDescent="0.45">
      <c r="O3064" s="3"/>
      <c r="V3064" s="3"/>
      <c r="X3064" s="3"/>
    </row>
    <row r="3065" spans="15:24" x14ac:dyDescent="0.45">
      <c r="O3065" s="3"/>
      <c r="V3065" s="3"/>
      <c r="X3065" s="3"/>
    </row>
    <row r="3066" spans="15:24" x14ac:dyDescent="0.45">
      <c r="O3066" s="3"/>
      <c r="V3066" s="3"/>
      <c r="X3066" s="3"/>
    </row>
    <row r="3067" spans="15:24" x14ac:dyDescent="0.45">
      <c r="O3067" s="3"/>
      <c r="V3067" s="3"/>
      <c r="X3067" s="3"/>
    </row>
    <row r="3068" spans="15:24" x14ac:dyDescent="0.45">
      <c r="O3068" s="3"/>
      <c r="V3068" s="3"/>
      <c r="X3068" s="3"/>
    </row>
    <row r="3069" spans="15:24" x14ac:dyDescent="0.45">
      <c r="O3069" s="3"/>
      <c r="V3069" s="3"/>
      <c r="X3069" s="3"/>
    </row>
    <row r="3070" spans="15:24" x14ac:dyDescent="0.45">
      <c r="O3070" s="3"/>
      <c r="V3070" s="3"/>
      <c r="X3070" s="3"/>
    </row>
    <row r="3071" spans="15:24" x14ac:dyDescent="0.45">
      <c r="O3071" s="3"/>
      <c r="V3071" s="3"/>
      <c r="X3071" s="3"/>
    </row>
    <row r="3072" spans="15:24" x14ac:dyDescent="0.45">
      <c r="O3072" s="3"/>
      <c r="V3072" s="3"/>
      <c r="X3072" s="3"/>
    </row>
    <row r="3073" spans="15:24" x14ac:dyDescent="0.45">
      <c r="O3073" s="3"/>
      <c r="V3073" s="3"/>
      <c r="X3073" s="3"/>
    </row>
    <row r="3074" spans="15:24" x14ac:dyDescent="0.45">
      <c r="O3074" s="3"/>
      <c r="V3074" s="3"/>
      <c r="X3074" s="3"/>
    </row>
    <row r="3075" spans="15:24" x14ac:dyDescent="0.45">
      <c r="O3075" s="3"/>
      <c r="V3075" s="3"/>
      <c r="X3075" s="3"/>
    </row>
    <row r="3076" spans="15:24" x14ac:dyDescent="0.45">
      <c r="O3076" s="3"/>
      <c r="V3076" s="3"/>
      <c r="X3076" s="3"/>
    </row>
    <row r="3077" spans="15:24" x14ac:dyDescent="0.45">
      <c r="O3077" s="3"/>
      <c r="V3077" s="3"/>
      <c r="X3077" s="3"/>
    </row>
    <row r="3078" spans="15:24" x14ac:dyDescent="0.45">
      <c r="O3078" s="3"/>
      <c r="V3078" s="3"/>
      <c r="X3078" s="3"/>
    </row>
    <row r="3079" spans="15:24" x14ac:dyDescent="0.45">
      <c r="O3079" s="3"/>
      <c r="V3079" s="3"/>
      <c r="X3079" s="3"/>
    </row>
    <row r="3080" spans="15:24" x14ac:dyDescent="0.45">
      <c r="O3080" s="3"/>
      <c r="V3080" s="3"/>
      <c r="X3080" s="3"/>
    </row>
    <row r="3081" spans="15:24" x14ac:dyDescent="0.45">
      <c r="O3081" s="3"/>
      <c r="V3081" s="3"/>
      <c r="X3081" s="3"/>
    </row>
    <row r="3082" spans="15:24" x14ac:dyDescent="0.45">
      <c r="O3082" s="3"/>
      <c r="V3082" s="3"/>
      <c r="X3082" s="3"/>
    </row>
    <row r="3083" spans="15:24" x14ac:dyDescent="0.45">
      <c r="O3083" s="3"/>
      <c r="V3083" s="3"/>
      <c r="X3083" s="3"/>
    </row>
    <row r="3084" spans="15:24" x14ac:dyDescent="0.45">
      <c r="O3084" s="3"/>
      <c r="V3084" s="3"/>
      <c r="X3084" s="3"/>
    </row>
    <row r="3085" spans="15:24" x14ac:dyDescent="0.45">
      <c r="O3085" s="3"/>
      <c r="V3085" s="3"/>
      <c r="X3085" s="3"/>
    </row>
    <row r="3086" spans="15:24" x14ac:dyDescent="0.45">
      <c r="O3086" s="3"/>
      <c r="V3086" s="3"/>
      <c r="X3086" s="3"/>
    </row>
    <row r="3087" spans="15:24" x14ac:dyDescent="0.45">
      <c r="O3087" s="3"/>
      <c r="V3087" s="3"/>
      <c r="X3087" s="3"/>
    </row>
    <row r="3088" spans="15:24" x14ac:dyDescent="0.45">
      <c r="O3088" s="3"/>
      <c r="V3088" s="3"/>
      <c r="X3088" s="3"/>
    </row>
    <row r="3089" spans="15:24" x14ac:dyDescent="0.45">
      <c r="O3089" s="3"/>
      <c r="V3089" s="3"/>
      <c r="X3089" s="3"/>
    </row>
    <row r="3090" spans="15:24" x14ac:dyDescent="0.45">
      <c r="O3090" s="3"/>
      <c r="V3090" s="3"/>
      <c r="X3090" s="3"/>
    </row>
    <row r="3091" spans="15:24" x14ac:dyDescent="0.45">
      <c r="O3091" s="3"/>
      <c r="V3091" s="3"/>
      <c r="X3091" s="3"/>
    </row>
    <row r="3092" spans="15:24" x14ac:dyDescent="0.45">
      <c r="O3092" s="3"/>
      <c r="V3092" s="3"/>
      <c r="X3092" s="3"/>
    </row>
    <row r="3093" spans="15:24" x14ac:dyDescent="0.45">
      <c r="O3093" s="3"/>
      <c r="V3093" s="3"/>
      <c r="X3093" s="3"/>
    </row>
    <row r="3094" spans="15:24" x14ac:dyDescent="0.45">
      <c r="O3094" s="3"/>
      <c r="V3094" s="3"/>
      <c r="X3094" s="3"/>
    </row>
    <row r="3095" spans="15:24" x14ac:dyDescent="0.45">
      <c r="O3095" s="3"/>
      <c r="V3095" s="3"/>
      <c r="X3095" s="3"/>
    </row>
    <row r="3096" spans="15:24" x14ac:dyDescent="0.45">
      <c r="O3096" s="3"/>
      <c r="V3096" s="3"/>
      <c r="X3096" s="3"/>
    </row>
    <row r="3097" spans="15:24" x14ac:dyDescent="0.45">
      <c r="O3097" s="3"/>
      <c r="V3097" s="3"/>
      <c r="X3097" s="3"/>
    </row>
    <row r="3098" spans="15:24" x14ac:dyDescent="0.45">
      <c r="O3098" s="3"/>
      <c r="V3098" s="3"/>
      <c r="X3098" s="3"/>
    </row>
    <row r="3099" spans="15:24" x14ac:dyDescent="0.45">
      <c r="O3099" s="3"/>
      <c r="V3099" s="3"/>
      <c r="X3099" s="3"/>
    </row>
    <row r="3100" spans="15:24" x14ac:dyDescent="0.45">
      <c r="O3100" s="3"/>
      <c r="V3100" s="3"/>
      <c r="X3100" s="3"/>
    </row>
    <row r="3101" spans="15:24" x14ac:dyDescent="0.45">
      <c r="O3101" s="3"/>
      <c r="V3101" s="3"/>
      <c r="X3101" s="3"/>
    </row>
    <row r="3102" spans="15:24" x14ac:dyDescent="0.45">
      <c r="O3102" s="3"/>
      <c r="V3102" s="3"/>
      <c r="X3102" s="3"/>
    </row>
    <row r="3103" spans="15:24" x14ac:dyDescent="0.45">
      <c r="O3103" s="3"/>
      <c r="V3103" s="3"/>
      <c r="X3103" s="3"/>
    </row>
    <row r="3104" spans="15:24" x14ac:dyDescent="0.45">
      <c r="O3104" s="3"/>
      <c r="V3104" s="3"/>
      <c r="X3104" s="3"/>
    </row>
    <row r="3105" spans="15:24" x14ac:dyDescent="0.45">
      <c r="O3105" s="3"/>
      <c r="V3105" s="3"/>
      <c r="X3105" s="3"/>
    </row>
    <row r="3106" spans="15:24" x14ac:dyDescent="0.45">
      <c r="O3106" s="3"/>
      <c r="V3106" s="3"/>
      <c r="X3106" s="3"/>
    </row>
    <row r="3107" spans="15:24" x14ac:dyDescent="0.45">
      <c r="O3107" s="3"/>
      <c r="V3107" s="3"/>
      <c r="X3107" s="3"/>
    </row>
    <row r="3108" spans="15:24" x14ac:dyDescent="0.45">
      <c r="O3108" s="3"/>
      <c r="V3108" s="3"/>
      <c r="X3108" s="3"/>
    </row>
    <row r="3109" spans="15:24" x14ac:dyDescent="0.45">
      <c r="O3109" s="3"/>
      <c r="V3109" s="3"/>
      <c r="X3109" s="3"/>
    </row>
    <row r="3110" spans="15:24" x14ac:dyDescent="0.45">
      <c r="O3110" s="3"/>
      <c r="V3110" s="3"/>
      <c r="X3110" s="3"/>
    </row>
    <row r="3111" spans="15:24" x14ac:dyDescent="0.45">
      <c r="O3111" s="3"/>
      <c r="V3111" s="3"/>
      <c r="X3111" s="3"/>
    </row>
    <row r="3112" spans="15:24" x14ac:dyDescent="0.45">
      <c r="O3112" s="3"/>
      <c r="V3112" s="3"/>
      <c r="X3112" s="3"/>
    </row>
    <row r="3113" spans="15:24" x14ac:dyDescent="0.45">
      <c r="O3113" s="3"/>
      <c r="V3113" s="3"/>
      <c r="X3113" s="3"/>
    </row>
    <row r="3114" spans="15:24" x14ac:dyDescent="0.45">
      <c r="O3114" s="3"/>
      <c r="V3114" s="3"/>
      <c r="X3114" s="3"/>
    </row>
    <row r="3115" spans="15:24" x14ac:dyDescent="0.45">
      <c r="O3115" s="3"/>
      <c r="V3115" s="3"/>
      <c r="X3115" s="3"/>
    </row>
    <row r="3116" spans="15:24" x14ac:dyDescent="0.45">
      <c r="O3116" s="3"/>
      <c r="V3116" s="3"/>
      <c r="X3116" s="3"/>
    </row>
    <row r="3117" spans="15:24" x14ac:dyDescent="0.45">
      <c r="O3117" s="3"/>
      <c r="V3117" s="3"/>
      <c r="X3117" s="3"/>
    </row>
    <row r="3118" spans="15:24" x14ac:dyDescent="0.45">
      <c r="O3118" s="3"/>
      <c r="V3118" s="3"/>
      <c r="X3118" s="3"/>
    </row>
    <row r="3119" spans="15:24" x14ac:dyDescent="0.45">
      <c r="O3119" s="3"/>
      <c r="V3119" s="3"/>
      <c r="X3119" s="3"/>
    </row>
    <row r="3120" spans="15:24" x14ac:dyDescent="0.45">
      <c r="O3120" s="3"/>
      <c r="V3120" s="3"/>
      <c r="X3120" s="3"/>
    </row>
    <row r="3121" spans="15:24" x14ac:dyDescent="0.45">
      <c r="O3121" s="3"/>
      <c r="V3121" s="3"/>
      <c r="X3121" s="3"/>
    </row>
    <row r="3122" spans="15:24" x14ac:dyDescent="0.45">
      <c r="O3122" s="3"/>
      <c r="V3122" s="3"/>
      <c r="X3122" s="3"/>
    </row>
    <row r="3123" spans="15:24" x14ac:dyDescent="0.45">
      <c r="O3123" s="3"/>
      <c r="V3123" s="3"/>
      <c r="X3123" s="3"/>
    </row>
    <row r="3124" spans="15:24" x14ac:dyDescent="0.45">
      <c r="O3124" s="3"/>
      <c r="V3124" s="3"/>
      <c r="X3124" s="3"/>
    </row>
    <row r="3125" spans="15:24" x14ac:dyDescent="0.45">
      <c r="O3125" s="3"/>
      <c r="V3125" s="3"/>
      <c r="X3125" s="3"/>
    </row>
    <row r="3126" spans="15:24" x14ac:dyDescent="0.45">
      <c r="O3126" s="3"/>
      <c r="V3126" s="3"/>
      <c r="X3126" s="3"/>
    </row>
    <row r="3127" spans="15:24" x14ac:dyDescent="0.45">
      <c r="O3127" s="3"/>
      <c r="V3127" s="3"/>
      <c r="X3127" s="3"/>
    </row>
    <row r="3128" spans="15:24" x14ac:dyDescent="0.45">
      <c r="O3128" s="3"/>
      <c r="V3128" s="3"/>
      <c r="X3128" s="3"/>
    </row>
    <row r="3129" spans="15:24" x14ac:dyDescent="0.45">
      <c r="O3129" s="3"/>
      <c r="V3129" s="3"/>
      <c r="X3129" s="3"/>
    </row>
    <row r="3130" spans="15:24" x14ac:dyDescent="0.45">
      <c r="O3130" s="3"/>
      <c r="V3130" s="3"/>
      <c r="X3130" s="3"/>
    </row>
    <row r="3131" spans="15:24" x14ac:dyDescent="0.45">
      <c r="O3131" s="3"/>
      <c r="V3131" s="3"/>
      <c r="X3131" s="3"/>
    </row>
    <row r="3132" spans="15:24" x14ac:dyDescent="0.45">
      <c r="O3132" s="3"/>
      <c r="V3132" s="3"/>
      <c r="X3132" s="3"/>
    </row>
    <row r="3133" spans="15:24" x14ac:dyDescent="0.45">
      <c r="O3133" s="3"/>
      <c r="V3133" s="3"/>
      <c r="X3133" s="3"/>
    </row>
    <row r="3134" spans="15:24" x14ac:dyDescent="0.45">
      <c r="O3134" s="3"/>
      <c r="V3134" s="3"/>
      <c r="X3134" s="3"/>
    </row>
    <row r="3135" spans="15:24" x14ac:dyDescent="0.45">
      <c r="O3135" s="3"/>
      <c r="V3135" s="3"/>
      <c r="X3135" s="3"/>
    </row>
    <row r="3136" spans="15:24" x14ac:dyDescent="0.45">
      <c r="O3136" s="3"/>
      <c r="V3136" s="3"/>
      <c r="X3136" s="3"/>
    </row>
    <row r="3137" spans="15:24" x14ac:dyDescent="0.45">
      <c r="O3137" s="3"/>
      <c r="V3137" s="3"/>
      <c r="X3137" s="3"/>
    </row>
    <row r="3138" spans="15:24" x14ac:dyDescent="0.45">
      <c r="O3138" s="3"/>
      <c r="V3138" s="3"/>
      <c r="X3138" s="3"/>
    </row>
    <row r="3139" spans="15:24" x14ac:dyDescent="0.45">
      <c r="O3139" s="3"/>
      <c r="V3139" s="3"/>
      <c r="X3139" s="3"/>
    </row>
    <row r="3140" spans="15:24" x14ac:dyDescent="0.45">
      <c r="O3140" s="3"/>
      <c r="V3140" s="3"/>
      <c r="X3140" s="3"/>
    </row>
    <row r="3141" spans="15:24" x14ac:dyDescent="0.45">
      <c r="O3141" s="3"/>
      <c r="V3141" s="3"/>
      <c r="X3141" s="3"/>
    </row>
    <row r="3142" spans="15:24" x14ac:dyDescent="0.45">
      <c r="O3142" s="3"/>
      <c r="V3142" s="3"/>
      <c r="X3142" s="3"/>
    </row>
    <row r="3143" spans="15:24" x14ac:dyDescent="0.45">
      <c r="O3143" s="3"/>
      <c r="V3143" s="3"/>
      <c r="X3143" s="3"/>
    </row>
    <row r="3144" spans="15:24" x14ac:dyDescent="0.45">
      <c r="O3144" s="3"/>
      <c r="V3144" s="3"/>
      <c r="X3144" s="3"/>
    </row>
    <row r="3145" spans="15:24" x14ac:dyDescent="0.45">
      <c r="O3145" s="3"/>
      <c r="V3145" s="3"/>
      <c r="X3145" s="3"/>
    </row>
    <row r="3146" spans="15:24" x14ac:dyDescent="0.45">
      <c r="O3146" s="3"/>
      <c r="V3146" s="3"/>
      <c r="X3146" s="3"/>
    </row>
    <row r="3147" spans="15:24" x14ac:dyDescent="0.45">
      <c r="O3147" s="3"/>
      <c r="V3147" s="3"/>
      <c r="X3147" s="3"/>
    </row>
    <row r="3148" spans="15:24" x14ac:dyDescent="0.45">
      <c r="O3148" s="3"/>
      <c r="V3148" s="3"/>
      <c r="X3148" s="3"/>
    </row>
    <row r="3149" spans="15:24" x14ac:dyDescent="0.45">
      <c r="O3149" s="3"/>
      <c r="V3149" s="3"/>
      <c r="X3149" s="3"/>
    </row>
    <row r="3150" spans="15:24" x14ac:dyDescent="0.45">
      <c r="O3150" s="3"/>
      <c r="V3150" s="3"/>
      <c r="X3150" s="3"/>
    </row>
    <row r="3151" spans="15:24" x14ac:dyDescent="0.45">
      <c r="O3151" s="3"/>
      <c r="V3151" s="3"/>
      <c r="X3151" s="3"/>
    </row>
    <row r="3152" spans="15:24" x14ac:dyDescent="0.45">
      <c r="O3152" s="3"/>
      <c r="V3152" s="3"/>
      <c r="X3152" s="3"/>
    </row>
    <row r="3153" spans="15:24" x14ac:dyDescent="0.45">
      <c r="O3153" s="3"/>
      <c r="V3153" s="3"/>
      <c r="X3153" s="3"/>
    </row>
    <row r="3154" spans="15:24" x14ac:dyDescent="0.45">
      <c r="O3154" s="3"/>
      <c r="V3154" s="3"/>
      <c r="X3154" s="3"/>
    </row>
    <row r="3155" spans="15:24" x14ac:dyDescent="0.45">
      <c r="O3155" s="3"/>
      <c r="V3155" s="3"/>
      <c r="X3155" s="3"/>
    </row>
    <row r="3156" spans="15:24" x14ac:dyDescent="0.45">
      <c r="O3156" s="3"/>
      <c r="V3156" s="3"/>
      <c r="X3156" s="3"/>
    </row>
    <row r="3157" spans="15:24" x14ac:dyDescent="0.45">
      <c r="O3157" s="3"/>
      <c r="V3157" s="3"/>
      <c r="X3157" s="3"/>
    </row>
    <row r="3158" spans="15:24" x14ac:dyDescent="0.45">
      <c r="O3158" s="3"/>
      <c r="V3158" s="3"/>
      <c r="X3158" s="3"/>
    </row>
    <row r="3159" spans="15:24" x14ac:dyDescent="0.45">
      <c r="O3159" s="3"/>
      <c r="V3159" s="3"/>
      <c r="X3159" s="3"/>
    </row>
    <row r="3160" spans="15:24" x14ac:dyDescent="0.45">
      <c r="O3160" s="3"/>
      <c r="V3160" s="3"/>
      <c r="X3160" s="3"/>
    </row>
    <row r="3161" spans="15:24" x14ac:dyDescent="0.45">
      <c r="O3161" s="3"/>
      <c r="V3161" s="3"/>
      <c r="X3161" s="3"/>
    </row>
    <row r="3162" spans="15:24" x14ac:dyDescent="0.45">
      <c r="O3162" s="3"/>
      <c r="V3162" s="3"/>
      <c r="X3162" s="3"/>
    </row>
    <row r="3163" spans="15:24" x14ac:dyDescent="0.45">
      <c r="O3163" s="3"/>
      <c r="V3163" s="3"/>
      <c r="X3163" s="3"/>
    </row>
    <row r="3164" spans="15:24" x14ac:dyDescent="0.45">
      <c r="O3164" s="3"/>
      <c r="V3164" s="3"/>
      <c r="X3164" s="3"/>
    </row>
    <row r="3165" spans="15:24" x14ac:dyDescent="0.45">
      <c r="O3165" s="3"/>
      <c r="V3165" s="3"/>
      <c r="X3165" s="3"/>
    </row>
    <row r="3166" spans="15:24" x14ac:dyDescent="0.45">
      <c r="O3166" s="3"/>
      <c r="V3166" s="3"/>
      <c r="X3166" s="3"/>
    </row>
    <row r="3167" spans="15:24" x14ac:dyDescent="0.45">
      <c r="O3167" s="3"/>
      <c r="V3167" s="3"/>
      <c r="X3167" s="3"/>
    </row>
    <row r="3168" spans="15:24" x14ac:dyDescent="0.45">
      <c r="O3168" s="3"/>
      <c r="V3168" s="3"/>
      <c r="X3168" s="3"/>
    </row>
    <row r="3169" spans="15:24" x14ac:dyDescent="0.45">
      <c r="O3169" s="3"/>
      <c r="V3169" s="3"/>
      <c r="X3169" s="3"/>
    </row>
    <row r="3170" spans="15:24" x14ac:dyDescent="0.45">
      <c r="O3170" s="3"/>
      <c r="V3170" s="3"/>
      <c r="X3170" s="3"/>
    </row>
    <row r="3171" spans="15:24" x14ac:dyDescent="0.45">
      <c r="O3171" s="3"/>
      <c r="V3171" s="3"/>
      <c r="X3171" s="3"/>
    </row>
    <row r="3172" spans="15:24" x14ac:dyDescent="0.45">
      <c r="O3172" s="3"/>
      <c r="V3172" s="3"/>
      <c r="X3172" s="3"/>
    </row>
    <row r="3173" spans="15:24" x14ac:dyDescent="0.45">
      <c r="O3173" s="3"/>
      <c r="V3173" s="3"/>
      <c r="X3173" s="3"/>
    </row>
    <row r="3174" spans="15:24" x14ac:dyDescent="0.45">
      <c r="O3174" s="3"/>
      <c r="V3174" s="3"/>
      <c r="X3174" s="3"/>
    </row>
    <row r="3175" spans="15:24" x14ac:dyDescent="0.45">
      <c r="O3175" s="3"/>
      <c r="V3175" s="3"/>
      <c r="X3175" s="3"/>
    </row>
    <row r="3176" spans="15:24" x14ac:dyDescent="0.45">
      <c r="O3176" s="3"/>
      <c r="V3176" s="3"/>
      <c r="X3176" s="3"/>
    </row>
    <row r="3177" spans="15:24" x14ac:dyDescent="0.45">
      <c r="O3177" s="3"/>
      <c r="V3177" s="3"/>
      <c r="X3177" s="3"/>
    </row>
    <row r="3178" spans="15:24" x14ac:dyDescent="0.45">
      <c r="O3178" s="3"/>
      <c r="V3178" s="3"/>
      <c r="X3178" s="3"/>
    </row>
    <row r="3179" spans="15:24" x14ac:dyDescent="0.45">
      <c r="O3179" s="3"/>
      <c r="V3179" s="3"/>
      <c r="X3179" s="3"/>
    </row>
    <row r="3180" spans="15:24" x14ac:dyDescent="0.45">
      <c r="O3180" s="3"/>
      <c r="V3180" s="3"/>
      <c r="X3180" s="3"/>
    </row>
    <row r="3181" spans="15:24" x14ac:dyDescent="0.45">
      <c r="O3181" s="3"/>
      <c r="V3181" s="3"/>
      <c r="X3181" s="3"/>
    </row>
    <row r="3182" spans="15:24" x14ac:dyDescent="0.45">
      <c r="O3182" s="3"/>
      <c r="V3182" s="3"/>
      <c r="X3182" s="3"/>
    </row>
    <row r="3183" spans="15:24" x14ac:dyDescent="0.45">
      <c r="O3183" s="3"/>
      <c r="V3183" s="3"/>
      <c r="X3183" s="3"/>
    </row>
    <row r="3184" spans="15:24" x14ac:dyDescent="0.45">
      <c r="O3184" s="3"/>
      <c r="V3184" s="3"/>
      <c r="X3184" s="3"/>
    </row>
    <row r="3185" spans="15:24" x14ac:dyDescent="0.45">
      <c r="O3185" s="3"/>
      <c r="V3185" s="3"/>
      <c r="X3185" s="3"/>
    </row>
    <row r="3186" spans="15:24" x14ac:dyDescent="0.45">
      <c r="O3186" s="3"/>
      <c r="V3186" s="3"/>
      <c r="X3186" s="3"/>
    </row>
    <row r="3187" spans="15:24" x14ac:dyDescent="0.45">
      <c r="O3187" s="3"/>
      <c r="V3187" s="3"/>
      <c r="X3187" s="3"/>
    </row>
    <row r="3188" spans="15:24" x14ac:dyDescent="0.45">
      <c r="O3188" s="3"/>
      <c r="V3188" s="3"/>
      <c r="X3188" s="3"/>
    </row>
    <row r="3189" spans="15:24" x14ac:dyDescent="0.45">
      <c r="O3189" s="3"/>
      <c r="V3189" s="3"/>
      <c r="X3189" s="3"/>
    </row>
    <row r="3190" spans="15:24" x14ac:dyDescent="0.45">
      <c r="O3190" s="3"/>
      <c r="V3190" s="3"/>
      <c r="X3190" s="3"/>
    </row>
    <row r="3191" spans="15:24" x14ac:dyDescent="0.45">
      <c r="O3191" s="3"/>
      <c r="V3191" s="3"/>
      <c r="X3191" s="3"/>
    </row>
    <row r="3192" spans="15:24" x14ac:dyDescent="0.45">
      <c r="O3192" s="3"/>
      <c r="V3192" s="3"/>
      <c r="X3192" s="3"/>
    </row>
    <row r="3193" spans="15:24" x14ac:dyDescent="0.45">
      <c r="O3193" s="3"/>
      <c r="V3193" s="3"/>
      <c r="X3193" s="3"/>
    </row>
    <row r="3194" spans="15:24" x14ac:dyDescent="0.45">
      <c r="O3194" s="3"/>
      <c r="V3194" s="3"/>
      <c r="X3194" s="3"/>
    </row>
    <row r="3195" spans="15:24" x14ac:dyDescent="0.45">
      <c r="O3195" s="3"/>
      <c r="V3195" s="3"/>
      <c r="X3195" s="3"/>
    </row>
    <row r="3196" spans="15:24" x14ac:dyDescent="0.45">
      <c r="O3196" s="3"/>
      <c r="V3196" s="3"/>
      <c r="X3196" s="3"/>
    </row>
    <row r="3197" spans="15:24" x14ac:dyDescent="0.45">
      <c r="O3197" s="3"/>
      <c r="V3197" s="3"/>
      <c r="X3197" s="3"/>
    </row>
    <row r="3198" spans="15:24" x14ac:dyDescent="0.45">
      <c r="O3198" s="3"/>
      <c r="V3198" s="3"/>
      <c r="X3198" s="3"/>
    </row>
    <row r="3199" spans="15:24" x14ac:dyDescent="0.45">
      <c r="O3199" s="3"/>
      <c r="V3199" s="3"/>
      <c r="X3199" s="3"/>
    </row>
    <row r="3200" spans="15:24" x14ac:dyDescent="0.45">
      <c r="O3200" s="3"/>
      <c r="V3200" s="3"/>
      <c r="X3200" s="3"/>
    </row>
    <row r="3201" spans="15:24" x14ac:dyDescent="0.45">
      <c r="O3201" s="3"/>
      <c r="V3201" s="3"/>
      <c r="X3201" s="3"/>
    </row>
    <row r="3202" spans="15:24" x14ac:dyDescent="0.45">
      <c r="O3202" s="3"/>
      <c r="V3202" s="3"/>
      <c r="X3202" s="3"/>
    </row>
    <row r="3203" spans="15:24" x14ac:dyDescent="0.45">
      <c r="O3203" s="3"/>
      <c r="V3203" s="3"/>
      <c r="X3203" s="3"/>
    </row>
    <row r="3204" spans="15:24" x14ac:dyDescent="0.45">
      <c r="O3204" s="3"/>
      <c r="V3204" s="3"/>
      <c r="X3204" s="3"/>
    </row>
    <row r="3205" spans="15:24" x14ac:dyDescent="0.45">
      <c r="O3205" s="3"/>
      <c r="V3205" s="3"/>
      <c r="X3205" s="3"/>
    </row>
    <row r="3206" spans="15:24" x14ac:dyDescent="0.45">
      <c r="O3206" s="3"/>
      <c r="V3206" s="3"/>
      <c r="X3206" s="3"/>
    </row>
    <row r="3207" spans="15:24" x14ac:dyDescent="0.45">
      <c r="O3207" s="3"/>
      <c r="V3207" s="3"/>
      <c r="X3207" s="3"/>
    </row>
    <row r="3208" spans="15:24" x14ac:dyDescent="0.45">
      <c r="O3208" s="3"/>
      <c r="V3208" s="3"/>
      <c r="X3208" s="3"/>
    </row>
    <row r="3209" spans="15:24" x14ac:dyDescent="0.45">
      <c r="O3209" s="3"/>
      <c r="V3209" s="3"/>
      <c r="X3209" s="3"/>
    </row>
    <row r="3210" spans="15:24" x14ac:dyDescent="0.45">
      <c r="O3210" s="3"/>
      <c r="V3210" s="3"/>
      <c r="X3210" s="3"/>
    </row>
    <row r="3211" spans="15:24" x14ac:dyDescent="0.45">
      <c r="O3211" s="3"/>
      <c r="V3211" s="3"/>
      <c r="X3211" s="3"/>
    </row>
    <row r="3212" spans="15:24" x14ac:dyDescent="0.45">
      <c r="O3212" s="3"/>
      <c r="V3212" s="3"/>
      <c r="X3212" s="3"/>
    </row>
    <row r="3213" spans="15:24" x14ac:dyDescent="0.45">
      <c r="O3213" s="3"/>
      <c r="V3213" s="3"/>
      <c r="X3213" s="3"/>
    </row>
    <row r="3214" spans="15:24" x14ac:dyDescent="0.45">
      <c r="O3214" s="3"/>
      <c r="V3214" s="3"/>
      <c r="X3214" s="3"/>
    </row>
    <row r="3215" spans="15:24" x14ac:dyDescent="0.45">
      <c r="O3215" s="3"/>
      <c r="V3215" s="3"/>
      <c r="X3215" s="3"/>
    </row>
    <row r="3216" spans="15:24" x14ac:dyDescent="0.45">
      <c r="O3216" s="3"/>
      <c r="V3216" s="3"/>
      <c r="X3216" s="3"/>
    </row>
    <row r="3217" spans="15:24" x14ac:dyDescent="0.45">
      <c r="O3217" s="3"/>
      <c r="V3217" s="3"/>
      <c r="X3217" s="3"/>
    </row>
    <row r="3218" spans="15:24" x14ac:dyDescent="0.45">
      <c r="O3218" s="3"/>
      <c r="V3218" s="3"/>
      <c r="X3218" s="3"/>
    </row>
    <row r="3219" spans="15:24" x14ac:dyDescent="0.45">
      <c r="O3219" s="3"/>
      <c r="V3219" s="3"/>
      <c r="X3219" s="3"/>
    </row>
    <row r="3220" spans="15:24" x14ac:dyDescent="0.45">
      <c r="O3220" s="3"/>
      <c r="V3220" s="3"/>
      <c r="X3220" s="3"/>
    </row>
    <row r="3221" spans="15:24" x14ac:dyDescent="0.45">
      <c r="O3221" s="3"/>
      <c r="V3221" s="3"/>
      <c r="X3221" s="3"/>
    </row>
    <row r="3222" spans="15:24" x14ac:dyDescent="0.45">
      <c r="O3222" s="3"/>
      <c r="V3222" s="3"/>
      <c r="X3222" s="3"/>
    </row>
    <row r="3223" spans="15:24" x14ac:dyDescent="0.45">
      <c r="O3223" s="3"/>
      <c r="V3223" s="3"/>
      <c r="X3223" s="3"/>
    </row>
    <row r="3224" spans="15:24" x14ac:dyDescent="0.45">
      <c r="O3224" s="3"/>
      <c r="V3224" s="3"/>
      <c r="X3224" s="3"/>
    </row>
    <row r="3225" spans="15:24" x14ac:dyDescent="0.45">
      <c r="O3225" s="3"/>
      <c r="V3225" s="3"/>
      <c r="X3225" s="3"/>
    </row>
    <row r="3226" spans="15:24" x14ac:dyDescent="0.45">
      <c r="O3226" s="3"/>
      <c r="V3226" s="3"/>
      <c r="X3226" s="3"/>
    </row>
    <row r="3227" spans="15:24" x14ac:dyDescent="0.45">
      <c r="O3227" s="3"/>
      <c r="V3227" s="3"/>
      <c r="X3227" s="3"/>
    </row>
    <row r="3228" spans="15:24" x14ac:dyDescent="0.45">
      <c r="O3228" s="3"/>
      <c r="V3228" s="3"/>
      <c r="X3228" s="3"/>
    </row>
    <row r="3229" spans="15:24" x14ac:dyDescent="0.45">
      <c r="O3229" s="3"/>
      <c r="V3229" s="3"/>
      <c r="X3229" s="3"/>
    </row>
    <row r="3230" spans="15:24" x14ac:dyDescent="0.45">
      <c r="O3230" s="3"/>
      <c r="V3230" s="3"/>
      <c r="X3230" s="3"/>
    </row>
    <row r="3231" spans="15:24" x14ac:dyDescent="0.45">
      <c r="O3231" s="3"/>
      <c r="V3231" s="3"/>
      <c r="X3231" s="3"/>
    </row>
    <row r="3232" spans="15:24" x14ac:dyDescent="0.45">
      <c r="O3232" s="3"/>
      <c r="V3232" s="3"/>
      <c r="X3232" s="3"/>
    </row>
    <row r="3233" spans="15:24" x14ac:dyDescent="0.45">
      <c r="O3233" s="3"/>
      <c r="V3233" s="3"/>
      <c r="X3233" s="3"/>
    </row>
    <row r="3234" spans="15:24" x14ac:dyDescent="0.45">
      <c r="O3234" s="3"/>
      <c r="V3234" s="3"/>
      <c r="X3234" s="3"/>
    </row>
    <row r="3235" spans="15:24" x14ac:dyDescent="0.45">
      <c r="O3235" s="3"/>
      <c r="V3235" s="3"/>
      <c r="X3235" s="3"/>
    </row>
    <row r="3236" spans="15:24" x14ac:dyDescent="0.45">
      <c r="O3236" s="3"/>
      <c r="V3236" s="3"/>
      <c r="X3236" s="3"/>
    </row>
    <row r="3237" spans="15:24" x14ac:dyDescent="0.45">
      <c r="O3237" s="3"/>
      <c r="V3237" s="3"/>
      <c r="X3237" s="3"/>
    </row>
    <row r="3238" spans="15:24" x14ac:dyDescent="0.45">
      <c r="O3238" s="3"/>
      <c r="V3238" s="3"/>
      <c r="X3238" s="3"/>
    </row>
    <row r="3239" spans="15:24" x14ac:dyDescent="0.45">
      <c r="O3239" s="3"/>
      <c r="V3239" s="3"/>
      <c r="X3239" s="3"/>
    </row>
    <row r="3240" spans="15:24" x14ac:dyDescent="0.45">
      <c r="O3240" s="3"/>
      <c r="V3240" s="3"/>
      <c r="X3240" s="3"/>
    </row>
    <row r="3241" spans="15:24" x14ac:dyDescent="0.45">
      <c r="O3241" s="3"/>
      <c r="V3241" s="3"/>
      <c r="X3241" s="3"/>
    </row>
    <row r="3242" spans="15:24" x14ac:dyDescent="0.45">
      <c r="O3242" s="3"/>
      <c r="V3242" s="3"/>
      <c r="X3242" s="3"/>
    </row>
    <row r="3243" spans="15:24" x14ac:dyDescent="0.45">
      <c r="O3243" s="3"/>
      <c r="V3243" s="3"/>
      <c r="X3243" s="3"/>
    </row>
    <row r="3244" spans="15:24" x14ac:dyDescent="0.45">
      <c r="O3244" s="3"/>
      <c r="V3244" s="3"/>
      <c r="X3244" s="3"/>
    </row>
    <row r="3245" spans="15:24" x14ac:dyDescent="0.45">
      <c r="O3245" s="3"/>
      <c r="V3245" s="3"/>
      <c r="X3245" s="3"/>
    </row>
    <row r="3246" spans="15:24" x14ac:dyDescent="0.45">
      <c r="O3246" s="3"/>
      <c r="V3246" s="3"/>
      <c r="X3246" s="3"/>
    </row>
    <row r="3247" spans="15:24" x14ac:dyDescent="0.45">
      <c r="O3247" s="3"/>
      <c r="V3247" s="3"/>
      <c r="X3247" s="3"/>
    </row>
    <row r="3248" spans="15:24" x14ac:dyDescent="0.45">
      <c r="O3248" s="3"/>
      <c r="V3248" s="3"/>
      <c r="X3248" s="3"/>
    </row>
    <row r="3249" spans="15:24" x14ac:dyDescent="0.45">
      <c r="O3249" s="3"/>
      <c r="V3249" s="3"/>
      <c r="X3249" s="3"/>
    </row>
    <row r="3250" spans="15:24" x14ac:dyDescent="0.45">
      <c r="O3250" s="3"/>
      <c r="V3250" s="3"/>
      <c r="X3250" s="3"/>
    </row>
    <row r="3251" spans="15:24" x14ac:dyDescent="0.45">
      <c r="O3251" s="3"/>
      <c r="V3251" s="3"/>
      <c r="X3251" s="3"/>
    </row>
    <row r="3252" spans="15:24" x14ac:dyDescent="0.45">
      <c r="O3252" s="3"/>
      <c r="V3252" s="3"/>
      <c r="X3252" s="3"/>
    </row>
    <row r="3253" spans="15:24" x14ac:dyDescent="0.45">
      <c r="O3253" s="3"/>
      <c r="V3253" s="3"/>
      <c r="X3253" s="3"/>
    </row>
    <row r="3254" spans="15:24" x14ac:dyDescent="0.45">
      <c r="O3254" s="3"/>
      <c r="V3254" s="3"/>
      <c r="X3254" s="3"/>
    </row>
    <row r="3255" spans="15:24" x14ac:dyDescent="0.45">
      <c r="O3255" s="3"/>
      <c r="V3255" s="3"/>
      <c r="X3255" s="3"/>
    </row>
    <row r="3256" spans="15:24" x14ac:dyDescent="0.45">
      <c r="O3256" s="3"/>
      <c r="V3256" s="3"/>
      <c r="X3256" s="3"/>
    </row>
    <row r="3257" spans="15:24" x14ac:dyDescent="0.45">
      <c r="O3257" s="3"/>
      <c r="V3257" s="3"/>
      <c r="X3257" s="3"/>
    </row>
    <row r="3258" spans="15:24" x14ac:dyDescent="0.45">
      <c r="O3258" s="3"/>
      <c r="V3258" s="3"/>
      <c r="X3258" s="3"/>
    </row>
    <row r="3259" spans="15:24" x14ac:dyDescent="0.45">
      <c r="O3259" s="3"/>
      <c r="V3259" s="3"/>
      <c r="X3259" s="3"/>
    </row>
    <row r="3260" spans="15:24" x14ac:dyDescent="0.45">
      <c r="O3260" s="3"/>
      <c r="V3260" s="3"/>
      <c r="X3260" s="3"/>
    </row>
    <row r="3261" spans="15:24" x14ac:dyDescent="0.45">
      <c r="O3261" s="3"/>
      <c r="V3261" s="3"/>
      <c r="X3261" s="3"/>
    </row>
    <row r="3262" spans="15:24" x14ac:dyDescent="0.45">
      <c r="O3262" s="3"/>
      <c r="V3262" s="3"/>
      <c r="X3262" s="3"/>
    </row>
    <row r="3263" spans="15:24" x14ac:dyDescent="0.45">
      <c r="O3263" s="3"/>
      <c r="V3263" s="3"/>
      <c r="X3263" s="3"/>
    </row>
    <row r="3264" spans="15:24" x14ac:dyDescent="0.45">
      <c r="O3264" s="3"/>
      <c r="V3264" s="3"/>
      <c r="X3264" s="3"/>
    </row>
    <row r="3265" spans="15:24" x14ac:dyDescent="0.45">
      <c r="O3265" s="3"/>
      <c r="V3265" s="3"/>
      <c r="X3265" s="3"/>
    </row>
    <row r="3266" spans="15:24" x14ac:dyDescent="0.45">
      <c r="O3266" s="3"/>
      <c r="V3266" s="3"/>
      <c r="X3266" s="3"/>
    </row>
    <row r="3267" spans="15:24" x14ac:dyDescent="0.45">
      <c r="O3267" s="3"/>
      <c r="V3267" s="3"/>
      <c r="X3267" s="3"/>
    </row>
    <row r="3268" spans="15:24" x14ac:dyDescent="0.45">
      <c r="O3268" s="3"/>
      <c r="V3268" s="3"/>
      <c r="X3268" s="3"/>
    </row>
    <row r="3269" spans="15:24" x14ac:dyDescent="0.45">
      <c r="O3269" s="3"/>
      <c r="V3269" s="3"/>
      <c r="X3269" s="3"/>
    </row>
    <row r="3270" spans="15:24" x14ac:dyDescent="0.45">
      <c r="O3270" s="3"/>
      <c r="V3270" s="3"/>
      <c r="X3270" s="3"/>
    </row>
    <row r="3271" spans="15:24" x14ac:dyDescent="0.45">
      <c r="O3271" s="3"/>
      <c r="V3271" s="3"/>
      <c r="X3271" s="3"/>
    </row>
    <row r="3272" spans="15:24" x14ac:dyDescent="0.45">
      <c r="O3272" s="3"/>
      <c r="V3272" s="3"/>
      <c r="X3272" s="3"/>
    </row>
    <row r="3273" spans="15:24" x14ac:dyDescent="0.45">
      <c r="O3273" s="3"/>
      <c r="V3273" s="3"/>
      <c r="X3273" s="3"/>
    </row>
    <row r="3274" spans="15:24" x14ac:dyDescent="0.45">
      <c r="O3274" s="3"/>
      <c r="V3274" s="3"/>
      <c r="X3274" s="3"/>
    </row>
    <row r="3275" spans="15:24" x14ac:dyDescent="0.45">
      <c r="O3275" s="3"/>
      <c r="V3275" s="3"/>
      <c r="X3275" s="3"/>
    </row>
    <row r="3276" spans="15:24" x14ac:dyDescent="0.45">
      <c r="O3276" s="3"/>
      <c r="V3276" s="3"/>
      <c r="X3276" s="3"/>
    </row>
    <row r="3277" spans="15:24" x14ac:dyDescent="0.45">
      <c r="O3277" s="3"/>
      <c r="V3277" s="3"/>
      <c r="X3277" s="3"/>
    </row>
    <row r="3278" spans="15:24" x14ac:dyDescent="0.45">
      <c r="O3278" s="3"/>
      <c r="V3278" s="3"/>
      <c r="X3278" s="3"/>
    </row>
    <row r="3279" spans="15:24" x14ac:dyDescent="0.45">
      <c r="O3279" s="3"/>
      <c r="V3279" s="3"/>
      <c r="X3279" s="3"/>
    </row>
    <row r="3280" spans="15:24" x14ac:dyDescent="0.45">
      <c r="O3280" s="3"/>
      <c r="V3280" s="3"/>
      <c r="X3280" s="3"/>
    </row>
    <row r="3281" spans="15:24" x14ac:dyDescent="0.45">
      <c r="O3281" s="3"/>
      <c r="V3281" s="3"/>
      <c r="X3281" s="3"/>
    </row>
    <row r="3282" spans="15:24" x14ac:dyDescent="0.45">
      <c r="O3282" s="3"/>
      <c r="V3282" s="3"/>
      <c r="X3282" s="3"/>
    </row>
    <row r="3283" spans="15:24" x14ac:dyDescent="0.45">
      <c r="O3283" s="3"/>
      <c r="V3283" s="3"/>
      <c r="X3283" s="3"/>
    </row>
    <row r="3284" spans="15:24" x14ac:dyDescent="0.45">
      <c r="O3284" s="3"/>
      <c r="V3284" s="3"/>
      <c r="X3284" s="3"/>
    </row>
    <row r="3285" spans="15:24" x14ac:dyDescent="0.45">
      <c r="O3285" s="3"/>
      <c r="V3285" s="3"/>
      <c r="X3285" s="3"/>
    </row>
    <row r="3286" spans="15:24" x14ac:dyDescent="0.45">
      <c r="O3286" s="3"/>
      <c r="V3286" s="3"/>
      <c r="X3286" s="3"/>
    </row>
    <row r="3287" spans="15:24" x14ac:dyDescent="0.45">
      <c r="O3287" s="3"/>
      <c r="V3287" s="3"/>
      <c r="X3287" s="3"/>
    </row>
    <row r="3288" spans="15:24" x14ac:dyDescent="0.45">
      <c r="O3288" s="3"/>
      <c r="V3288" s="3"/>
      <c r="X3288" s="3"/>
    </row>
    <row r="3289" spans="15:24" x14ac:dyDescent="0.45">
      <c r="O3289" s="3"/>
      <c r="V3289" s="3"/>
      <c r="X3289" s="3"/>
    </row>
    <row r="3290" spans="15:24" x14ac:dyDescent="0.45">
      <c r="O3290" s="3"/>
      <c r="V3290" s="3"/>
      <c r="X3290" s="3"/>
    </row>
    <row r="3291" spans="15:24" x14ac:dyDescent="0.45">
      <c r="O3291" s="3"/>
      <c r="V3291" s="3"/>
      <c r="X3291" s="3"/>
    </row>
    <row r="3292" spans="15:24" x14ac:dyDescent="0.45">
      <c r="O3292" s="3"/>
      <c r="V3292" s="3"/>
      <c r="X3292" s="3"/>
    </row>
    <row r="3293" spans="15:24" x14ac:dyDescent="0.45">
      <c r="O3293" s="3"/>
      <c r="V3293" s="3"/>
      <c r="X3293" s="3"/>
    </row>
    <row r="3294" spans="15:24" x14ac:dyDescent="0.45">
      <c r="O3294" s="3"/>
      <c r="V3294" s="3"/>
      <c r="X3294" s="3"/>
    </row>
    <row r="3295" spans="15:24" x14ac:dyDescent="0.45">
      <c r="O3295" s="3"/>
      <c r="V3295" s="3"/>
      <c r="X3295" s="3"/>
    </row>
    <row r="3296" spans="15:24" x14ac:dyDescent="0.45">
      <c r="O3296" s="3"/>
      <c r="V3296" s="3"/>
      <c r="X3296" s="3"/>
    </row>
    <row r="3297" spans="15:24" x14ac:dyDescent="0.45">
      <c r="O3297" s="3"/>
      <c r="V3297" s="3"/>
      <c r="X3297" s="3"/>
    </row>
    <row r="3298" spans="15:24" x14ac:dyDescent="0.45">
      <c r="O3298" s="3"/>
      <c r="V3298" s="3"/>
      <c r="X3298" s="3"/>
    </row>
    <row r="3299" spans="15:24" x14ac:dyDescent="0.45">
      <c r="O3299" s="3"/>
      <c r="V3299" s="3"/>
      <c r="X3299" s="3"/>
    </row>
    <row r="3300" spans="15:24" x14ac:dyDescent="0.45">
      <c r="O3300" s="3"/>
      <c r="V3300" s="3"/>
      <c r="X3300" s="3"/>
    </row>
    <row r="3301" spans="15:24" x14ac:dyDescent="0.45">
      <c r="O3301" s="3"/>
      <c r="V3301" s="3"/>
      <c r="X3301" s="3"/>
    </row>
    <row r="3302" spans="15:24" x14ac:dyDescent="0.45">
      <c r="O3302" s="3"/>
      <c r="V3302" s="3"/>
      <c r="X3302" s="3"/>
    </row>
    <row r="3303" spans="15:24" x14ac:dyDescent="0.45">
      <c r="O3303" s="3"/>
      <c r="V3303" s="3"/>
      <c r="X3303" s="3"/>
    </row>
    <row r="3304" spans="15:24" x14ac:dyDescent="0.45">
      <c r="O3304" s="3"/>
      <c r="V3304" s="3"/>
      <c r="X3304" s="3"/>
    </row>
    <row r="3305" spans="15:24" x14ac:dyDescent="0.45">
      <c r="O3305" s="3"/>
      <c r="V3305" s="3"/>
      <c r="X3305" s="3"/>
    </row>
    <row r="3306" spans="15:24" x14ac:dyDescent="0.45">
      <c r="O3306" s="3"/>
      <c r="V3306" s="3"/>
      <c r="X3306" s="3"/>
    </row>
    <row r="3307" spans="15:24" x14ac:dyDescent="0.45">
      <c r="O3307" s="3"/>
      <c r="V3307" s="3"/>
      <c r="X3307" s="3"/>
    </row>
    <row r="3308" spans="15:24" x14ac:dyDescent="0.45">
      <c r="O3308" s="3"/>
      <c r="V3308" s="3"/>
      <c r="X3308" s="3"/>
    </row>
    <row r="3309" spans="15:24" x14ac:dyDescent="0.45">
      <c r="O3309" s="3"/>
      <c r="V3309" s="3"/>
      <c r="X3309" s="3"/>
    </row>
    <row r="3310" spans="15:24" x14ac:dyDescent="0.45">
      <c r="O3310" s="3"/>
      <c r="V3310" s="3"/>
      <c r="X3310" s="3"/>
    </row>
    <row r="3311" spans="15:24" x14ac:dyDescent="0.45">
      <c r="O3311" s="3"/>
      <c r="V3311" s="3"/>
      <c r="X3311" s="3"/>
    </row>
    <row r="3312" spans="15:24" x14ac:dyDescent="0.45">
      <c r="O3312" s="3"/>
      <c r="V3312" s="3"/>
      <c r="X3312" s="3"/>
    </row>
    <row r="3313" spans="15:24" x14ac:dyDescent="0.45">
      <c r="O3313" s="3"/>
      <c r="V3313" s="3"/>
      <c r="X3313" s="3"/>
    </row>
    <row r="3314" spans="15:24" x14ac:dyDescent="0.45">
      <c r="O3314" s="3"/>
      <c r="V3314" s="3"/>
      <c r="X3314" s="3"/>
    </row>
    <row r="3315" spans="15:24" x14ac:dyDescent="0.45">
      <c r="O3315" s="3"/>
      <c r="V3315" s="3"/>
      <c r="X3315" s="3"/>
    </row>
    <row r="3316" spans="15:24" x14ac:dyDescent="0.45">
      <c r="O3316" s="3"/>
      <c r="V3316" s="3"/>
      <c r="X3316" s="3"/>
    </row>
    <row r="3317" spans="15:24" x14ac:dyDescent="0.45">
      <c r="O3317" s="3"/>
      <c r="V3317" s="3"/>
      <c r="X3317" s="3"/>
    </row>
    <row r="3318" spans="15:24" x14ac:dyDescent="0.45">
      <c r="O3318" s="3"/>
      <c r="V3318" s="3"/>
      <c r="X3318" s="3"/>
    </row>
    <row r="3319" spans="15:24" x14ac:dyDescent="0.45">
      <c r="O3319" s="3"/>
      <c r="V3319" s="3"/>
      <c r="X3319" s="3"/>
    </row>
    <row r="3320" spans="15:24" x14ac:dyDescent="0.45">
      <c r="O3320" s="3"/>
      <c r="V3320" s="3"/>
      <c r="X3320" s="3"/>
    </row>
    <row r="3321" spans="15:24" x14ac:dyDescent="0.45">
      <c r="O3321" s="3"/>
      <c r="V3321" s="3"/>
      <c r="X3321" s="3"/>
    </row>
    <row r="3322" spans="15:24" x14ac:dyDescent="0.45">
      <c r="O3322" s="3"/>
      <c r="V3322" s="3"/>
      <c r="X3322" s="3"/>
    </row>
    <row r="3323" spans="15:24" x14ac:dyDescent="0.45">
      <c r="O3323" s="3"/>
      <c r="V3323" s="3"/>
      <c r="X3323" s="3"/>
    </row>
    <row r="3324" spans="15:24" x14ac:dyDescent="0.45">
      <c r="O3324" s="3"/>
      <c r="V3324" s="3"/>
      <c r="X3324" s="3"/>
    </row>
    <row r="3325" spans="15:24" x14ac:dyDescent="0.45">
      <c r="O3325" s="3"/>
      <c r="V3325" s="3"/>
      <c r="X3325" s="3"/>
    </row>
    <row r="3326" spans="15:24" x14ac:dyDescent="0.45">
      <c r="O3326" s="3"/>
      <c r="V3326" s="3"/>
      <c r="X3326" s="3"/>
    </row>
    <row r="3327" spans="15:24" x14ac:dyDescent="0.45">
      <c r="O3327" s="3"/>
      <c r="V3327" s="3"/>
      <c r="X3327" s="3"/>
    </row>
    <row r="3328" spans="15:24" x14ac:dyDescent="0.45">
      <c r="O3328" s="3"/>
      <c r="V3328" s="3"/>
      <c r="X3328" s="3"/>
    </row>
    <row r="3329" spans="15:24" x14ac:dyDescent="0.45">
      <c r="O3329" s="3"/>
      <c r="V3329" s="3"/>
      <c r="X3329" s="3"/>
    </row>
    <row r="3330" spans="15:24" x14ac:dyDescent="0.45">
      <c r="O3330" s="3"/>
      <c r="V3330" s="3"/>
      <c r="X3330" s="3"/>
    </row>
    <row r="3331" spans="15:24" x14ac:dyDescent="0.45">
      <c r="O3331" s="3"/>
      <c r="V3331" s="3"/>
      <c r="X3331" s="3"/>
    </row>
    <row r="3332" spans="15:24" x14ac:dyDescent="0.45">
      <c r="O3332" s="3"/>
      <c r="V3332" s="3"/>
      <c r="X3332" s="3"/>
    </row>
    <row r="3333" spans="15:24" x14ac:dyDescent="0.45">
      <c r="O3333" s="3"/>
      <c r="V3333" s="3"/>
      <c r="X3333" s="3"/>
    </row>
    <row r="3334" spans="15:24" x14ac:dyDescent="0.45">
      <c r="O3334" s="3"/>
      <c r="V3334" s="3"/>
      <c r="X3334" s="3"/>
    </row>
    <row r="3335" spans="15:24" x14ac:dyDescent="0.45">
      <c r="O3335" s="3"/>
      <c r="V3335" s="3"/>
      <c r="X3335" s="3"/>
    </row>
    <row r="3336" spans="15:24" x14ac:dyDescent="0.45">
      <c r="O3336" s="3"/>
      <c r="V3336" s="3"/>
      <c r="X3336" s="3"/>
    </row>
    <row r="3337" spans="15:24" x14ac:dyDescent="0.45">
      <c r="O3337" s="3"/>
      <c r="V3337" s="3"/>
      <c r="X3337" s="3"/>
    </row>
    <row r="3338" spans="15:24" x14ac:dyDescent="0.45">
      <c r="O3338" s="3"/>
      <c r="V3338" s="3"/>
      <c r="X3338" s="3"/>
    </row>
    <row r="3339" spans="15:24" x14ac:dyDescent="0.45">
      <c r="O3339" s="3"/>
      <c r="V3339" s="3"/>
      <c r="X3339" s="3"/>
    </row>
    <row r="3340" spans="15:24" x14ac:dyDescent="0.45">
      <c r="O3340" s="3"/>
      <c r="V3340" s="3"/>
      <c r="X3340" s="3"/>
    </row>
    <row r="3341" spans="15:24" x14ac:dyDescent="0.45">
      <c r="O3341" s="3"/>
      <c r="V3341" s="3"/>
      <c r="X3341" s="3"/>
    </row>
    <row r="3342" spans="15:24" x14ac:dyDescent="0.45">
      <c r="O3342" s="3"/>
      <c r="V3342" s="3"/>
      <c r="X3342" s="3"/>
    </row>
    <row r="3343" spans="15:24" x14ac:dyDescent="0.45">
      <c r="O3343" s="3"/>
      <c r="V3343" s="3"/>
      <c r="X3343" s="3"/>
    </row>
    <row r="3344" spans="15:24" x14ac:dyDescent="0.45">
      <c r="O3344" s="3"/>
      <c r="V3344" s="3"/>
      <c r="X3344" s="3"/>
    </row>
    <row r="3345" spans="15:24" x14ac:dyDescent="0.45">
      <c r="O3345" s="3"/>
      <c r="V3345" s="3"/>
      <c r="X3345" s="3"/>
    </row>
    <row r="3346" spans="15:24" x14ac:dyDescent="0.45">
      <c r="O3346" s="3"/>
      <c r="V3346" s="3"/>
      <c r="X3346" s="3"/>
    </row>
    <row r="3347" spans="15:24" x14ac:dyDescent="0.45">
      <c r="O3347" s="3"/>
      <c r="V3347" s="3"/>
      <c r="X3347" s="3"/>
    </row>
    <row r="3348" spans="15:24" x14ac:dyDescent="0.45">
      <c r="O3348" s="3"/>
      <c r="V3348" s="3"/>
      <c r="X3348" s="3"/>
    </row>
    <row r="3349" spans="15:24" x14ac:dyDescent="0.45">
      <c r="O3349" s="3"/>
      <c r="V3349" s="3"/>
      <c r="X3349" s="3"/>
    </row>
    <row r="3350" spans="15:24" x14ac:dyDescent="0.45">
      <c r="O3350" s="3"/>
      <c r="V3350" s="3"/>
      <c r="X3350" s="3"/>
    </row>
    <row r="3351" spans="15:24" x14ac:dyDescent="0.45">
      <c r="O3351" s="3"/>
      <c r="V3351" s="3"/>
      <c r="X3351" s="3"/>
    </row>
    <row r="3352" spans="15:24" x14ac:dyDescent="0.45">
      <c r="O3352" s="3"/>
      <c r="V3352" s="3"/>
      <c r="X3352" s="3"/>
    </row>
    <row r="3353" spans="15:24" x14ac:dyDescent="0.45">
      <c r="O3353" s="3"/>
      <c r="V3353" s="3"/>
      <c r="X3353" s="3"/>
    </row>
    <row r="3354" spans="15:24" x14ac:dyDescent="0.45">
      <c r="O3354" s="3"/>
      <c r="V3354" s="3"/>
      <c r="X3354" s="3"/>
    </row>
    <row r="3355" spans="15:24" x14ac:dyDescent="0.45">
      <c r="O3355" s="3"/>
      <c r="V3355" s="3"/>
      <c r="X3355" s="3"/>
    </row>
    <row r="3356" spans="15:24" x14ac:dyDescent="0.45">
      <c r="O3356" s="3"/>
      <c r="V3356" s="3"/>
      <c r="X3356" s="3"/>
    </row>
    <row r="3357" spans="15:24" x14ac:dyDescent="0.45">
      <c r="O3357" s="3"/>
      <c r="V3357" s="3"/>
      <c r="X3357" s="3"/>
    </row>
    <row r="3358" spans="15:24" x14ac:dyDescent="0.45">
      <c r="O3358" s="3"/>
      <c r="V3358" s="3"/>
      <c r="X3358" s="3"/>
    </row>
    <row r="3359" spans="15:24" x14ac:dyDescent="0.45">
      <c r="O3359" s="3"/>
      <c r="V3359" s="3"/>
      <c r="X3359" s="3"/>
    </row>
    <row r="3360" spans="15:24" x14ac:dyDescent="0.45">
      <c r="O3360" s="3"/>
      <c r="V3360" s="3"/>
      <c r="X3360" s="3"/>
    </row>
    <row r="3361" spans="15:24" x14ac:dyDescent="0.45">
      <c r="O3361" s="3"/>
      <c r="V3361" s="3"/>
      <c r="X3361" s="3"/>
    </row>
    <row r="3362" spans="15:24" x14ac:dyDescent="0.45">
      <c r="O3362" s="3"/>
      <c r="V3362" s="3"/>
      <c r="X3362" s="3"/>
    </row>
    <row r="3363" spans="15:24" x14ac:dyDescent="0.45">
      <c r="O3363" s="3"/>
      <c r="V3363" s="3"/>
      <c r="X3363" s="3"/>
    </row>
    <row r="3364" spans="15:24" x14ac:dyDescent="0.45">
      <c r="O3364" s="3"/>
      <c r="V3364" s="3"/>
      <c r="X3364" s="3"/>
    </row>
    <row r="3365" spans="15:24" x14ac:dyDescent="0.45">
      <c r="O3365" s="3"/>
      <c r="V3365" s="3"/>
      <c r="X3365" s="3"/>
    </row>
    <row r="3366" spans="15:24" x14ac:dyDescent="0.45">
      <c r="O3366" s="3"/>
      <c r="V3366" s="3"/>
      <c r="X3366" s="3"/>
    </row>
    <row r="3367" spans="15:24" x14ac:dyDescent="0.45">
      <c r="O3367" s="3"/>
      <c r="V3367" s="3"/>
      <c r="X3367" s="3"/>
    </row>
    <row r="3368" spans="15:24" x14ac:dyDescent="0.45">
      <c r="O3368" s="3"/>
      <c r="V3368" s="3"/>
      <c r="X3368" s="3"/>
    </row>
    <row r="3369" spans="15:24" x14ac:dyDescent="0.45">
      <c r="O3369" s="3"/>
      <c r="V3369" s="3"/>
      <c r="X3369" s="3"/>
    </row>
    <row r="3370" spans="15:24" x14ac:dyDescent="0.45">
      <c r="O3370" s="3"/>
      <c r="V3370" s="3"/>
      <c r="X3370" s="3"/>
    </row>
    <row r="3371" spans="15:24" x14ac:dyDescent="0.45">
      <c r="O3371" s="3"/>
      <c r="V3371" s="3"/>
      <c r="X3371" s="3"/>
    </row>
    <row r="3372" spans="15:24" x14ac:dyDescent="0.45">
      <c r="O3372" s="3"/>
      <c r="V3372" s="3"/>
      <c r="X3372" s="3"/>
    </row>
    <row r="3373" spans="15:24" x14ac:dyDescent="0.45">
      <c r="O3373" s="3"/>
      <c r="V3373" s="3"/>
      <c r="X3373" s="3"/>
    </row>
    <row r="3374" spans="15:24" x14ac:dyDescent="0.45">
      <c r="O3374" s="3"/>
      <c r="V3374" s="3"/>
      <c r="X3374" s="3"/>
    </row>
    <row r="3375" spans="15:24" x14ac:dyDescent="0.45">
      <c r="O3375" s="3"/>
      <c r="V3375" s="3"/>
      <c r="X3375" s="3"/>
    </row>
    <row r="3376" spans="15:24" x14ac:dyDescent="0.45">
      <c r="O3376" s="3"/>
      <c r="V3376" s="3"/>
      <c r="X3376" s="3"/>
    </row>
    <row r="3377" spans="15:24" x14ac:dyDescent="0.45">
      <c r="O3377" s="3"/>
      <c r="V3377" s="3"/>
      <c r="X3377" s="3"/>
    </row>
    <row r="3378" spans="15:24" x14ac:dyDescent="0.45">
      <c r="O3378" s="3"/>
      <c r="V3378" s="3"/>
      <c r="X3378" s="3"/>
    </row>
    <row r="3379" spans="15:24" x14ac:dyDescent="0.45">
      <c r="O3379" s="3"/>
      <c r="V3379" s="3"/>
      <c r="X3379" s="3"/>
    </row>
    <row r="3380" spans="15:24" x14ac:dyDescent="0.45">
      <c r="O3380" s="3"/>
      <c r="V3380" s="3"/>
      <c r="X3380" s="3"/>
    </row>
    <row r="3381" spans="15:24" x14ac:dyDescent="0.45">
      <c r="O3381" s="3"/>
      <c r="V3381" s="3"/>
      <c r="X3381" s="3"/>
    </row>
    <row r="3382" spans="15:24" x14ac:dyDescent="0.45">
      <c r="O3382" s="3"/>
      <c r="V3382" s="3"/>
      <c r="X3382" s="3"/>
    </row>
    <row r="3383" spans="15:24" x14ac:dyDescent="0.45">
      <c r="O3383" s="3"/>
      <c r="V3383" s="3"/>
      <c r="X3383" s="3"/>
    </row>
    <row r="3384" spans="15:24" x14ac:dyDescent="0.45">
      <c r="O3384" s="3"/>
      <c r="V3384" s="3"/>
      <c r="X3384" s="3"/>
    </row>
    <row r="3385" spans="15:24" x14ac:dyDescent="0.45">
      <c r="O3385" s="3"/>
      <c r="V3385" s="3"/>
      <c r="X3385" s="3"/>
    </row>
    <row r="3386" spans="15:24" x14ac:dyDescent="0.45">
      <c r="O3386" s="3"/>
      <c r="V3386" s="3"/>
      <c r="X3386" s="3"/>
    </row>
    <row r="3387" spans="15:24" x14ac:dyDescent="0.45">
      <c r="O3387" s="3"/>
      <c r="V3387" s="3"/>
      <c r="X3387" s="3"/>
    </row>
    <row r="3388" spans="15:24" x14ac:dyDescent="0.45">
      <c r="O3388" s="3"/>
      <c r="V3388" s="3"/>
      <c r="X3388" s="3"/>
    </row>
    <row r="3389" spans="15:24" x14ac:dyDescent="0.45">
      <c r="O3389" s="3"/>
      <c r="V3389" s="3"/>
      <c r="X3389" s="3"/>
    </row>
    <row r="3390" spans="15:24" x14ac:dyDescent="0.45">
      <c r="O3390" s="3"/>
      <c r="V3390" s="3"/>
      <c r="X3390" s="3"/>
    </row>
    <row r="3391" spans="15:24" x14ac:dyDescent="0.45">
      <c r="O3391" s="3"/>
      <c r="V3391" s="3"/>
      <c r="X3391" s="3"/>
    </row>
    <row r="3392" spans="15:24" x14ac:dyDescent="0.45">
      <c r="O3392" s="3"/>
      <c r="V3392" s="3"/>
      <c r="X3392" s="3"/>
    </row>
    <row r="3393" spans="15:24" x14ac:dyDescent="0.45">
      <c r="O3393" s="3"/>
      <c r="V3393" s="3"/>
      <c r="X3393" s="3"/>
    </row>
    <row r="3394" spans="15:24" x14ac:dyDescent="0.45">
      <c r="O3394" s="3"/>
      <c r="V3394" s="3"/>
      <c r="X3394" s="3"/>
    </row>
    <row r="3395" spans="15:24" x14ac:dyDescent="0.45">
      <c r="O3395" s="3"/>
      <c r="V3395" s="3"/>
      <c r="X3395" s="3"/>
    </row>
    <row r="3396" spans="15:24" x14ac:dyDescent="0.45">
      <c r="O3396" s="3"/>
      <c r="V3396" s="3"/>
      <c r="X3396" s="3"/>
    </row>
    <row r="3397" spans="15:24" x14ac:dyDescent="0.45">
      <c r="O3397" s="3"/>
      <c r="V3397" s="3"/>
      <c r="X3397" s="3"/>
    </row>
    <row r="3398" spans="15:24" x14ac:dyDescent="0.45">
      <c r="O3398" s="3"/>
      <c r="V3398" s="3"/>
      <c r="X3398" s="3"/>
    </row>
    <row r="3399" spans="15:24" x14ac:dyDescent="0.45">
      <c r="O3399" s="3"/>
      <c r="V3399" s="3"/>
      <c r="X3399" s="3"/>
    </row>
    <row r="3400" spans="15:24" x14ac:dyDescent="0.45">
      <c r="O3400" s="3"/>
      <c r="V3400" s="3"/>
      <c r="X3400" s="3"/>
    </row>
    <row r="3401" spans="15:24" x14ac:dyDescent="0.45">
      <c r="O3401" s="3"/>
      <c r="V3401" s="3"/>
      <c r="X3401" s="3"/>
    </row>
    <row r="3402" spans="15:24" x14ac:dyDescent="0.45">
      <c r="O3402" s="3"/>
      <c r="V3402" s="3"/>
      <c r="X3402" s="3"/>
    </row>
    <row r="3403" spans="15:24" x14ac:dyDescent="0.45">
      <c r="O3403" s="3"/>
      <c r="V3403" s="3"/>
      <c r="X3403" s="3"/>
    </row>
    <row r="3404" spans="15:24" x14ac:dyDescent="0.45">
      <c r="O3404" s="3"/>
      <c r="V3404" s="3"/>
      <c r="X3404" s="3"/>
    </row>
    <row r="3405" spans="15:24" x14ac:dyDescent="0.45">
      <c r="O3405" s="3"/>
      <c r="V3405" s="3"/>
      <c r="X3405" s="3"/>
    </row>
    <row r="3406" spans="15:24" x14ac:dyDescent="0.45">
      <c r="O3406" s="3"/>
      <c r="V3406" s="3"/>
      <c r="X3406" s="3"/>
    </row>
    <row r="3407" spans="15:24" x14ac:dyDescent="0.45">
      <c r="O3407" s="3"/>
      <c r="V3407" s="3"/>
      <c r="X3407" s="3"/>
    </row>
    <row r="3408" spans="15:24" x14ac:dyDescent="0.45">
      <c r="O3408" s="3"/>
      <c r="V3408" s="3"/>
      <c r="X3408" s="3"/>
    </row>
    <row r="3409" spans="15:24" x14ac:dyDescent="0.45">
      <c r="O3409" s="3"/>
      <c r="V3409" s="3"/>
      <c r="X3409" s="3"/>
    </row>
    <row r="3410" spans="15:24" x14ac:dyDescent="0.45">
      <c r="O3410" s="3"/>
      <c r="V3410" s="3"/>
      <c r="X3410" s="3"/>
    </row>
    <row r="3411" spans="15:24" x14ac:dyDescent="0.45">
      <c r="O3411" s="3"/>
      <c r="V3411" s="3"/>
      <c r="X3411" s="3"/>
    </row>
    <row r="3412" spans="15:24" x14ac:dyDescent="0.45">
      <c r="O3412" s="3"/>
      <c r="V3412" s="3"/>
      <c r="X3412" s="3"/>
    </row>
    <row r="3413" spans="15:24" x14ac:dyDescent="0.45">
      <c r="O3413" s="3"/>
      <c r="V3413" s="3"/>
      <c r="X3413" s="3"/>
    </row>
    <row r="3414" spans="15:24" x14ac:dyDescent="0.45">
      <c r="O3414" s="3"/>
      <c r="V3414" s="3"/>
      <c r="X3414" s="3"/>
    </row>
    <row r="3415" spans="15:24" x14ac:dyDescent="0.45">
      <c r="O3415" s="3"/>
      <c r="V3415" s="3"/>
      <c r="X3415" s="3"/>
    </row>
    <row r="3416" spans="15:24" x14ac:dyDescent="0.45">
      <c r="O3416" s="3"/>
      <c r="V3416" s="3"/>
      <c r="X3416" s="3"/>
    </row>
    <row r="3417" spans="15:24" x14ac:dyDescent="0.45">
      <c r="O3417" s="3"/>
      <c r="V3417" s="3"/>
      <c r="X3417" s="3"/>
    </row>
    <row r="3418" spans="15:24" x14ac:dyDescent="0.45">
      <c r="O3418" s="3"/>
      <c r="V3418" s="3"/>
      <c r="X3418" s="3"/>
    </row>
    <row r="3419" spans="15:24" x14ac:dyDescent="0.45">
      <c r="O3419" s="3"/>
      <c r="V3419" s="3"/>
      <c r="X3419" s="3"/>
    </row>
    <row r="3420" spans="15:24" x14ac:dyDescent="0.45">
      <c r="O3420" s="3"/>
      <c r="V3420" s="3"/>
      <c r="X3420" s="3"/>
    </row>
    <row r="3421" spans="15:24" x14ac:dyDescent="0.45">
      <c r="O3421" s="3"/>
      <c r="V3421" s="3"/>
      <c r="X3421" s="3"/>
    </row>
    <row r="3422" spans="15:24" x14ac:dyDescent="0.45">
      <c r="O3422" s="3"/>
      <c r="V3422" s="3"/>
      <c r="X3422" s="3"/>
    </row>
    <row r="3423" spans="15:24" x14ac:dyDescent="0.45">
      <c r="O3423" s="3"/>
      <c r="V3423" s="3"/>
      <c r="X3423" s="3"/>
    </row>
    <row r="3424" spans="15:24" x14ac:dyDescent="0.45">
      <c r="O3424" s="3"/>
      <c r="V3424" s="3"/>
      <c r="X3424" s="3"/>
    </row>
    <row r="3425" spans="15:24" x14ac:dyDescent="0.45">
      <c r="O3425" s="3"/>
      <c r="V3425" s="3"/>
      <c r="X3425" s="3"/>
    </row>
    <row r="3426" spans="15:24" x14ac:dyDescent="0.45">
      <c r="O3426" s="3"/>
      <c r="V3426" s="3"/>
      <c r="X3426" s="3"/>
    </row>
    <row r="3427" spans="15:24" x14ac:dyDescent="0.45">
      <c r="O3427" s="3"/>
      <c r="V3427" s="3"/>
      <c r="X3427" s="3"/>
    </row>
    <row r="3428" spans="15:24" x14ac:dyDescent="0.45">
      <c r="O3428" s="3"/>
      <c r="V3428" s="3"/>
      <c r="X3428" s="3"/>
    </row>
    <row r="3429" spans="15:24" x14ac:dyDescent="0.45">
      <c r="O3429" s="3"/>
      <c r="V3429" s="3"/>
      <c r="X3429" s="3"/>
    </row>
    <row r="3430" spans="15:24" x14ac:dyDescent="0.45">
      <c r="O3430" s="3"/>
      <c r="V3430" s="3"/>
      <c r="X3430" s="3"/>
    </row>
    <row r="3431" spans="15:24" x14ac:dyDescent="0.45">
      <c r="O3431" s="3"/>
      <c r="V3431" s="3"/>
      <c r="X3431" s="3"/>
    </row>
    <row r="3432" spans="15:24" x14ac:dyDescent="0.45">
      <c r="O3432" s="3"/>
      <c r="V3432" s="3"/>
      <c r="X3432" s="3"/>
    </row>
    <row r="3433" spans="15:24" x14ac:dyDescent="0.45">
      <c r="O3433" s="3"/>
      <c r="V3433" s="3"/>
      <c r="X3433" s="3"/>
    </row>
    <row r="3434" spans="15:24" x14ac:dyDescent="0.45">
      <c r="O3434" s="3"/>
      <c r="V3434" s="3"/>
      <c r="X3434" s="3"/>
    </row>
    <row r="3435" spans="15:24" x14ac:dyDescent="0.45">
      <c r="O3435" s="3"/>
      <c r="V3435" s="3"/>
      <c r="X3435" s="3"/>
    </row>
    <row r="3436" spans="15:24" x14ac:dyDescent="0.45">
      <c r="O3436" s="3"/>
      <c r="V3436" s="3"/>
      <c r="X3436" s="3"/>
    </row>
    <row r="3437" spans="15:24" x14ac:dyDescent="0.45">
      <c r="O3437" s="3"/>
      <c r="V3437" s="3"/>
      <c r="X3437" s="3"/>
    </row>
    <row r="3438" spans="15:24" x14ac:dyDescent="0.45">
      <c r="O3438" s="3"/>
      <c r="V3438" s="3"/>
      <c r="X3438" s="3"/>
    </row>
    <row r="3439" spans="15:24" x14ac:dyDescent="0.45">
      <c r="O3439" s="3"/>
      <c r="V3439" s="3"/>
      <c r="X3439" s="3"/>
    </row>
    <row r="3440" spans="15:24" x14ac:dyDescent="0.45">
      <c r="O3440" s="3"/>
      <c r="V3440" s="3"/>
      <c r="X3440" s="3"/>
    </row>
    <row r="3441" spans="15:24" x14ac:dyDescent="0.45">
      <c r="O3441" s="3"/>
      <c r="V3441" s="3"/>
      <c r="X3441" s="3"/>
    </row>
    <row r="3442" spans="15:24" x14ac:dyDescent="0.45">
      <c r="O3442" s="3"/>
      <c r="V3442" s="3"/>
      <c r="X3442" s="3"/>
    </row>
    <row r="3443" spans="15:24" x14ac:dyDescent="0.45">
      <c r="O3443" s="3"/>
      <c r="V3443" s="3"/>
      <c r="X3443" s="3"/>
    </row>
    <row r="3444" spans="15:24" x14ac:dyDescent="0.45">
      <c r="O3444" s="3"/>
      <c r="V3444" s="3"/>
      <c r="X3444" s="3"/>
    </row>
    <row r="3445" spans="15:24" x14ac:dyDescent="0.45">
      <c r="O3445" s="3"/>
      <c r="V3445" s="3"/>
      <c r="X3445" s="3"/>
    </row>
    <row r="3446" spans="15:24" x14ac:dyDescent="0.45">
      <c r="O3446" s="3"/>
      <c r="V3446" s="3"/>
      <c r="X3446" s="3"/>
    </row>
    <row r="3447" spans="15:24" x14ac:dyDescent="0.45">
      <c r="O3447" s="3"/>
      <c r="V3447" s="3"/>
      <c r="X3447" s="3"/>
    </row>
    <row r="3448" spans="15:24" x14ac:dyDescent="0.45">
      <c r="O3448" s="3"/>
      <c r="V3448" s="3"/>
      <c r="X3448" s="3"/>
    </row>
    <row r="3449" spans="15:24" x14ac:dyDescent="0.45">
      <c r="O3449" s="3"/>
      <c r="V3449" s="3"/>
      <c r="X3449" s="3"/>
    </row>
    <row r="3450" spans="15:24" x14ac:dyDescent="0.45">
      <c r="O3450" s="3"/>
      <c r="V3450" s="3"/>
      <c r="X3450" s="3"/>
    </row>
    <row r="3451" spans="15:24" x14ac:dyDescent="0.45">
      <c r="O3451" s="3"/>
      <c r="V3451" s="3"/>
      <c r="X3451" s="3"/>
    </row>
    <row r="3452" spans="15:24" x14ac:dyDescent="0.45">
      <c r="O3452" s="3"/>
      <c r="V3452" s="3"/>
      <c r="X3452" s="3"/>
    </row>
    <row r="3453" spans="15:24" x14ac:dyDescent="0.45">
      <c r="O3453" s="3"/>
      <c r="V3453" s="3"/>
      <c r="X3453" s="3"/>
    </row>
    <row r="3454" spans="15:24" x14ac:dyDescent="0.45">
      <c r="O3454" s="3"/>
      <c r="V3454" s="3"/>
      <c r="X3454" s="3"/>
    </row>
    <row r="3455" spans="15:24" x14ac:dyDescent="0.45">
      <c r="O3455" s="3"/>
      <c r="V3455" s="3"/>
      <c r="X3455" s="3"/>
    </row>
    <row r="3456" spans="15:24" x14ac:dyDescent="0.45">
      <c r="O3456" s="3"/>
      <c r="V3456" s="3"/>
      <c r="X3456" s="3"/>
    </row>
    <row r="3457" spans="15:24" x14ac:dyDescent="0.45">
      <c r="O3457" s="3"/>
      <c r="V3457" s="3"/>
      <c r="X3457" s="3"/>
    </row>
    <row r="3458" spans="15:24" x14ac:dyDescent="0.45">
      <c r="O3458" s="3"/>
      <c r="V3458" s="3"/>
      <c r="X3458" s="3"/>
    </row>
    <row r="3459" spans="15:24" x14ac:dyDescent="0.45">
      <c r="O3459" s="3"/>
      <c r="V3459" s="3"/>
      <c r="X3459" s="3"/>
    </row>
    <row r="3460" spans="15:24" x14ac:dyDescent="0.45">
      <c r="O3460" s="3"/>
      <c r="V3460" s="3"/>
      <c r="X3460" s="3"/>
    </row>
    <row r="3461" spans="15:24" x14ac:dyDescent="0.45">
      <c r="O3461" s="3"/>
      <c r="V3461" s="3"/>
      <c r="X3461" s="3"/>
    </row>
    <row r="3462" spans="15:24" x14ac:dyDescent="0.45">
      <c r="O3462" s="3"/>
      <c r="V3462" s="3"/>
      <c r="X3462" s="3"/>
    </row>
    <row r="3463" spans="15:24" x14ac:dyDescent="0.45">
      <c r="O3463" s="3"/>
      <c r="V3463" s="3"/>
      <c r="X3463" s="3"/>
    </row>
    <row r="3464" spans="15:24" x14ac:dyDescent="0.45">
      <c r="O3464" s="3"/>
      <c r="V3464" s="3"/>
      <c r="X3464" s="3"/>
    </row>
    <row r="3465" spans="15:24" x14ac:dyDescent="0.45">
      <c r="O3465" s="3"/>
      <c r="V3465" s="3"/>
      <c r="X3465" s="3"/>
    </row>
    <row r="3466" spans="15:24" x14ac:dyDescent="0.45">
      <c r="O3466" s="3"/>
      <c r="V3466" s="3"/>
      <c r="X3466" s="3"/>
    </row>
    <row r="3467" spans="15:24" x14ac:dyDescent="0.45">
      <c r="O3467" s="3"/>
      <c r="V3467" s="3"/>
      <c r="X3467" s="3"/>
    </row>
    <row r="3468" spans="15:24" x14ac:dyDescent="0.45">
      <c r="O3468" s="3"/>
      <c r="V3468" s="3"/>
      <c r="X3468" s="3"/>
    </row>
    <row r="3469" spans="15:24" x14ac:dyDescent="0.45">
      <c r="O3469" s="3"/>
      <c r="V3469" s="3"/>
      <c r="X3469" s="3"/>
    </row>
    <row r="3470" spans="15:24" x14ac:dyDescent="0.45">
      <c r="O3470" s="3"/>
      <c r="V3470" s="3"/>
      <c r="X3470" s="3"/>
    </row>
    <row r="3471" spans="15:24" x14ac:dyDescent="0.45">
      <c r="O3471" s="3"/>
      <c r="V3471" s="3"/>
      <c r="X3471" s="3"/>
    </row>
    <row r="3472" spans="15:24" x14ac:dyDescent="0.45">
      <c r="O3472" s="3"/>
      <c r="V3472" s="3"/>
      <c r="X3472" s="3"/>
    </row>
    <row r="3473" spans="15:24" x14ac:dyDescent="0.45">
      <c r="O3473" s="3"/>
      <c r="V3473" s="3"/>
      <c r="X3473" s="3"/>
    </row>
    <row r="3474" spans="15:24" x14ac:dyDescent="0.45">
      <c r="O3474" s="3"/>
      <c r="V3474" s="3"/>
      <c r="X3474" s="3"/>
    </row>
    <row r="3475" spans="15:24" x14ac:dyDescent="0.45">
      <c r="O3475" s="3"/>
      <c r="V3475" s="3"/>
      <c r="X3475" s="3"/>
    </row>
    <row r="3476" spans="15:24" x14ac:dyDescent="0.45">
      <c r="O3476" s="3"/>
      <c r="V3476" s="3"/>
      <c r="X3476" s="3"/>
    </row>
    <row r="3477" spans="15:24" x14ac:dyDescent="0.45">
      <c r="O3477" s="3"/>
      <c r="V3477" s="3"/>
      <c r="X3477" s="3"/>
    </row>
    <row r="3478" spans="15:24" x14ac:dyDescent="0.45">
      <c r="O3478" s="3"/>
      <c r="V3478" s="3"/>
      <c r="X3478" s="3"/>
    </row>
    <row r="3479" spans="15:24" x14ac:dyDescent="0.45">
      <c r="O3479" s="3"/>
      <c r="V3479" s="3"/>
      <c r="X3479" s="3"/>
    </row>
    <row r="3480" spans="15:24" x14ac:dyDescent="0.45">
      <c r="O3480" s="3"/>
      <c r="V3480" s="3"/>
      <c r="X3480" s="3"/>
    </row>
    <row r="3481" spans="15:24" x14ac:dyDescent="0.45">
      <c r="O3481" s="3"/>
      <c r="V3481" s="3"/>
      <c r="X3481" s="3"/>
    </row>
    <row r="3482" spans="15:24" x14ac:dyDescent="0.45">
      <c r="O3482" s="3"/>
      <c r="V3482" s="3"/>
      <c r="X3482" s="3"/>
    </row>
    <row r="3483" spans="15:24" x14ac:dyDescent="0.45">
      <c r="O3483" s="3"/>
      <c r="V3483" s="3"/>
      <c r="X3483" s="3"/>
    </row>
    <row r="3484" spans="15:24" x14ac:dyDescent="0.45">
      <c r="O3484" s="3"/>
      <c r="V3484" s="3"/>
      <c r="X3484" s="3"/>
    </row>
    <row r="3485" spans="15:24" x14ac:dyDescent="0.45">
      <c r="O3485" s="3"/>
      <c r="V3485" s="3"/>
      <c r="X3485" s="3"/>
    </row>
    <row r="3486" spans="15:24" x14ac:dyDescent="0.45">
      <c r="O3486" s="3"/>
      <c r="V3486" s="3"/>
      <c r="X3486" s="3"/>
    </row>
    <row r="3487" spans="15:24" x14ac:dyDescent="0.45">
      <c r="O3487" s="3"/>
      <c r="V3487" s="3"/>
      <c r="X3487" s="3"/>
    </row>
    <row r="3488" spans="15:24" x14ac:dyDescent="0.45">
      <c r="O3488" s="3"/>
      <c r="V3488" s="3"/>
      <c r="X3488" s="3"/>
    </row>
    <row r="3489" spans="15:24" x14ac:dyDescent="0.45">
      <c r="O3489" s="3"/>
      <c r="V3489" s="3"/>
      <c r="X3489" s="3"/>
    </row>
    <row r="3490" spans="15:24" x14ac:dyDescent="0.45">
      <c r="O3490" s="3"/>
      <c r="V3490" s="3"/>
      <c r="X3490" s="3"/>
    </row>
    <row r="3491" spans="15:24" x14ac:dyDescent="0.45">
      <c r="O3491" s="3"/>
      <c r="V3491" s="3"/>
      <c r="X3491" s="3"/>
    </row>
    <row r="3492" spans="15:24" x14ac:dyDescent="0.45">
      <c r="O3492" s="3"/>
      <c r="V3492" s="3"/>
      <c r="X3492" s="3"/>
    </row>
    <row r="3493" spans="15:24" x14ac:dyDescent="0.45">
      <c r="O3493" s="3"/>
      <c r="V3493" s="3"/>
      <c r="X3493" s="3"/>
    </row>
    <row r="3494" spans="15:24" x14ac:dyDescent="0.45">
      <c r="O3494" s="3"/>
      <c r="V3494" s="3"/>
      <c r="X3494" s="3"/>
    </row>
    <row r="3495" spans="15:24" x14ac:dyDescent="0.45">
      <c r="O3495" s="3"/>
      <c r="V3495" s="3"/>
      <c r="X3495" s="3"/>
    </row>
    <row r="3496" spans="15:24" x14ac:dyDescent="0.45">
      <c r="O3496" s="3"/>
      <c r="V3496" s="3"/>
      <c r="X3496" s="3"/>
    </row>
    <row r="3497" spans="15:24" x14ac:dyDescent="0.45">
      <c r="O3497" s="3"/>
      <c r="V3497" s="3"/>
      <c r="X3497" s="3"/>
    </row>
    <row r="3498" spans="15:24" x14ac:dyDescent="0.45">
      <c r="O3498" s="3"/>
      <c r="V3498" s="3"/>
      <c r="X3498" s="3"/>
    </row>
    <row r="3499" spans="15:24" x14ac:dyDescent="0.45">
      <c r="O3499" s="3"/>
      <c r="V3499" s="3"/>
      <c r="X3499" s="3"/>
    </row>
    <row r="3500" spans="15:24" x14ac:dyDescent="0.45">
      <c r="O3500" s="3"/>
      <c r="V3500" s="3"/>
      <c r="X3500" s="3"/>
    </row>
    <row r="3501" spans="15:24" x14ac:dyDescent="0.45">
      <c r="O3501" s="3"/>
      <c r="V3501" s="3"/>
      <c r="X3501" s="3"/>
    </row>
    <row r="3502" spans="15:24" x14ac:dyDescent="0.45">
      <c r="O3502" s="3"/>
      <c r="V3502" s="3"/>
      <c r="X3502" s="3"/>
    </row>
    <row r="3503" spans="15:24" x14ac:dyDescent="0.45">
      <c r="O3503" s="3"/>
      <c r="V3503" s="3"/>
      <c r="X3503" s="3"/>
    </row>
    <row r="3504" spans="15:24" x14ac:dyDescent="0.45">
      <c r="O3504" s="3"/>
      <c r="V3504" s="3"/>
      <c r="X3504" s="3"/>
    </row>
    <row r="3505" spans="15:24" x14ac:dyDescent="0.45">
      <c r="O3505" s="3"/>
      <c r="V3505" s="3"/>
      <c r="X3505" s="3"/>
    </row>
    <row r="3506" spans="15:24" x14ac:dyDescent="0.45">
      <c r="O3506" s="3"/>
      <c r="V3506" s="3"/>
      <c r="X3506" s="3"/>
    </row>
    <row r="3507" spans="15:24" x14ac:dyDescent="0.45">
      <c r="O3507" s="3"/>
      <c r="V3507" s="3"/>
      <c r="X3507" s="3"/>
    </row>
    <row r="3508" spans="15:24" x14ac:dyDescent="0.45">
      <c r="O3508" s="3"/>
      <c r="V3508" s="3"/>
      <c r="X3508" s="3"/>
    </row>
    <row r="3509" spans="15:24" x14ac:dyDescent="0.45">
      <c r="O3509" s="3"/>
      <c r="V3509" s="3"/>
      <c r="X3509" s="3"/>
    </row>
    <row r="3510" spans="15:24" x14ac:dyDescent="0.45">
      <c r="O3510" s="3"/>
      <c r="V3510" s="3"/>
      <c r="X3510" s="3"/>
    </row>
    <row r="3511" spans="15:24" x14ac:dyDescent="0.45">
      <c r="O3511" s="3"/>
      <c r="V3511" s="3"/>
      <c r="X3511" s="3"/>
    </row>
    <row r="3512" spans="15:24" x14ac:dyDescent="0.45">
      <c r="O3512" s="3"/>
      <c r="V3512" s="3"/>
      <c r="X3512" s="3"/>
    </row>
    <row r="3513" spans="15:24" x14ac:dyDescent="0.45">
      <c r="O3513" s="3"/>
      <c r="V3513" s="3"/>
      <c r="X3513" s="3"/>
    </row>
    <row r="3514" spans="15:24" x14ac:dyDescent="0.45">
      <c r="O3514" s="3"/>
      <c r="V3514" s="3"/>
      <c r="X3514" s="3"/>
    </row>
    <row r="3515" spans="15:24" x14ac:dyDescent="0.45">
      <c r="O3515" s="3"/>
      <c r="V3515" s="3"/>
      <c r="X3515" s="3"/>
    </row>
    <row r="3516" spans="15:24" x14ac:dyDescent="0.45">
      <c r="O3516" s="3"/>
      <c r="V3516" s="3"/>
      <c r="X3516" s="3"/>
    </row>
    <row r="3517" spans="15:24" x14ac:dyDescent="0.45">
      <c r="O3517" s="3"/>
      <c r="V3517" s="3"/>
      <c r="X3517" s="3"/>
    </row>
    <row r="3518" spans="15:24" x14ac:dyDescent="0.45">
      <c r="O3518" s="3"/>
      <c r="V3518" s="3"/>
      <c r="X3518" s="3"/>
    </row>
    <row r="3519" spans="15:24" x14ac:dyDescent="0.45">
      <c r="O3519" s="3"/>
      <c r="V3519" s="3"/>
      <c r="X3519" s="3"/>
    </row>
    <row r="3520" spans="15:24" x14ac:dyDescent="0.45">
      <c r="O3520" s="3"/>
      <c r="V3520" s="3"/>
      <c r="X3520" s="3"/>
    </row>
    <row r="3521" spans="15:24" x14ac:dyDescent="0.45">
      <c r="O3521" s="3"/>
      <c r="V3521" s="3"/>
      <c r="X3521" s="3"/>
    </row>
    <row r="3522" spans="15:24" x14ac:dyDescent="0.45">
      <c r="O3522" s="3"/>
      <c r="V3522" s="3"/>
      <c r="X3522" s="3"/>
    </row>
    <row r="3523" spans="15:24" x14ac:dyDescent="0.45">
      <c r="O3523" s="3"/>
      <c r="V3523" s="3"/>
      <c r="X3523" s="3"/>
    </row>
    <row r="3524" spans="15:24" x14ac:dyDescent="0.45">
      <c r="O3524" s="3"/>
      <c r="V3524" s="3"/>
      <c r="X3524" s="3"/>
    </row>
    <row r="3525" spans="15:24" x14ac:dyDescent="0.45">
      <c r="O3525" s="3"/>
      <c r="V3525" s="3"/>
      <c r="X3525" s="3"/>
    </row>
    <row r="3526" spans="15:24" x14ac:dyDescent="0.45">
      <c r="O3526" s="3"/>
      <c r="V3526" s="3"/>
      <c r="X3526" s="3"/>
    </row>
    <row r="3527" spans="15:24" x14ac:dyDescent="0.45">
      <c r="O3527" s="3"/>
      <c r="V3527" s="3"/>
      <c r="X3527" s="3"/>
    </row>
    <row r="3528" spans="15:24" x14ac:dyDescent="0.45">
      <c r="O3528" s="3"/>
      <c r="V3528" s="3"/>
      <c r="X3528" s="3"/>
    </row>
    <row r="3529" spans="15:24" x14ac:dyDescent="0.45">
      <c r="O3529" s="3"/>
      <c r="V3529" s="3"/>
      <c r="X3529" s="3"/>
    </row>
    <row r="3530" spans="15:24" x14ac:dyDescent="0.45">
      <c r="O3530" s="3"/>
      <c r="V3530" s="3"/>
      <c r="X3530" s="3"/>
    </row>
    <row r="3531" spans="15:24" x14ac:dyDescent="0.45">
      <c r="O3531" s="3"/>
      <c r="V3531" s="3"/>
      <c r="X3531" s="3"/>
    </row>
    <row r="3532" spans="15:24" x14ac:dyDescent="0.45">
      <c r="O3532" s="3"/>
      <c r="V3532" s="3"/>
      <c r="X3532" s="3"/>
    </row>
    <row r="3533" spans="15:24" x14ac:dyDescent="0.45">
      <c r="O3533" s="3"/>
      <c r="V3533" s="3"/>
      <c r="X3533" s="3"/>
    </row>
    <row r="3534" spans="15:24" x14ac:dyDescent="0.45">
      <c r="O3534" s="3"/>
      <c r="V3534" s="3"/>
      <c r="X3534" s="3"/>
    </row>
    <row r="3535" spans="15:24" x14ac:dyDescent="0.45">
      <c r="O3535" s="3"/>
      <c r="V3535" s="3"/>
      <c r="X3535" s="3"/>
    </row>
    <row r="3536" spans="15:24" x14ac:dyDescent="0.45">
      <c r="O3536" s="3"/>
      <c r="V3536" s="3"/>
      <c r="X3536" s="3"/>
    </row>
    <row r="3537" spans="15:24" x14ac:dyDescent="0.45">
      <c r="O3537" s="3"/>
      <c r="V3537" s="3"/>
      <c r="X3537" s="3"/>
    </row>
    <row r="3538" spans="15:24" x14ac:dyDescent="0.45">
      <c r="O3538" s="3"/>
      <c r="V3538" s="3"/>
      <c r="X3538" s="3"/>
    </row>
    <row r="3539" spans="15:24" x14ac:dyDescent="0.45">
      <c r="O3539" s="3"/>
      <c r="V3539" s="3"/>
      <c r="X3539" s="3"/>
    </row>
    <row r="3540" spans="15:24" x14ac:dyDescent="0.45">
      <c r="O3540" s="3"/>
      <c r="V3540" s="3"/>
      <c r="X3540" s="3"/>
    </row>
    <row r="3541" spans="15:24" x14ac:dyDescent="0.45">
      <c r="O3541" s="3"/>
      <c r="V3541" s="3"/>
      <c r="X3541" s="3"/>
    </row>
    <row r="3542" spans="15:24" x14ac:dyDescent="0.45">
      <c r="O3542" s="3"/>
      <c r="V3542" s="3"/>
      <c r="X3542" s="3"/>
    </row>
    <row r="3543" spans="15:24" x14ac:dyDescent="0.45">
      <c r="O3543" s="3"/>
      <c r="V3543" s="3"/>
      <c r="X3543" s="3"/>
    </row>
    <row r="3544" spans="15:24" x14ac:dyDescent="0.45">
      <c r="O3544" s="3"/>
      <c r="V3544" s="3"/>
      <c r="X3544" s="3"/>
    </row>
    <row r="3545" spans="15:24" x14ac:dyDescent="0.45">
      <c r="O3545" s="3"/>
      <c r="V3545" s="3"/>
      <c r="X3545" s="3"/>
    </row>
    <row r="3546" spans="15:24" x14ac:dyDescent="0.45">
      <c r="O3546" s="3"/>
      <c r="V3546" s="3"/>
      <c r="X3546" s="3"/>
    </row>
    <row r="3547" spans="15:24" x14ac:dyDescent="0.45">
      <c r="O3547" s="3"/>
      <c r="V3547" s="3"/>
      <c r="X3547" s="3"/>
    </row>
    <row r="3548" spans="15:24" x14ac:dyDescent="0.45">
      <c r="O3548" s="3"/>
      <c r="V3548" s="3"/>
      <c r="X3548" s="3"/>
    </row>
    <row r="3549" spans="15:24" x14ac:dyDescent="0.45">
      <c r="O3549" s="3"/>
      <c r="V3549" s="3"/>
      <c r="X3549" s="3"/>
    </row>
    <row r="3550" spans="15:24" x14ac:dyDescent="0.45">
      <c r="O3550" s="3"/>
      <c r="V3550" s="3"/>
      <c r="X3550" s="3"/>
    </row>
    <row r="3551" spans="15:24" x14ac:dyDescent="0.45">
      <c r="O3551" s="3"/>
      <c r="V3551" s="3"/>
      <c r="X3551" s="3"/>
    </row>
    <row r="3552" spans="15:24" x14ac:dyDescent="0.45">
      <c r="O3552" s="3"/>
      <c r="V3552" s="3"/>
      <c r="X3552" s="3"/>
    </row>
    <row r="3553" spans="15:24" x14ac:dyDescent="0.45">
      <c r="O3553" s="3"/>
      <c r="V3553" s="3"/>
      <c r="X3553" s="3"/>
    </row>
    <row r="3554" spans="15:24" x14ac:dyDescent="0.45">
      <c r="O3554" s="3"/>
      <c r="V3554" s="3"/>
      <c r="X3554" s="3"/>
    </row>
    <row r="3555" spans="15:24" x14ac:dyDescent="0.45">
      <c r="O3555" s="3"/>
      <c r="V3555" s="3"/>
      <c r="X3555" s="3"/>
    </row>
    <row r="3556" spans="15:24" x14ac:dyDescent="0.45">
      <c r="O3556" s="3"/>
      <c r="V3556" s="3"/>
      <c r="X3556" s="3"/>
    </row>
    <row r="3557" spans="15:24" x14ac:dyDescent="0.45">
      <c r="O3557" s="3"/>
      <c r="V3557" s="3"/>
      <c r="X3557" s="3"/>
    </row>
    <row r="3558" spans="15:24" x14ac:dyDescent="0.45">
      <c r="O3558" s="3"/>
      <c r="V3558" s="3"/>
      <c r="X3558" s="3"/>
    </row>
    <row r="3559" spans="15:24" x14ac:dyDescent="0.45">
      <c r="O3559" s="3"/>
      <c r="V3559" s="3"/>
      <c r="X3559" s="3"/>
    </row>
    <row r="3560" spans="15:24" x14ac:dyDescent="0.45">
      <c r="O3560" s="3"/>
      <c r="V3560" s="3"/>
      <c r="X3560" s="3"/>
    </row>
    <row r="3561" spans="15:24" x14ac:dyDescent="0.45">
      <c r="O3561" s="3"/>
      <c r="V3561" s="3"/>
      <c r="X3561" s="3"/>
    </row>
    <row r="3562" spans="15:24" x14ac:dyDescent="0.45">
      <c r="O3562" s="3"/>
      <c r="V3562" s="3"/>
      <c r="X3562" s="3"/>
    </row>
    <row r="3563" spans="15:24" x14ac:dyDescent="0.45">
      <c r="O3563" s="3"/>
      <c r="V3563" s="3"/>
      <c r="X3563" s="3"/>
    </row>
    <row r="3564" spans="15:24" x14ac:dyDescent="0.45">
      <c r="O3564" s="3"/>
      <c r="V3564" s="3"/>
      <c r="X3564" s="3"/>
    </row>
    <row r="3565" spans="15:24" x14ac:dyDescent="0.45">
      <c r="O3565" s="3"/>
      <c r="V3565" s="3"/>
      <c r="X3565" s="3"/>
    </row>
    <row r="3566" spans="15:24" x14ac:dyDescent="0.45">
      <c r="O3566" s="3"/>
      <c r="V3566" s="3"/>
      <c r="X3566" s="3"/>
    </row>
    <row r="3567" spans="15:24" x14ac:dyDescent="0.45">
      <c r="O3567" s="3"/>
      <c r="V3567" s="3"/>
      <c r="X3567" s="3"/>
    </row>
    <row r="3568" spans="15:24" x14ac:dyDescent="0.45">
      <c r="O3568" s="3"/>
      <c r="V3568" s="3"/>
      <c r="X3568" s="3"/>
    </row>
    <row r="3569" spans="15:24" x14ac:dyDescent="0.45">
      <c r="O3569" s="3"/>
      <c r="V3569" s="3"/>
      <c r="X3569" s="3"/>
    </row>
    <row r="3570" spans="15:24" x14ac:dyDescent="0.45">
      <c r="O3570" s="3"/>
      <c r="V3570" s="3"/>
      <c r="X3570" s="3"/>
    </row>
    <row r="3571" spans="15:24" x14ac:dyDescent="0.45">
      <c r="O3571" s="3"/>
      <c r="V3571" s="3"/>
      <c r="X3571" s="3"/>
    </row>
    <row r="3572" spans="15:24" x14ac:dyDescent="0.45">
      <c r="O3572" s="3"/>
      <c r="V3572" s="3"/>
      <c r="X3572" s="3"/>
    </row>
    <row r="3573" spans="15:24" x14ac:dyDescent="0.45">
      <c r="O3573" s="3"/>
      <c r="V3573" s="3"/>
      <c r="X3573" s="3"/>
    </row>
    <row r="3574" spans="15:24" x14ac:dyDescent="0.45">
      <c r="O3574" s="3"/>
      <c r="V3574" s="3"/>
      <c r="X3574" s="3"/>
    </row>
    <row r="3575" spans="15:24" x14ac:dyDescent="0.45">
      <c r="O3575" s="3"/>
      <c r="V3575" s="3"/>
      <c r="X3575" s="3"/>
    </row>
    <row r="3576" spans="15:24" x14ac:dyDescent="0.45">
      <c r="O3576" s="3"/>
      <c r="V3576" s="3"/>
      <c r="X3576" s="3"/>
    </row>
    <row r="3577" spans="15:24" x14ac:dyDescent="0.45">
      <c r="O3577" s="3"/>
      <c r="V3577" s="3"/>
      <c r="X3577" s="3"/>
    </row>
    <row r="3578" spans="15:24" x14ac:dyDescent="0.45">
      <c r="O3578" s="3"/>
      <c r="V3578" s="3"/>
      <c r="X3578" s="3"/>
    </row>
    <row r="3579" spans="15:24" x14ac:dyDescent="0.45">
      <c r="O3579" s="3"/>
      <c r="V3579" s="3"/>
      <c r="X3579" s="3"/>
    </row>
    <row r="3580" spans="15:24" x14ac:dyDescent="0.45">
      <c r="O3580" s="3"/>
      <c r="V3580" s="3"/>
      <c r="X3580" s="3"/>
    </row>
    <row r="3581" spans="15:24" x14ac:dyDescent="0.45">
      <c r="O3581" s="3"/>
      <c r="V3581" s="3"/>
      <c r="X3581" s="3"/>
    </row>
    <row r="3582" spans="15:24" x14ac:dyDescent="0.45">
      <c r="O3582" s="3"/>
      <c r="V3582" s="3"/>
      <c r="X3582" s="3"/>
    </row>
    <row r="3583" spans="15:24" x14ac:dyDescent="0.45">
      <c r="O3583" s="3"/>
      <c r="V3583" s="3"/>
      <c r="X3583" s="3"/>
    </row>
    <row r="3584" spans="15:24" x14ac:dyDescent="0.45">
      <c r="O3584" s="3"/>
      <c r="V3584" s="3"/>
      <c r="X3584" s="3"/>
    </row>
    <row r="3585" spans="15:24" x14ac:dyDescent="0.45">
      <c r="O3585" s="3"/>
      <c r="V3585" s="3"/>
      <c r="X3585" s="3"/>
    </row>
    <row r="3586" spans="15:24" x14ac:dyDescent="0.45">
      <c r="O3586" s="3"/>
      <c r="V3586" s="3"/>
      <c r="X3586" s="3"/>
    </row>
    <row r="3587" spans="15:24" x14ac:dyDescent="0.45">
      <c r="O3587" s="3"/>
      <c r="V3587" s="3"/>
      <c r="X3587" s="3"/>
    </row>
    <row r="3588" spans="15:24" x14ac:dyDescent="0.45">
      <c r="O3588" s="3"/>
      <c r="V3588" s="3"/>
      <c r="X3588" s="3"/>
    </row>
    <row r="3589" spans="15:24" x14ac:dyDescent="0.45">
      <c r="O3589" s="3"/>
      <c r="V3589" s="3"/>
      <c r="X3589" s="3"/>
    </row>
    <row r="3590" spans="15:24" x14ac:dyDescent="0.45">
      <c r="O3590" s="3"/>
      <c r="V3590" s="3"/>
      <c r="X3590" s="3"/>
    </row>
    <row r="3591" spans="15:24" x14ac:dyDescent="0.45">
      <c r="O3591" s="3"/>
      <c r="V3591" s="3"/>
      <c r="X3591" s="3"/>
    </row>
    <row r="3592" spans="15:24" x14ac:dyDescent="0.45">
      <c r="O3592" s="3"/>
      <c r="V3592" s="3"/>
      <c r="X3592" s="3"/>
    </row>
    <row r="3593" spans="15:24" x14ac:dyDescent="0.45">
      <c r="O3593" s="3"/>
      <c r="V3593" s="3"/>
      <c r="X3593" s="3"/>
    </row>
    <row r="3594" spans="15:24" x14ac:dyDescent="0.45">
      <c r="O3594" s="3"/>
      <c r="V3594" s="3"/>
      <c r="X3594" s="3"/>
    </row>
    <row r="3595" spans="15:24" x14ac:dyDescent="0.45">
      <c r="O3595" s="3"/>
      <c r="V3595" s="3"/>
      <c r="X3595" s="3"/>
    </row>
    <row r="3596" spans="15:24" x14ac:dyDescent="0.45">
      <c r="O3596" s="3"/>
      <c r="V3596" s="3"/>
      <c r="X3596" s="3"/>
    </row>
    <row r="3597" spans="15:24" x14ac:dyDescent="0.45">
      <c r="O3597" s="3"/>
      <c r="V3597" s="3"/>
      <c r="X3597" s="3"/>
    </row>
    <row r="3598" spans="15:24" x14ac:dyDescent="0.45">
      <c r="O3598" s="3"/>
      <c r="V3598" s="3"/>
      <c r="X3598" s="3"/>
    </row>
    <row r="3599" spans="15:24" x14ac:dyDescent="0.45">
      <c r="O3599" s="3"/>
      <c r="V3599" s="3"/>
      <c r="X3599" s="3"/>
    </row>
    <row r="3600" spans="15:24" x14ac:dyDescent="0.45">
      <c r="O3600" s="3"/>
      <c r="V3600" s="3"/>
      <c r="X3600" s="3"/>
    </row>
    <row r="3601" spans="15:24" x14ac:dyDescent="0.45">
      <c r="O3601" s="3"/>
      <c r="V3601" s="3"/>
      <c r="X3601" s="3"/>
    </row>
    <row r="3602" spans="15:24" x14ac:dyDescent="0.45">
      <c r="O3602" s="3"/>
      <c r="V3602" s="3"/>
      <c r="X3602" s="3"/>
    </row>
    <row r="3603" spans="15:24" x14ac:dyDescent="0.45">
      <c r="O3603" s="3"/>
      <c r="V3603" s="3"/>
      <c r="X3603" s="3"/>
    </row>
    <row r="3604" spans="15:24" x14ac:dyDescent="0.45">
      <c r="O3604" s="3"/>
      <c r="V3604" s="3"/>
      <c r="X3604" s="3"/>
    </row>
    <row r="3605" spans="15:24" x14ac:dyDescent="0.45">
      <c r="O3605" s="3"/>
      <c r="V3605" s="3"/>
      <c r="X3605" s="3"/>
    </row>
    <row r="3606" spans="15:24" x14ac:dyDescent="0.45">
      <c r="O3606" s="3"/>
      <c r="V3606" s="3"/>
      <c r="X3606" s="3"/>
    </row>
    <row r="3607" spans="15:24" x14ac:dyDescent="0.45">
      <c r="O3607" s="3"/>
      <c r="V3607" s="3"/>
      <c r="X3607" s="3"/>
    </row>
    <row r="3608" spans="15:24" x14ac:dyDescent="0.45">
      <c r="O3608" s="3"/>
      <c r="V3608" s="3"/>
      <c r="X3608" s="3"/>
    </row>
    <row r="3609" spans="15:24" x14ac:dyDescent="0.45">
      <c r="O3609" s="3"/>
      <c r="V3609" s="3"/>
      <c r="X3609" s="3"/>
    </row>
    <row r="3610" spans="15:24" x14ac:dyDescent="0.45">
      <c r="O3610" s="3"/>
      <c r="V3610" s="3"/>
      <c r="X3610" s="3"/>
    </row>
    <row r="3611" spans="15:24" x14ac:dyDescent="0.45">
      <c r="O3611" s="3"/>
      <c r="V3611" s="3"/>
      <c r="X3611" s="3"/>
    </row>
    <row r="3612" spans="15:24" x14ac:dyDescent="0.45">
      <c r="O3612" s="3"/>
      <c r="V3612" s="3"/>
      <c r="X3612" s="3"/>
    </row>
    <row r="3613" spans="15:24" x14ac:dyDescent="0.45">
      <c r="O3613" s="3"/>
      <c r="V3613" s="3"/>
      <c r="X3613" s="3"/>
    </row>
    <row r="3614" spans="15:24" x14ac:dyDescent="0.45">
      <c r="O3614" s="3"/>
      <c r="V3614" s="3"/>
      <c r="X3614" s="3"/>
    </row>
    <row r="3615" spans="15:24" x14ac:dyDescent="0.45">
      <c r="O3615" s="3"/>
      <c r="V3615" s="3"/>
      <c r="X3615" s="3"/>
    </row>
    <row r="3616" spans="15:24" x14ac:dyDescent="0.45">
      <c r="O3616" s="3"/>
      <c r="V3616" s="3"/>
      <c r="X3616" s="3"/>
    </row>
    <row r="3617" spans="15:24" x14ac:dyDescent="0.45">
      <c r="O3617" s="3"/>
      <c r="V3617" s="3"/>
      <c r="X3617" s="3"/>
    </row>
    <row r="3618" spans="15:24" x14ac:dyDescent="0.45">
      <c r="O3618" s="3"/>
      <c r="V3618" s="3"/>
      <c r="X3618" s="3"/>
    </row>
    <row r="3619" spans="15:24" x14ac:dyDescent="0.45">
      <c r="O3619" s="3"/>
      <c r="V3619" s="3"/>
      <c r="X3619" s="3"/>
    </row>
    <row r="3620" spans="15:24" x14ac:dyDescent="0.45">
      <c r="O3620" s="3"/>
      <c r="V3620" s="3"/>
      <c r="X3620" s="3"/>
    </row>
    <row r="3621" spans="15:24" x14ac:dyDescent="0.45">
      <c r="O3621" s="3"/>
      <c r="V3621" s="3"/>
      <c r="X3621" s="3"/>
    </row>
    <row r="3622" spans="15:24" x14ac:dyDescent="0.45">
      <c r="O3622" s="3"/>
      <c r="V3622" s="3"/>
      <c r="X3622" s="3"/>
    </row>
    <row r="3623" spans="15:24" x14ac:dyDescent="0.45">
      <c r="O3623" s="3"/>
      <c r="V3623" s="3"/>
      <c r="X3623" s="3"/>
    </row>
    <row r="3624" spans="15:24" x14ac:dyDescent="0.45">
      <c r="O3624" s="3"/>
      <c r="V3624" s="3"/>
      <c r="X3624" s="3"/>
    </row>
    <row r="3625" spans="15:24" x14ac:dyDescent="0.45">
      <c r="O3625" s="3"/>
      <c r="V3625" s="3"/>
      <c r="X3625" s="3"/>
    </row>
    <row r="3626" spans="15:24" x14ac:dyDescent="0.45">
      <c r="O3626" s="3"/>
      <c r="V3626" s="3"/>
      <c r="X3626" s="3"/>
    </row>
    <row r="3627" spans="15:24" x14ac:dyDescent="0.45">
      <c r="O3627" s="3"/>
      <c r="V3627" s="3"/>
      <c r="X3627" s="3"/>
    </row>
    <row r="3628" spans="15:24" x14ac:dyDescent="0.45">
      <c r="O3628" s="3"/>
      <c r="V3628" s="3"/>
      <c r="X3628" s="3"/>
    </row>
    <row r="3629" spans="15:24" x14ac:dyDescent="0.45">
      <c r="O3629" s="3"/>
      <c r="V3629" s="3"/>
      <c r="X3629" s="3"/>
    </row>
    <row r="3630" spans="15:24" x14ac:dyDescent="0.45">
      <c r="O3630" s="3"/>
      <c r="V3630" s="3"/>
      <c r="X3630" s="3"/>
    </row>
    <row r="3631" spans="15:24" x14ac:dyDescent="0.45">
      <c r="O3631" s="3"/>
      <c r="V3631" s="3"/>
      <c r="X3631" s="3"/>
    </row>
    <row r="3632" spans="15:24" x14ac:dyDescent="0.45">
      <c r="O3632" s="3"/>
      <c r="V3632" s="3"/>
      <c r="X3632" s="3"/>
    </row>
    <row r="3633" spans="15:24" x14ac:dyDescent="0.45">
      <c r="O3633" s="3"/>
      <c r="V3633" s="3"/>
      <c r="X3633" s="3"/>
    </row>
    <row r="3634" spans="15:24" x14ac:dyDescent="0.45">
      <c r="O3634" s="3"/>
      <c r="V3634" s="3"/>
      <c r="X3634" s="3"/>
    </row>
    <row r="3635" spans="15:24" x14ac:dyDescent="0.45">
      <c r="O3635" s="3"/>
      <c r="V3635" s="3"/>
      <c r="X3635" s="3"/>
    </row>
    <row r="3636" spans="15:24" x14ac:dyDescent="0.45">
      <c r="O3636" s="3"/>
      <c r="V3636" s="3"/>
      <c r="X3636" s="3"/>
    </row>
    <row r="3637" spans="15:24" x14ac:dyDescent="0.45">
      <c r="O3637" s="3"/>
      <c r="V3637" s="3"/>
      <c r="X3637" s="3"/>
    </row>
    <row r="3638" spans="15:24" x14ac:dyDescent="0.45">
      <c r="O3638" s="3"/>
      <c r="V3638" s="3"/>
      <c r="X3638" s="3"/>
    </row>
    <row r="3639" spans="15:24" x14ac:dyDescent="0.45">
      <c r="O3639" s="3"/>
      <c r="V3639" s="3"/>
      <c r="X3639" s="3"/>
    </row>
    <row r="3640" spans="15:24" x14ac:dyDescent="0.45">
      <c r="O3640" s="3"/>
      <c r="V3640" s="3"/>
      <c r="X3640" s="3"/>
    </row>
    <row r="3641" spans="15:24" x14ac:dyDescent="0.45">
      <c r="O3641" s="3"/>
      <c r="V3641" s="3"/>
      <c r="X3641" s="3"/>
    </row>
    <row r="3642" spans="15:24" x14ac:dyDescent="0.45">
      <c r="O3642" s="3"/>
      <c r="V3642" s="3"/>
      <c r="X3642" s="3"/>
    </row>
    <row r="3643" spans="15:24" x14ac:dyDescent="0.45">
      <c r="O3643" s="3"/>
      <c r="V3643" s="3"/>
      <c r="X3643" s="3"/>
    </row>
    <row r="3644" spans="15:24" x14ac:dyDescent="0.45">
      <c r="O3644" s="3"/>
      <c r="V3644" s="3"/>
      <c r="X3644" s="3"/>
    </row>
    <row r="3645" spans="15:24" x14ac:dyDescent="0.45">
      <c r="O3645" s="3"/>
      <c r="V3645" s="3"/>
      <c r="X3645" s="3"/>
    </row>
    <row r="3646" spans="15:24" x14ac:dyDescent="0.45">
      <c r="O3646" s="3"/>
      <c r="V3646" s="3"/>
      <c r="X3646" s="3"/>
    </row>
    <row r="3647" spans="15:24" x14ac:dyDescent="0.45">
      <c r="O3647" s="3"/>
      <c r="V3647" s="3"/>
      <c r="X3647" s="3"/>
    </row>
    <row r="3648" spans="15:24" x14ac:dyDescent="0.45">
      <c r="O3648" s="3"/>
      <c r="V3648" s="3"/>
      <c r="X3648" s="3"/>
    </row>
    <row r="3649" spans="15:24" x14ac:dyDescent="0.45">
      <c r="O3649" s="3"/>
      <c r="V3649" s="3"/>
      <c r="X3649" s="3"/>
    </row>
    <row r="3650" spans="15:24" x14ac:dyDescent="0.45">
      <c r="O3650" s="3"/>
      <c r="V3650" s="3"/>
      <c r="X3650" s="3"/>
    </row>
    <row r="3651" spans="15:24" x14ac:dyDescent="0.45">
      <c r="O3651" s="3"/>
      <c r="V3651" s="3"/>
      <c r="X3651" s="3"/>
    </row>
    <row r="3652" spans="15:24" x14ac:dyDescent="0.45">
      <c r="O3652" s="3"/>
      <c r="V3652" s="3"/>
      <c r="X3652" s="3"/>
    </row>
    <row r="3653" spans="15:24" x14ac:dyDescent="0.45">
      <c r="O3653" s="3"/>
      <c r="V3653" s="3"/>
      <c r="X3653" s="3"/>
    </row>
    <row r="3654" spans="15:24" x14ac:dyDescent="0.45">
      <c r="O3654" s="3"/>
      <c r="V3654" s="3"/>
      <c r="X3654" s="3"/>
    </row>
    <row r="3655" spans="15:24" x14ac:dyDescent="0.45">
      <c r="O3655" s="3"/>
      <c r="V3655" s="3"/>
      <c r="X3655" s="3"/>
    </row>
    <row r="3656" spans="15:24" x14ac:dyDescent="0.45">
      <c r="O3656" s="3"/>
      <c r="V3656" s="3"/>
      <c r="X3656" s="3"/>
    </row>
    <row r="3657" spans="15:24" x14ac:dyDescent="0.45">
      <c r="O3657" s="3"/>
      <c r="V3657" s="3"/>
      <c r="X3657" s="3"/>
    </row>
    <row r="3658" spans="15:24" x14ac:dyDescent="0.45">
      <c r="O3658" s="3"/>
      <c r="V3658" s="3"/>
      <c r="X3658" s="3"/>
    </row>
    <row r="3659" spans="15:24" x14ac:dyDescent="0.45">
      <c r="O3659" s="3"/>
      <c r="V3659" s="3"/>
      <c r="X3659" s="3"/>
    </row>
    <row r="3660" spans="15:24" x14ac:dyDescent="0.45">
      <c r="O3660" s="3"/>
      <c r="V3660" s="3"/>
      <c r="X3660" s="3"/>
    </row>
    <row r="3661" spans="15:24" x14ac:dyDescent="0.45">
      <c r="O3661" s="3"/>
      <c r="V3661" s="3"/>
      <c r="X3661" s="3"/>
    </row>
    <row r="3662" spans="15:24" x14ac:dyDescent="0.45">
      <c r="O3662" s="3"/>
      <c r="V3662" s="3"/>
      <c r="X3662" s="3"/>
    </row>
    <row r="3663" spans="15:24" x14ac:dyDescent="0.45">
      <c r="O3663" s="3"/>
      <c r="V3663" s="3"/>
      <c r="X3663" s="3"/>
    </row>
    <row r="3664" spans="15:24" x14ac:dyDescent="0.45">
      <c r="O3664" s="3"/>
      <c r="V3664" s="3"/>
      <c r="X3664" s="3"/>
    </row>
    <row r="3665" spans="15:24" x14ac:dyDescent="0.45">
      <c r="O3665" s="3"/>
      <c r="V3665" s="3"/>
      <c r="X3665" s="3"/>
    </row>
    <row r="3666" spans="15:24" x14ac:dyDescent="0.45">
      <c r="O3666" s="3"/>
      <c r="V3666" s="3"/>
      <c r="X3666" s="3"/>
    </row>
    <row r="3667" spans="15:24" x14ac:dyDescent="0.45">
      <c r="O3667" s="3"/>
      <c r="V3667" s="3"/>
      <c r="X3667" s="3"/>
    </row>
    <row r="3668" spans="15:24" x14ac:dyDescent="0.45">
      <c r="O3668" s="3"/>
      <c r="V3668" s="3"/>
      <c r="X3668" s="3"/>
    </row>
    <row r="3669" spans="15:24" x14ac:dyDescent="0.45">
      <c r="O3669" s="3"/>
      <c r="V3669" s="3"/>
      <c r="X3669" s="3"/>
    </row>
    <row r="3670" spans="15:24" x14ac:dyDescent="0.45">
      <c r="O3670" s="3"/>
      <c r="V3670" s="3"/>
      <c r="X3670" s="3"/>
    </row>
    <row r="3671" spans="15:24" x14ac:dyDescent="0.45">
      <c r="O3671" s="3"/>
      <c r="V3671" s="3"/>
      <c r="X3671" s="3"/>
    </row>
    <row r="3672" spans="15:24" x14ac:dyDescent="0.45">
      <c r="O3672" s="3"/>
      <c r="V3672" s="3"/>
      <c r="X3672" s="3"/>
    </row>
    <row r="3673" spans="15:24" x14ac:dyDescent="0.45">
      <c r="O3673" s="3"/>
      <c r="V3673" s="3"/>
      <c r="X3673" s="3"/>
    </row>
    <row r="3674" spans="15:24" x14ac:dyDescent="0.45">
      <c r="O3674" s="3"/>
      <c r="V3674" s="3"/>
      <c r="X3674" s="3"/>
    </row>
    <row r="3675" spans="15:24" x14ac:dyDescent="0.45">
      <c r="O3675" s="3"/>
      <c r="V3675" s="3"/>
      <c r="X3675" s="3"/>
    </row>
    <row r="3676" spans="15:24" x14ac:dyDescent="0.45">
      <c r="O3676" s="3"/>
      <c r="V3676" s="3"/>
      <c r="X3676" s="3"/>
    </row>
    <row r="3677" spans="15:24" x14ac:dyDescent="0.45">
      <c r="O3677" s="3"/>
      <c r="V3677" s="3"/>
      <c r="X3677" s="3"/>
    </row>
    <row r="3678" spans="15:24" x14ac:dyDescent="0.45">
      <c r="O3678" s="3"/>
      <c r="V3678" s="3"/>
      <c r="X3678" s="3"/>
    </row>
    <row r="3679" spans="15:24" x14ac:dyDescent="0.45">
      <c r="O3679" s="3"/>
      <c r="V3679" s="3"/>
      <c r="X3679" s="3"/>
    </row>
    <row r="3680" spans="15:24" x14ac:dyDescent="0.45">
      <c r="O3680" s="3"/>
      <c r="V3680" s="3"/>
      <c r="X3680" s="3"/>
    </row>
    <row r="3681" spans="15:24" x14ac:dyDescent="0.45">
      <c r="O3681" s="3"/>
      <c r="V3681" s="3"/>
      <c r="X3681" s="3"/>
    </row>
    <row r="3682" spans="15:24" x14ac:dyDescent="0.45">
      <c r="O3682" s="3"/>
      <c r="V3682" s="3"/>
      <c r="X3682" s="3"/>
    </row>
    <row r="3683" spans="15:24" x14ac:dyDescent="0.45">
      <c r="O3683" s="3"/>
      <c r="V3683" s="3"/>
      <c r="X3683" s="3"/>
    </row>
    <row r="3684" spans="15:24" x14ac:dyDescent="0.45">
      <c r="O3684" s="3"/>
      <c r="V3684" s="3"/>
      <c r="X3684" s="3"/>
    </row>
    <row r="3685" spans="15:24" x14ac:dyDescent="0.45">
      <c r="O3685" s="3"/>
      <c r="V3685" s="3"/>
      <c r="X3685" s="3"/>
    </row>
    <row r="3686" spans="15:24" x14ac:dyDescent="0.45">
      <c r="O3686" s="3"/>
      <c r="V3686" s="3"/>
      <c r="X3686" s="3"/>
    </row>
    <row r="3687" spans="15:24" x14ac:dyDescent="0.45">
      <c r="O3687" s="3"/>
      <c r="V3687" s="3"/>
      <c r="X3687" s="3"/>
    </row>
    <row r="3688" spans="15:24" x14ac:dyDescent="0.45">
      <c r="O3688" s="3"/>
      <c r="V3688" s="3"/>
      <c r="X3688" s="3"/>
    </row>
    <row r="3689" spans="15:24" x14ac:dyDescent="0.45">
      <c r="O3689" s="3"/>
      <c r="V3689" s="3"/>
      <c r="X3689" s="3"/>
    </row>
    <row r="3690" spans="15:24" x14ac:dyDescent="0.45">
      <c r="O3690" s="3"/>
      <c r="V3690" s="3"/>
      <c r="X3690" s="3"/>
    </row>
    <row r="3691" spans="15:24" x14ac:dyDescent="0.45">
      <c r="O3691" s="3"/>
      <c r="V3691" s="3"/>
      <c r="X3691" s="3"/>
    </row>
    <row r="3692" spans="15:24" x14ac:dyDescent="0.45">
      <c r="O3692" s="3"/>
      <c r="V3692" s="3"/>
      <c r="X3692" s="3"/>
    </row>
    <row r="3693" spans="15:24" x14ac:dyDescent="0.45">
      <c r="O3693" s="3"/>
      <c r="V3693" s="3"/>
      <c r="X3693" s="3"/>
    </row>
    <row r="3694" spans="15:24" x14ac:dyDescent="0.45">
      <c r="O3694" s="3"/>
      <c r="V3694" s="3"/>
      <c r="X3694" s="3"/>
    </row>
    <row r="3695" spans="15:24" x14ac:dyDescent="0.45">
      <c r="O3695" s="3"/>
      <c r="V3695" s="3"/>
      <c r="X3695" s="3"/>
    </row>
    <row r="3696" spans="15:24" x14ac:dyDescent="0.45">
      <c r="O3696" s="3"/>
      <c r="V3696" s="3"/>
      <c r="X3696" s="3"/>
    </row>
    <row r="3697" spans="15:24" x14ac:dyDescent="0.45">
      <c r="O3697" s="3"/>
      <c r="V3697" s="3"/>
      <c r="X3697" s="3"/>
    </row>
    <row r="3698" spans="15:24" x14ac:dyDescent="0.45">
      <c r="O3698" s="3"/>
      <c r="V3698" s="3"/>
      <c r="X3698" s="3"/>
    </row>
    <row r="3699" spans="15:24" x14ac:dyDescent="0.45">
      <c r="O3699" s="3"/>
      <c r="V3699" s="3"/>
      <c r="X3699" s="3"/>
    </row>
    <row r="3700" spans="15:24" x14ac:dyDescent="0.45">
      <c r="O3700" s="3"/>
      <c r="V3700" s="3"/>
      <c r="X3700" s="3"/>
    </row>
    <row r="3701" spans="15:24" x14ac:dyDescent="0.45">
      <c r="O3701" s="3"/>
      <c r="V3701" s="3"/>
      <c r="X3701" s="3"/>
    </row>
    <row r="3702" spans="15:24" x14ac:dyDescent="0.45">
      <c r="O3702" s="3"/>
      <c r="V3702" s="3"/>
      <c r="X3702" s="3"/>
    </row>
    <row r="3703" spans="15:24" x14ac:dyDescent="0.45">
      <c r="O3703" s="3"/>
      <c r="V3703" s="3"/>
      <c r="X3703" s="3"/>
    </row>
    <row r="3704" spans="15:24" x14ac:dyDescent="0.45">
      <c r="O3704" s="3"/>
      <c r="V3704" s="3"/>
      <c r="X3704" s="3"/>
    </row>
    <row r="3705" spans="15:24" x14ac:dyDescent="0.45">
      <c r="O3705" s="3"/>
      <c r="V3705" s="3"/>
      <c r="X3705" s="3"/>
    </row>
    <row r="3706" spans="15:24" x14ac:dyDescent="0.45">
      <c r="O3706" s="3"/>
      <c r="V3706" s="3"/>
      <c r="X3706" s="3"/>
    </row>
    <row r="3707" spans="15:24" x14ac:dyDescent="0.45">
      <c r="O3707" s="3"/>
      <c r="V3707" s="3"/>
      <c r="X3707" s="3"/>
    </row>
    <row r="3708" spans="15:24" x14ac:dyDescent="0.45">
      <c r="O3708" s="3"/>
      <c r="V3708" s="3"/>
      <c r="X3708" s="3"/>
    </row>
    <row r="3709" spans="15:24" x14ac:dyDescent="0.45">
      <c r="O3709" s="3"/>
      <c r="V3709" s="3"/>
      <c r="X3709" s="3"/>
    </row>
    <row r="3710" spans="15:24" x14ac:dyDescent="0.45">
      <c r="O3710" s="3"/>
      <c r="V3710" s="3"/>
      <c r="X3710" s="3"/>
    </row>
    <row r="3711" spans="15:24" x14ac:dyDescent="0.45">
      <c r="O3711" s="3"/>
      <c r="V3711" s="3"/>
      <c r="X3711" s="3"/>
    </row>
    <row r="3712" spans="15:24" x14ac:dyDescent="0.45">
      <c r="O3712" s="3"/>
      <c r="V3712" s="3"/>
      <c r="X3712" s="3"/>
    </row>
    <row r="3713" spans="15:24" x14ac:dyDescent="0.45">
      <c r="O3713" s="3"/>
      <c r="V3713" s="3"/>
      <c r="X3713" s="3"/>
    </row>
    <row r="3714" spans="15:24" x14ac:dyDescent="0.45">
      <c r="O3714" s="3"/>
      <c r="V3714" s="3"/>
      <c r="X3714" s="3"/>
    </row>
    <row r="3715" spans="15:24" x14ac:dyDescent="0.45">
      <c r="O3715" s="3"/>
      <c r="V3715" s="3"/>
      <c r="X3715" s="3"/>
    </row>
    <row r="3716" spans="15:24" x14ac:dyDescent="0.45">
      <c r="O3716" s="3"/>
      <c r="V3716" s="3"/>
      <c r="X3716" s="3"/>
    </row>
    <row r="3717" spans="15:24" x14ac:dyDescent="0.45">
      <c r="O3717" s="3"/>
      <c r="V3717" s="3"/>
      <c r="X3717" s="3"/>
    </row>
    <row r="3718" spans="15:24" x14ac:dyDescent="0.45">
      <c r="O3718" s="3"/>
      <c r="V3718" s="3"/>
      <c r="X3718" s="3"/>
    </row>
    <row r="3719" spans="15:24" x14ac:dyDescent="0.45">
      <c r="O3719" s="3"/>
      <c r="V3719" s="3"/>
      <c r="X3719" s="3"/>
    </row>
    <row r="3720" spans="15:24" x14ac:dyDescent="0.45">
      <c r="O3720" s="3"/>
      <c r="V3720" s="3"/>
      <c r="X3720" s="3"/>
    </row>
    <row r="3721" spans="15:24" x14ac:dyDescent="0.45">
      <c r="O3721" s="3"/>
      <c r="V3721" s="3"/>
      <c r="X3721" s="3"/>
    </row>
    <row r="3722" spans="15:24" x14ac:dyDescent="0.45">
      <c r="O3722" s="3"/>
      <c r="V3722" s="3"/>
      <c r="X3722" s="3"/>
    </row>
    <row r="3723" spans="15:24" x14ac:dyDescent="0.45">
      <c r="O3723" s="3"/>
      <c r="V3723" s="3"/>
      <c r="X3723" s="3"/>
    </row>
    <row r="3724" spans="15:24" x14ac:dyDescent="0.45">
      <c r="O3724" s="3"/>
      <c r="V3724" s="3"/>
      <c r="X3724" s="3"/>
    </row>
    <row r="3725" spans="15:24" x14ac:dyDescent="0.45">
      <c r="O3725" s="3"/>
      <c r="V3725" s="3"/>
      <c r="X3725" s="3"/>
    </row>
    <row r="3726" spans="15:24" x14ac:dyDescent="0.45">
      <c r="O3726" s="3"/>
      <c r="V3726" s="3"/>
      <c r="X3726" s="3"/>
    </row>
    <row r="3727" spans="15:24" x14ac:dyDescent="0.45">
      <c r="O3727" s="3"/>
      <c r="V3727" s="3"/>
      <c r="X3727" s="3"/>
    </row>
    <row r="3728" spans="15:24" x14ac:dyDescent="0.45">
      <c r="O3728" s="3"/>
      <c r="V3728" s="3"/>
      <c r="X3728" s="3"/>
    </row>
    <row r="3729" spans="15:24" x14ac:dyDescent="0.45">
      <c r="O3729" s="3"/>
      <c r="V3729" s="3"/>
      <c r="X3729" s="3"/>
    </row>
    <row r="3730" spans="15:24" x14ac:dyDescent="0.45">
      <c r="O3730" s="3"/>
      <c r="V3730" s="3"/>
      <c r="X3730" s="3"/>
    </row>
    <row r="3731" spans="15:24" x14ac:dyDescent="0.45">
      <c r="O3731" s="3"/>
      <c r="V3731" s="3"/>
      <c r="X3731" s="3"/>
    </row>
    <row r="3732" spans="15:24" x14ac:dyDescent="0.45">
      <c r="O3732" s="3"/>
      <c r="V3732" s="3"/>
      <c r="X3732" s="3"/>
    </row>
    <row r="3733" spans="15:24" x14ac:dyDescent="0.45">
      <c r="O3733" s="3"/>
      <c r="V3733" s="3"/>
      <c r="X3733" s="3"/>
    </row>
    <row r="3734" spans="15:24" x14ac:dyDescent="0.45">
      <c r="O3734" s="3"/>
      <c r="V3734" s="3"/>
      <c r="X3734" s="3"/>
    </row>
    <row r="3735" spans="15:24" x14ac:dyDescent="0.45">
      <c r="O3735" s="3"/>
      <c r="V3735" s="3"/>
      <c r="X3735" s="3"/>
    </row>
    <row r="3736" spans="15:24" x14ac:dyDescent="0.45">
      <c r="O3736" s="3"/>
      <c r="V3736" s="3"/>
      <c r="X3736" s="3"/>
    </row>
    <row r="3737" spans="15:24" x14ac:dyDescent="0.45">
      <c r="O3737" s="3"/>
      <c r="V3737" s="3"/>
      <c r="X3737" s="3"/>
    </row>
    <row r="3738" spans="15:24" x14ac:dyDescent="0.45">
      <c r="O3738" s="3"/>
      <c r="V3738" s="3"/>
      <c r="X3738" s="3"/>
    </row>
    <row r="3739" spans="15:24" x14ac:dyDescent="0.45">
      <c r="O3739" s="3"/>
      <c r="V3739" s="3"/>
      <c r="X3739" s="3"/>
    </row>
    <row r="3740" spans="15:24" x14ac:dyDescent="0.45">
      <c r="O3740" s="3"/>
      <c r="V3740" s="3"/>
      <c r="X3740" s="3"/>
    </row>
    <row r="3741" spans="15:24" x14ac:dyDescent="0.45">
      <c r="O3741" s="3"/>
      <c r="V3741" s="3"/>
      <c r="X3741" s="3"/>
    </row>
    <row r="3742" spans="15:24" x14ac:dyDescent="0.45">
      <c r="O3742" s="3"/>
      <c r="V3742" s="3"/>
      <c r="X3742" s="3"/>
    </row>
    <row r="3743" spans="15:24" x14ac:dyDescent="0.45">
      <c r="O3743" s="3"/>
      <c r="V3743" s="3"/>
      <c r="X3743" s="3"/>
    </row>
    <row r="3744" spans="15:24" x14ac:dyDescent="0.45">
      <c r="O3744" s="3"/>
      <c r="V3744" s="3"/>
      <c r="X3744" s="3"/>
    </row>
    <row r="3745" spans="15:24" x14ac:dyDescent="0.45">
      <c r="O3745" s="3"/>
      <c r="V3745" s="3"/>
      <c r="X3745" s="3"/>
    </row>
    <row r="3746" spans="15:24" x14ac:dyDescent="0.45">
      <c r="O3746" s="3"/>
      <c r="V3746" s="3"/>
      <c r="X3746" s="3"/>
    </row>
    <row r="3747" spans="15:24" x14ac:dyDescent="0.45">
      <c r="O3747" s="3"/>
      <c r="V3747" s="3"/>
      <c r="X3747" s="3"/>
    </row>
    <row r="3748" spans="15:24" x14ac:dyDescent="0.45">
      <c r="O3748" s="3"/>
      <c r="V3748" s="3"/>
      <c r="X3748" s="3"/>
    </row>
    <row r="3749" spans="15:24" x14ac:dyDescent="0.45">
      <c r="O3749" s="3"/>
      <c r="V3749" s="3"/>
      <c r="X3749" s="3"/>
    </row>
    <row r="3750" spans="15:24" x14ac:dyDescent="0.45">
      <c r="O3750" s="3"/>
      <c r="V3750" s="3"/>
      <c r="X3750" s="3"/>
    </row>
    <row r="3751" spans="15:24" x14ac:dyDescent="0.45">
      <c r="O3751" s="3"/>
      <c r="V3751" s="3"/>
      <c r="X3751" s="3"/>
    </row>
    <row r="3752" spans="15:24" x14ac:dyDescent="0.45">
      <c r="O3752" s="3"/>
      <c r="V3752" s="3"/>
      <c r="X3752" s="3"/>
    </row>
    <row r="3753" spans="15:24" x14ac:dyDescent="0.45">
      <c r="O3753" s="3"/>
      <c r="V3753" s="3"/>
      <c r="X3753" s="3"/>
    </row>
    <row r="3754" spans="15:24" x14ac:dyDescent="0.45">
      <c r="O3754" s="3"/>
      <c r="V3754" s="3"/>
      <c r="X3754" s="3"/>
    </row>
    <row r="3755" spans="15:24" x14ac:dyDescent="0.45">
      <c r="O3755" s="3"/>
      <c r="V3755" s="3"/>
      <c r="X3755" s="3"/>
    </row>
    <row r="3756" spans="15:24" x14ac:dyDescent="0.45">
      <c r="O3756" s="3"/>
      <c r="V3756" s="3"/>
      <c r="X3756" s="3"/>
    </row>
    <row r="3757" spans="15:24" x14ac:dyDescent="0.45">
      <c r="O3757" s="3"/>
      <c r="V3757" s="3"/>
      <c r="X3757" s="3"/>
    </row>
    <row r="3758" spans="15:24" x14ac:dyDescent="0.45">
      <c r="O3758" s="3"/>
      <c r="V3758" s="3"/>
      <c r="X3758" s="3"/>
    </row>
    <row r="3759" spans="15:24" x14ac:dyDescent="0.45">
      <c r="O3759" s="3"/>
      <c r="V3759" s="3"/>
      <c r="X3759" s="3"/>
    </row>
    <row r="3760" spans="15:24" x14ac:dyDescent="0.45">
      <c r="O3760" s="3"/>
      <c r="V3760" s="3"/>
      <c r="X3760" s="3"/>
    </row>
    <row r="3761" spans="15:24" x14ac:dyDescent="0.45">
      <c r="O3761" s="3"/>
      <c r="V3761" s="3"/>
      <c r="X3761" s="3"/>
    </row>
    <row r="3762" spans="15:24" x14ac:dyDescent="0.45">
      <c r="O3762" s="3"/>
      <c r="V3762" s="3"/>
      <c r="X3762" s="3"/>
    </row>
    <row r="3763" spans="15:24" x14ac:dyDescent="0.45">
      <c r="O3763" s="3"/>
      <c r="V3763" s="3"/>
      <c r="X3763" s="3"/>
    </row>
    <row r="3764" spans="15:24" x14ac:dyDescent="0.45">
      <c r="O3764" s="3"/>
      <c r="V3764" s="3"/>
      <c r="X3764" s="3"/>
    </row>
    <row r="3765" spans="15:24" x14ac:dyDescent="0.45">
      <c r="O3765" s="3"/>
      <c r="V3765" s="3"/>
      <c r="X3765" s="3"/>
    </row>
    <row r="3766" spans="15:24" x14ac:dyDescent="0.45">
      <c r="O3766" s="3"/>
      <c r="V3766" s="3"/>
      <c r="X3766" s="3"/>
    </row>
    <row r="3767" spans="15:24" x14ac:dyDescent="0.45">
      <c r="O3767" s="3"/>
      <c r="V3767" s="3"/>
      <c r="X3767" s="3"/>
    </row>
    <row r="3768" spans="15:24" x14ac:dyDescent="0.45">
      <c r="O3768" s="3"/>
      <c r="V3768" s="3"/>
      <c r="X3768" s="3"/>
    </row>
    <row r="3769" spans="15:24" x14ac:dyDescent="0.45">
      <c r="O3769" s="3"/>
      <c r="V3769" s="3"/>
      <c r="X3769" s="3"/>
    </row>
    <row r="3770" spans="15:24" x14ac:dyDescent="0.45">
      <c r="O3770" s="3"/>
      <c r="V3770" s="3"/>
      <c r="X3770" s="3"/>
    </row>
    <row r="3771" spans="15:24" x14ac:dyDescent="0.45">
      <c r="O3771" s="3"/>
      <c r="V3771" s="3"/>
      <c r="X3771" s="3"/>
    </row>
    <row r="3772" spans="15:24" x14ac:dyDescent="0.45">
      <c r="O3772" s="3"/>
      <c r="V3772" s="3"/>
      <c r="X3772" s="3"/>
    </row>
    <row r="3773" spans="15:24" x14ac:dyDescent="0.45">
      <c r="O3773" s="3"/>
      <c r="V3773" s="3"/>
      <c r="X3773" s="3"/>
    </row>
    <row r="3774" spans="15:24" x14ac:dyDescent="0.45">
      <c r="O3774" s="3"/>
      <c r="V3774" s="3"/>
      <c r="X3774" s="3"/>
    </row>
    <row r="3775" spans="15:24" x14ac:dyDescent="0.45">
      <c r="O3775" s="3"/>
      <c r="V3775" s="3"/>
      <c r="X3775" s="3"/>
    </row>
    <row r="3776" spans="15:24" x14ac:dyDescent="0.45">
      <c r="O3776" s="3"/>
      <c r="V3776" s="3"/>
      <c r="X3776" s="3"/>
    </row>
    <row r="3777" spans="15:24" x14ac:dyDescent="0.45">
      <c r="O3777" s="3"/>
      <c r="V3777" s="3"/>
      <c r="X3777" s="3"/>
    </row>
    <row r="3778" spans="15:24" x14ac:dyDescent="0.45">
      <c r="O3778" s="3"/>
      <c r="V3778" s="3"/>
      <c r="X3778" s="3"/>
    </row>
    <row r="3779" spans="15:24" x14ac:dyDescent="0.45">
      <c r="O3779" s="3"/>
      <c r="V3779" s="3"/>
      <c r="X3779" s="3"/>
    </row>
    <row r="3780" spans="15:24" x14ac:dyDescent="0.45">
      <c r="O3780" s="3"/>
      <c r="V3780" s="3"/>
      <c r="X3780" s="3"/>
    </row>
    <row r="3781" spans="15:24" x14ac:dyDescent="0.45">
      <c r="O3781" s="3"/>
      <c r="V3781" s="3"/>
      <c r="X3781" s="3"/>
    </row>
    <row r="3782" spans="15:24" x14ac:dyDescent="0.45">
      <c r="O3782" s="3"/>
      <c r="V3782" s="3"/>
      <c r="X3782" s="3"/>
    </row>
    <row r="3783" spans="15:24" x14ac:dyDescent="0.45">
      <c r="O3783" s="3"/>
      <c r="V3783" s="3"/>
      <c r="X3783" s="3"/>
    </row>
    <row r="3784" spans="15:24" x14ac:dyDescent="0.45">
      <c r="O3784" s="3"/>
      <c r="V3784" s="3"/>
      <c r="X3784" s="3"/>
    </row>
    <row r="3785" spans="15:24" x14ac:dyDescent="0.45">
      <c r="O3785" s="3"/>
      <c r="V3785" s="3"/>
      <c r="X3785" s="3"/>
    </row>
    <row r="3786" spans="15:24" x14ac:dyDescent="0.45">
      <c r="O3786" s="3"/>
      <c r="V3786" s="3"/>
      <c r="X3786" s="3"/>
    </row>
    <row r="3787" spans="15:24" x14ac:dyDescent="0.45">
      <c r="O3787" s="3"/>
      <c r="V3787" s="3"/>
      <c r="X3787" s="3"/>
    </row>
    <row r="3788" spans="15:24" x14ac:dyDescent="0.45">
      <c r="O3788" s="3"/>
      <c r="V3788" s="3"/>
      <c r="X3788" s="3"/>
    </row>
    <row r="3789" spans="15:24" x14ac:dyDescent="0.45">
      <c r="O3789" s="3"/>
      <c r="V3789" s="3"/>
      <c r="X3789" s="3"/>
    </row>
    <row r="3790" spans="15:24" x14ac:dyDescent="0.45">
      <c r="O3790" s="3"/>
      <c r="V3790" s="3"/>
      <c r="X3790" s="3"/>
    </row>
    <row r="3791" spans="15:24" x14ac:dyDescent="0.45">
      <c r="O3791" s="3"/>
      <c r="V3791" s="3"/>
      <c r="X3791" s="3"/>
    </row>
    <row r="3792" spans="15:24" x14ac:dyDescent="0.45">
      <c r="O3792" s="3"/>
      <c r="V3792" s="3"/>
      <c r="X3792" s="3"/>
    </row>
    <row r="3793" spans="15:24" x14ac:dyDescent="0.45">
      <c r="O3793" s="3"/>
      <c r="V3793" s="3"/>
      <c r="X3793" s="3"/>
    </row>
    <row r="3794" spans="15:24" x14ac:dyDescent="0.45">
      <c r="O3794" s="3"/>
      <c r="V3794" s="3"/>
      <c r="X3794" s="3"/>
    </row>
    <row r="3795" spans="15:24" x14ac:dyDescent="0.45">
      <c r="O3795" s="3"/>
      <c r="V3795" s="3"/>
      <c r="X3795" s="3"/>
    </row>
    <row r="3796" spans="15:24" x14ac:dyDescent="0.45">
      <c r="O3796" s="3"/>
      <c r="V3796" s="3"/>
      <c r="X3796" s="3"/>
    </row>
    <row r="3797" spans="15:24" x14ac:dyDescent="0.45">
      <c r="O3797" s="3"/>
      <c r="V3797" s="3"/>
      <c r="X3797" s="3"/>
    </row>
    <row r="3798" spans="15:24" x14ac:dyDescent="0.45">
      <c r="O3798" s="3"/>
      <c r="V3798" s="3"/>
      <c r="X3798" s="3"/>
    </row>
    <row r="3799" spans="15:24" x14ac:dyDescent="0.45">
      <c r="O3799" s="3"/>
      <c r="V3799" s="3"/>
      <c r="X3799" s="3"/>
    </row>
    <row r="3800" spans="15:24" x14ac:dyDescent="0.45">
      <c r="O3800" s="3"/>
      <c r="V3800" s="3"/>
      <c r="X3800" s="3"/>
    </row>
    <row r="3801" spans="15:24" x14ac:dyDescent="0.45">
      <c r="O3801" s="3"/>
      <c r="V3801" s="3"/>
      <c r="X3801" s="3"/>
    </row>
    <row r="3802" spans="15:24" x14ac:dyDescent="0.45">
      <c r="O3802" s="3"/>
      <c r="V3802" s="3"/>
      <c r="X3802" s="3"/>
    </row>
    <row r="3803" spans="15:24" x14ac:dyDescent="0.45">
      <c r="O3803" s="3"/>
      <c r="V3803" s="3"/>
      <c r="X3803" s="3"/>
    </row>
    <row r="3804" spans="15:24" x14ac:dyDescent="0.45">
      <c r="O3804" s="3"/>
      <c r="V3804" s="3"/>
      <c r="X3804" s="3"/>
    </row>
    <row r="3805" spans="15:24" x14ac:dyDescent="0.45">
      <c r="O3805" s="3"/>
      <c r="V3805" s="3"/>
      <c r="X3805" s="3"/>
    </row>
    <row r="3806" spans="15:24" x14ac:dyDescent="0.45">
      <c r="O3806" s="3"/>
      <c r="V3806" s="3"/>
      <c r="X3806" s="3"/>
    </row>
    <row r="3807" spans="15:24" x14ac:dyDescent="0.45">
      <c r="O3807" s="3"/>
      <c r="V3807" s="3"/>
      <c r="X3807" s="3"/>
    </row>
    <row r="3808" spans="15:24" x14ac:dyDescent="0.45">
      <c r="O3808" s="3"/>
      <c r="V3808" s="3"/>
      <c r="X3808" s="3"/>
    </row>
    <row r="3809" spans="15:24" x14ac:dyDescent="0.45">
      <c r="O3809" s="3"/>
      <c r="V3809" s="3"/>
      <c r="X3809" s="3"/>
    </row>
    <row r="3810" spans="15:24" x14ac:dyDescent="0.45">
      <c r="O3810" s="3"/>
      <c r="V3810" s="3"/>
      <c r="X3810" s="3"/>
    </row>
    <row r="3811" spans="15:24" x14ac:dyDescent="0.45">
      <c r="O3811" s="3"/>
      <c r="V3811" s="3"/>
      <c r="X3811" s="3"/>
    </row>
    <row r="3812" spans="15:24" x14ac:dyDescent="0.45">
      <c r="O3812" s="3"/>
      <c r="V3812" s="3"/>
      <c r="X3812" s="3"/>
    </row>
    <row r="3813" spans="15:24" x14ac:dyDescent="0.45">
      <c r="O3813" s="3"/>
      <c r="V3813" s="3"/>
      <c r="X3813" s="3"/>
    </row>
    <row r="3814" spans="15:24" x14ac:dyDescent="0.45">
      <c r="O3814" s="3"/>
      <c r="V3814" s="3"/>
      <c r="X3814" s="3"/>
    </row>
    <row r="3815" spans="15:24" x14ac:dyDescent="0.45">
      <c r="O3815" s="3"/>
      <c r="V3815" s="3"/>
      <c r="X3815" s="3"/>
    </row>
    <row r="3816" spans="15:24" x14ac:dyDescent="0.45">
      <c r="O3816" s="3"/>
      <c r="V3816" s="3"/>
      <c r="X3816" s="3"/>
    </row>
    <row r="3817" spans="15:24" x14ac:dyDescent="0.45">
      <c r="O3817" s="3"/>
      <c r="V3817" s="3"/>
      <c r="X3817" s="3"/>
    </row>
    <row r="3818" spans="15:24" x14ac:dyDescent="0.45">
      <c r="O3818" s="3"/>
      <c r="V3818" s="3"/>
      <c r="X3818" s="3"/>
    </row>
    <row r="3819" spans="15:24" x14ac:dyDescent="0.45">
      <c r="O3819" s="3"/>
      <c r="V3819" s="3"/>
      <c r="X3819" s="3"/>
    </row>
    <row r="3820" spans="15:24" x14ac:dyDescent="0.45">
      <c r="O3820" s="3"/>
      <c r="V3820" s="3"/>
      <c r="X3820" s="3"/>
    </row>
    <row r="3821" spans="15:24" x14ac:dyDescent="0.45">
      <c r="O3821" s="3"/>
      <c r="V3821" s="3"/>
      <c r="X3821" s="3"/>
    </row>
    <row r="3822" spans="15:24" x14ac:dyDescent="0.45">
      <c r="O3822" s="3"/>
      <c r="V3822" s="3"/>
      <c r="X3822" s="3"/>
    </row>
    <row r="3823" spans="15:24" x14ac:dyDescent="0.45">
      <c r="O3823" s="3"/>
      <c r="V3823" s="3"/>
      <c r="X3823" s="3"/>
    </row>
    <row r="3824" spans="15:24" x14ac:dyDescent="0.45">
      <c r="O3824" s="3"/>
      <c r="V3824" s="3"/>
      <c r="X3824" s="3"/>
    </row>
    <row r="3825" spans="15:24" x14ac:dyDescent="0.45">
      <c r="O3825" s="3"/>
      <c r="V3825" s="3"/>
      <c r="X3825" s="3"/>
    </row>
    <row r="3826" spans="15:24" x14ac:dyDescent="0.45">
      <c r="O3826" s="3"/>
      <c r="V3826" s="3"/>
      <c r="X3826" s="3"/>
    </row>
    <row r="3827" spans="15:24" x14ac:dyDescent="0.45">
      <c r="O3827" s="3"/>
      <c r="V3827" s="3"/>
      <c r="X3827" s="3"/>
    </row>
    <row r="3828" spans="15:24" x14ac:dyDescent="0.45">
      <c r="O3828" s="3"/>
      <c r="V3828" s="3"/>
      <c r="X3828" s="3"/>
    </row>
    <row r="3829" spans="15:24" x14ac:dyDescent="0.45">
      <c r="O3829" s="3"/>
      <c r="V3829" s="3"/>
      <c r="X3829" s="3"/>
    </row>
    <row r="3830" spans="15:24" x14ac:dyDescent="0.45">
      <c r="O3830" s="3"/>
      <c r="V3830" s="3"/>
      <c r="X3830" s="3"/>
    </row>
    <row r="3831" spans="15:24" x14ac:dyDescent="0.45">
      <c r="O3831" s="3"/>
      <c r="V3831" s="3"/>
      <c r="X3831" s="3"/>
    </row>
    <row r="3832" spans="15:24" x14ac:dyDescent="0.45">
      <c r="O3832" s="3"/>
      <c r="V3832" s="3"/>
      <c r="X3832" s="3"/>
    </row>
    <row r="3833" spans="15:24" x14ac:dyDescent="0.45">
      <c r="O3833" s="3"/>
      <c r="V3833" s="3"/>
      <c r="X3833" s="3"/>
    </row>
    <row r="3834" spans="15:24" x14ac:dyDescent="0.45">
      <c r="O3834" s="3"/>
      <c r="V3834" s="3"/>
      <c r="X3834" s="3"/>
    </row>
    <row r="3835" spans="15:24" x14ac:dyDescent="0.45">
      <c r="O3835" s="3"/>
      <c r="V3835" s="3"/>
      <c r="X3835" s="3"/>
    </row>
    <row r="3836" spans="15:24" x14ac:dyDescent="0.45">
      <c r="O3836" s="3"/>
      <c r="V3836" s="3"/>
      <c r="X3836" s="3"/>
    </row>
    <row r="3837" spans="15:24" x14ac:dyDescent="0.45">
      <c r="O3837" s="3"/>
      <c r="V3837" s="3"/>
      <c r="X3837" s="3"/>
    </row>
    <row r="3838" spans="15:24" x14ac:dyDescent="0.45">
      <c r="O3838" s="3"/>
      <c r="V3838" s="3"/>
      <c r="X3838" s="3"/>
    </row>
    <row r="3839" spans="15:24" x14ac:dyDescent="0.45">
      <c r="O3839" s="3"/>
      <c r="V3839" s="3"/>
      <c r="X3839" s="3"/>
    </row>
    <row r="3840" spans="15:24" x14ac:dyDescent="0.45">
      <c r="O3840" s="3"/>
      <c r="V3840" s="3"/>
      <c r="X3840" s="3"/>
    </row>
    <row r="3841" spans="15:24" x14ac:dyDescent="0.45">
      <c r="O3841" s="3"/>
      <c r="V3841" s="3"/>
      <c r="X3841" s="3"/>
    </row>
    <row r="3842" spans="15:24" x14ac:dyDescent="0.45">
      <c r="O3842" s="3"/>
      <c r="V3842" s="3"/>
      <c r="X3842" s="3"/>
    </row>
    <row r="3843" spans="15:24" x14ac:dyDescent="0.45">
      <c r="O3843" s="3"/>
      <c r="V3843" s="3"/>
      <c r="X3843" s="3"/>
    </row>
    <row r="3844" spans="15:24" x14ac:dyDescent="0.45">
      <c r="O3844" s="3"/>
      <c r="V3844" s="3"/>
      <c r="X3844" s="3"/>
    </row>
    <row r="3845" spans="15:24" x14ac:dyDescent="0.45">
      <c r="O3845" s="3"/>
      <c r="V3845" s="3"/>
      <c r="X3845" s="3"/>
    </row>
    <row r="3846" spans="15:24" x14ac:dyDescent="0.45">
      <c r="O3846" s="3"/>
      <c r="V3846" s="3"/>
      <c r="X3846" s="3"/>
    </row>
    <row r="3847" spans="15:24" x14ac:dyDescent="0.45">
      <c r="O3847" s="3"/>
      <c r="V3847" s="3"/>
      <c r="X3847" s="3"/>
    </row>
    <row r="3848" spans="15:24" x14ac:dyDescent="0.45">
      <c r="O3848" s="3"/>
      <c r="V3848" s="3"/>
      <c r="X3848" s="3"/>
    </row>
    <row r="3849" spans="15:24" x14ac:dyDescent="0.45">
      <c r="O3849" s="3"/>
      <c r="V3849" s="3"/>
      <c r="X3849" s="3"/>
    </row>
    <row r="3850" spans="15:24" x14ac:dyDescent="0.45">
      <c r="O3850" s="3"/>
      <c r="V3850" s="3"/>
      <c r="X3850" s="3"/>
    </row>
    <row r="3851" spans="15:24" x14ac:dyDescent="0.45">
      <c r="O3851" s="3"/>
      <c r="V3851" s="3"/>
      <c r="X3851" s="3"/>
    </row>
    <row r="3852" spans="15:24" x14ac:dyDescent="0.45">
      <c r="O3852" s="3"/>
      <c r="V3852" s="3"/>
      <c r="X3852" s="3"/>
    </row>
    <row r="3853" spans="15:24" x14ac:dyDescent="0.45">
      <c r="O3853" s="3"/>
      <c r="V3853" s="3"/>
      <c r="X3853" s="3"/>
    </row>
    <row r="3854" spans="15:24" x14ac:dyDescent="0.45">
      <c r="O3854" s="3"/>
      <c r="V3854" s="3"/>
      <c r="X3854" s="3"/>
    </row>
    <row r="3855" spans="15:24" x14ac:dyDescent="0.45">
      <c r="O3855" s="3"/>
      <c r="V3855" s="3"/>
      <c r="X3855" s="3"/>
    </row>
    <row r="3856" spans="15:24" x14ac:dyDescent="0.45">
      <c r="O3856" s="3"/>
      <c r="V3856" s="3"/>
      <c r="X3856" s="3"/>
    </row>
    <row r="3857" spans="15:24" x14ac:dyDescent="0.45">
      <c r="O3857" s="3"/>
      <c r="V3857" s="3"/>
      <c r="X3857" s="3"/>
    </row>
    <row r="3858" spans="15:24" x14ac:dyDescent="0.45">
      <c r="O3858" s="3"/>
      <c r="V3858" s="3"/>
      <c r="X3858" s="3"/>
    </row>
    <row r="3859" spans="15:24" x14ac:dyDescent="0.45">
      <c r="O3859" s="3"/>
      <c r="V3859" s="3"/>
      <c r="X3859" s="3"/>
    </row>
    <row r="3860" spans="15:24" x14ac:dyDescent="0.45">
      <c r="O3860" s="3"/>
      <c r="V3860" s="3"/>
      <c r="X3860" s="3"/>
    </row>
    <row r="3861" spans="15:24" x14ac:dyDescent="0.45">
      <c r="O3861" s="3"/>
      <c r="V3861" s="3"/>
      <c r="X3861" s="3"/>
    </row>
    <row r="3862" spans="15:24" x14ac:dyDescent="0.45">
      <c r="O3862" s="3"/>
      <c r="V3862" s="3"/>
      <c r="X3862" s="3"/>
    </row>
    <row r="3863" spans="15:24" x14ac:dyDescent="0.45">
      <c r="O3863" s="3"/>
      <c r="V3863" s="3"/>
      <c r="X3863" s="3"/>
    </row>
    <row r="3864" spans="15:24" x14ac:dyDescent="0.45">
      <c r="O3864" s="3"/>
      <c r="V3864" s="3"/>
      <c r="X3864" s="3"/>
    </row>
    <row r="3865" spans="15:24" x14ac:dyDescent="0.45">
      <c r="O3865" s="3"/>
      <c r="V3865" s="3"/>
      <c r="X3865" s="3"/>
    </row>
    <row r="3866" spans="15:24" x14ac:dyDescent="0.45">
      <c r="O3866" s="3"/>
      <c r="V3866" s="3"/>
      <c r="X3866" s="3"/>
    </row>
    <row r="3867" spans="15:24" x14ac:dyDescent="0.45">
      <c r="O3867" s="3"/>
      <c r="V3867" s="3"/>
      <c r="X3867" s="3"/>
    </row>
    <row r="3868" spans="15:24" x14ac:dyDescent="0.45">
      <c r="O3868" s="3"/>
      <c r="V3868" s="3"/>
      <c r="X3868" s="3"/>
    </row>
    <row r="3869" spans="15:24" x14ac:dyDescent="0.45">
      <c r="O3869" s="3"/>
      <c r="V3869" s="3"/>
      <c r="X3869" s="3"/>
    </row>
    <row r="3870" spans="15:24" x14ac:dyDescent="0.45">
      <c r="O3870" s="3"/>
      <c r="V3870" s="3"/>
      <c r="X3870" s="3"/>
    </row>
    <row r="3871" spans="15:24" x14ac:dyDescent="0.45">
      <c r="O3871" s="3"/>
      <c r="V3871" s="3"/>
      <c r="X3871" s="3"/>
    </row>
    <row r="3872" spans="15:24" x14ac:dyDescent="0.45">
      <c r="O3872" s="3"/>
      <c r="V3872" s="3"/>
      <c r="X3872" s="3"/>
    </row>
    <row r="3873" spans="15:24" x14ac:dyDescent="0.45">
      <c r="O3873" s="3"/>
      <c r="V3873" s="3"/>
      <c r="X3873" s="3"/>
    </row>
    <row r="3874" spans="15:24" x14ac:dyDescent="0.45">
      <c r="O3874" s="3"/>
      <c r="V3874" s="3"/>
      <c r="X3874" s="3"/>
    </row>
    <row r="3875" spans="15:24" x14ac:dyDescent="0.45">
      <c r="O3875" s="3"/>
      <c r="V3875" s="3"/>
      <c r="X3875" s="3"/>
    </row>
    <row r="3876" spans="15:24" x14ac:dyDescent="0.45">
      <c r="O3876" s="3"/>
      <c r="V3876" s="3"/>
      <c r="X3876" s="3"/>
    </row>
    <row r="3877" spans="15:24" x14ac:dyDescent="0.45">
      <c r="O3877" s="3"/>
      <c r="V3877" s="3"/>
      <c r="X3877" s="3"/>
    </row>
    <row r="3878" spans="15:24" x14ac:dyDescent="0.45">
      <c r="O3878" s="3"/>
      <c r="V3878" s="3"/>
      <c r="X3878" s="3"/>
    </row>
    <row r="3879" spans="15:24" x14ac:dyDescent="0.45">
      <c r="O3879" s="3"/>
      <c r="V3879" s="3"/>
      <c r="X3879" s="3"/>
    </row>
    <row r="3880" spans="15:24" x14ac:dyDescent="0.45">
      <c r="O3880" s="3"/>
      <c r="V3880" s="3"/>
      <c r="X3880" s="3"/>
    </row>
    <row r="3881" spans="15:24" x14ac:dyDescent="0.45">
      <c r="O3881" s="3"/>
      <c r="V3881" s="3"/>
      <c r="X3881" s="3"/>
    </row>
    <row r="3882" spans="15:24" x14ac:dyDescent="0.45">
      <c r="O3882" s="3"/>
      <c r="V3882" s="3"/>
      <c r="X3882" s="3"/>
    </row>
    <row r="3883" spans="15:24" x14ac:dyDescent="0.45">
      <c r="O3883" s="3"/>
      <c r="V3883" s="3"/>
      <c r="X3883" s="3"/>
    </row>
    <row r="3884" spans="15:24" x14ac:dyDescent="0.45">
      <c r="O3884" s="3"/>
      <c r="V3884" s="3"/>
      <c r="X3884" s="3"/>
    </row>
    <row r="3885" spans="15:24" x14ac:dyDescent="0.45">
      <c r="O3885" s="3"/>
      <c r="V3885" s="3"/>
      <c r="X3885" s="3"/>
    </row>
    <row r="3886" spans="15:24" x14ac:dyDescent="0.45">
      <c r="O3886" s="3"/>
      <c r="V3886" s="3"/>
      <c r="X3886" s="3"/>
    </row>
    <row r="3887" spans="15:24" x14ac:dyDescent="0.45">
      <c r="O3887" s="3"/>
      <c r="V3887" s="3"/>
      <c r="X3887" s="3"/>
    </row>
    <row r="3888" spans="15:24" x14ac:dyDescent="0.45">
      <c r="O3888" s="3"/>
      <c r="V3888" s="3"/>
      <c r="X3888" s="3"/>
    </row>
    <row r="3889" spans="15:24" x14ac:dyDescent="0.45">
      <c r="O3889" s="3"/>
      <c r="V3889" s="3"/>
      <c r="X3889" s="3"/>
    </row>
    <row r="3890" spans="15:24" x14ac:dyDescent="0.45">
      <c r="O3890" s="3"/>
      <c r="V3890" s="3"/>
      <c r="X3890" s="3"/>
    </row>
    <row r="3891" spans="15:24" x14ac:dyDescent="0.45">
      <c r="O3891" s="3"/>
      <c r="V3891" s="3"/>
      <c r="X3891" s="3"/>
    </row>
    <row r="3892" spans="15:24" x14ac:dyDescent="0.45">
      <c r="O3892" s="3"/>
      <c r="V3892" s="3"/>
      <c r="X3892" s="3"/>
    </row>
    <row r="3893" spans="15:24" x14ac:dyDescent="0.45">
      <c r="O3893" s="3"/>
      <c r="V3893" s="3"/>
      <c r="X3893" s="3"/>
    </row>
    <row r="3894" spans="15:24" x14ac:dyDescent="0.45">
      <c r="O3894" s="3"/>
      <c r="V3894" s="3"/>
      <c r="X3894" s="3"/>
    </row>
    <row r="3895" spans="15:24" x14ac:dyDescent="0.45">
      <c r="O3895" s="3"/>
      <c r="V3895" s="3"/>
      <c r="X3895" s="3"/>
    </row>
    <row r="3896" spans="15:24" x14ac:dyDescent="0.45">
      <c r="O3896" s="3"/>
      <c r="V3896" s="3"/>
      <c r="X3896" s="3"/>
    </row>
    <row r="3897" spans="15:24" x14ac:dyDescent="0.45">
      <c r="O3897" s="3"/>
      <c r="V3897" s="3"/>
      <c r="X3897" s="3"/>
    </row>
    <row r="3898" spans="15:24" x14ac:dyDescent="0.45">
      <c r="O3898" s="3"/>
      <c r="V3898" s="3"/>
      <c r="X3898" s="3"/>
    </row>
    <row r="3899" spans="15:24" x14ac:dyDescent="0.45">
      <c r="O3899" s="3"/>
      <c r="V3899" s="3"/>
      <c r="X3899" s="3"/>
    </row>
    <row r="3900" spans="15:24" x14ac:dyDescent="0.45">
      <c r="O3900" s="3"/>
      <c r="V3900" s="3"/>
      <c r="X3900" s="3"/>
    </row>
    <row r="3901" spans="15:24" x14ac:dyDescent="0.45">
      <c r="O3901" s="3"/>
      <c r="V3901" s="3"/>
      <c r="X3901" s="3"/>
    </row>
    <row r="3902" spans="15:24" x14ac:dyDescent="0.45">
      <c r="O3902" s="3"/>
      <c r="V3902" s="3"/>
      <c r="X3902" s="3"/>
    </row>
    <row r="3903" spans="15:24" x14ac:dyDescent="0.45">
      <c r="O3903" s="3"/>
      <c r="V3903" s="3"/>
      <c r="X3903" s="3"/>
    </row>
    <row r="3904" spans="15:24" x14ac:dyDescent="0.45">
      <c r="O3904" s="3"/>
      <c r="V3904" s="3"/>
      <c r="X3904" s="3"/>
    </row>
    <row r="3905" spans="15:24" x14ac:dyDescent="0.45">
      <c r="O3905" s="3"/>
      <c r="V3905" s="3"/>
      <c r="X3905" s="3"/>
    </row>
    <row r="3906" spans="15:24" x14ac:dyDescent="0.45">
      <c r="O3906" s="3"/>
      <c r="V3906" s="3"/>
      <c r="X3906" s="3"/>
    </row>
    <row r="3907" spans="15:24" x14ac:dyDescent="0.45">
      <c r="O3907" s="3"/>
      <c r="V3907" s="3"/>
      <c r="X3907" s="3"/>
    </row>
    <row r="3908" spans="15:24" x14ac:dyDescent="0.45">
      <c r="O3908" s="3"/>
      <c r="V3908" s="3"/>
      <c r="X3908" s="3"/>
    </row>
    <row r="3909" spans="15:24" x14ac:dyDescent="0.45">
      <c r="O3909" s="3"/>
      <c r="V3909" s="3"/>
      <c r="X3909" s="3"/>
    </row>
    <row r="3910" spans="15:24" x14ac:dyDescent="0.45">
      <c r="O3910" s="3"/>
      <c r="V3910" s="3"/>
      <c r="X3910" s="3"/>
    </row>
    <row r="3911" spans="15:24" x14ac:dyDescent="0.45">
      <c r="O3911" s="3"/>
      <c r="V3911" s="3"/>
      <c r="X3911" s="3"/>
    </row>
    <row r="3912" spans="15:24" x14ac:dyDescent="0.45">
      <c r="O3912" s="3"/>
      <c r="V3912" s="3"/>
      <c r="X3912" s="3"/>
    </row>
    <row r="3913" spans="15:24" x14ac:dyDescent="0.45">
      <c r="O3913" s="3"/>
      <c r="V3913" s="3"/>
      <c r="X3913" s="3"/>
    </row>
    <row r="3914" spans="15:24" x14ac:dyDescent="0.45">
      <c r="O3914" s="3"/>
      <c r="V3914" s="3"/>
      <c r="X3914" s="3"/>
    </row>
    <row r="3915" spans="15:24" x14ac:dyDescent="0.45">
      <c r="O3915" s="3"/>
      <c r="V3915" s="3"/>
      <c r="X3915" s="3"/>
    </row>
    <row r="3916" spans="15:24" x14ac:dyDescent="0.45">
      <c r="O3916" s="3"/>
      <c r="V3916" s="3"/>
      <c r="X3916" s="3"/>
    </row>
    <row r="3917" spans="15:24" x14ac:dyDescent="0.45">
      <c r="O3917" s="3"/>
      <c r="V3917" s="3"/>
      <c r="X3917" s="3"/>
    </row>
    <row r="3918" spans="15:24" x14ac:dyDescent="0.45">
      <c r="O3918" s="3"/>
      <c r="V3918" s="3"/>
      <c r="X3918" s="3"/>
    </row>
    <row r="3919" spans="15:24" x14ac:dyDescent="0.45">
      <c r="O3919" s="3"/>
      <c r="V3919" s="3"/>
      <c r="X3919" s="3"/>
    </row>
    <row r="3920" spans="15:24" x14ac:dyDescent="0.45">
      <c r="O3920" s="3"/>
      <c r="V3920" s="3"/>
      <c r="X3920" s="3"/>
    </row>
    <row r="3921" spans="15:24" x14ac:dyDescent="0.45">
      <c r="O3921" s="3"/>
      <c r="V3921" s="3"/>
      <c r="X3921" s="3"/>
    </row>
    <row r="3922" spans="15:24" x14ac:dyDescent="0.45">
      <c r="O3922" s="3"/>
      <c r="V3922" s="3"/>
      <c r="X3922" s="3"/>
    </row>
    <row r="3923" spans="15:24" x14ac:dyDescent="0.45">
      <c r="O3923" s="3"/>
      <c r="V3923" s="3"/>
      <c r="X3923" s="3"/>
    </row>
    <row r="3924" spans="15:24" x14ac:dyDescent="0.45">
      <c r="O3924" s="3"/>
      <c r="V3924" s="3"/>
      <c r="X3924" s="3"/>
    </row>
    <row r="3925" spans="15:24" x14ac:dyDescent="0.45">
      <c r="O3925" s="3"/>
      <c r="V3925" s="3"/>
      <c r="X3925" s="3"/>
    </row>
    <row r="3926" spans="15:24" x14ac:dyDescent="0.45">
      <c r="O3926" s="3"/>
      <c r="V3926" s="3"/>
      <c r="X3926" s="3"/>
    </row>
    <row r="3927" spans="15:24" x14ac:dyDescent="0.45">
      <c r="O3927" s="3"/>
      <c r="V3927" s="3"/>
      <c r="X3927" s="3"/>
    </row>
    <row r="3928" spans="15:24" x14ac:dyDescent="0.45">
      <c r="O3928" s="3"/>
      <c r="V3928" s="3"/>
      <c r="X3928" s="3"/>
    </row>
    <row r="3929" spans="15:24" x14ac:dyDescent="0.45">
      <c r="O3929" s="3"/>
      <c r="V3929" s="3"/>
      <c r="X3929" s="3"/>
    </row>
    <row r="3930" spans="15:24" x14ac:dyDescent="0.45">
      <c r="O3930" s="3"/>
      <c r="V3930" s="3"/>
      <c r="X3930" s="3"/>
    </row>
    <row r="3931" spans="15:24" x14ac:dyDescent="0.45">
      <c r="O3931" s="3"/>
      <c r="V3931" s="3"/>
      <c r="X3931" s="3"/>
    </row>
    <row r="3932" spans="15:24" x14ac:dyDescent="0.45">
      <c r="O3932" s="3"/>
      <c r="V3932" s="3"/>
      <c r="X3932" s="3"/>
    </row>
    <row r="3933" spans="15:24" x14ac:dyDescent="0.45">
      <c r="O3933" s="3"/>
      <c r="V3933" s="3"/>
      <c r="X3933" s="3"/>
    </row>
    <row r="3934" spans="15:24" x14ac:dyDescent="0.45">
      <c r="O3934" s="3"/>
      <c r="V3934" s="3"/>
      <c r="X3934" s="3"/>
    </row>
    <row r="3935" spans="15:24" x14ac:dyDescent="0.45">
      <c r="O3935" s="3"/>
      <c r="V3935" s="3"/>
      <c r="X3935" s="3"/>
    </row>
    <row r="3936" spans="15:24" x14ac:dyDescent="0.45">
      <c r="O3936" s="3"/>
      <c r="V3936" s="3"/>
      <c r="X3936" s="3"/>
    </row>
    <row r="3937" spans="15:24" x14ac:dyDescent="0.45">
      <c r="O3937" s="3"/>
      <c r="V3937" s="3"/>
      <c r="X3937" s="3"/>
    </row>
    <row r="3938" spans="15:24" x14ac:dyDescent="0.45">
      <c r="O3938" s="3"/>
      <c r="V3938" s="3"/>
      <c r="X3938" s="3"/>
    </row>
    <row r="3939" spans="15:24" x14ac:dyDescent="0.45">
      <c r="O3939" s="3"/>
      <c r="V3939" s="3"/>
      <c r="X3939" s="3"/>
    </row>
    <row r="3940" spans="15:24" x14ac:dyDescent="0.45">
      <c r="O3940" s="3"/>
      <c r="V3940" s="3"/>
      <c r="X3940" s="3"/>
    </row>
    <row r="3941" spans="15:24" x14ac:dyDescent="0.45">
      <c r="O3941" s="3"/>
      <c r="V3941" s="3"/>
      <c r="X3941" s="3"/>
    </row>
    <row r="3942" spans="15:24" x14ac:dyDescent="0.45">
      <c r="O3942" s="3"/>
      <c r="V3942" s="3"/>
      <c r="X3942" s="3"/>
    </row>
    <row r="3943" spans="15:24" x14ac:dyDescent="0.45">
      <c r="O3943" s="3"/>
      <c r="V3943" s="3"/>
      <c r="X3943" s="3"/>
    </row>
    <row r="3944" spans="15:24" x14ac:dyDescent="0.45">
      <c r="O3944" s="3"/>
      <c r="V3944" s="3"/>
      <c r="X3944" s="3"/>
    </row>
    <row r="3945" spans="15:24" x14ac:dyDescent="0.45">
      <c r="O3945" s="3"/>
      <c r="V3945" s="3"/>
      <c r="X3945" s="3"/>
    </row>
    <row r="3946" spans="15:24" x14ac:dyDescent="0.45">
      <c r="O3946" s="3"/>
      <c r="V3946" s="3"/>
      <c r="X3946" s="3"/>
    </row>
    <row r="3947" spans="15:24" x14ac:dyDescent="0.45">
      <c r="O3947" s="3"/>
      <c r="V3947" s="3"/>
      <c r="X3947" s="3"/>
    </row>
    <row r="3948" spans="15:24" x14ac:dyDescent="0.45">
      <c r="O3948" s="3"/>
      <c r="V3948" s="3"/>
      <c r="X3948" s="3"/>
    </row>
    <row r="3949" spans="15:24" x14ac:dyDescent="0.45">
      <c r="O3949" s="3"/>
      <c r="V3949" s="3"/>
      <c r="X3949" s="3"/>
    </row>
    <row r="3950" spans="15:24" x14ac:dyDescent="0.45">
      <c r="O3950" s="3"/>
      <c r="V3950" s="3"/>
      <c r="X3950" s="3"/>
    </row>
    <row r="3951" spans="15:24" x14ac:dyDescent="0.45">
      <c r="O3951" s="3"/>
      <c r="V3951" s="3"/>
      <c r="X3951" s="3"/>
    </row>
    <row r="3952" spans="15:24" x14ac:dyDescent="0.45">
      <c r="O3952" s="3"/>
      <c r="V3952" s="3"/>
      <c r="X3952" s="3"/>
    </row>
    <row r="3953" spans="15:24" x14ac:dyDescent="0.45">
      <c r="O3953" s="3"/>
      <c r="V3953" s="3"/>
      <c r="X3953" s="3"/>
    </row>
    <row r="3954" spans="15:24" x14ac:dyDescent="0.45">
      <c r="O3954" s="3"/>
      <c r="V3954" s="3"/>
      <c r="X3954" s="3"/>
    </row>
    <row r="3955" spans="15:24" x14ac:dyDescent="0.45">
      <c r="O3955" s="3"/>
      <c r="V3955" s="3"/>
      <c r="X3955" s="3"/>
    </row>
    <row r="3956" spans="15:24" x14ac:dyDescent="0.45">
      <c r="O3956" s="3"/>
      <c r="V3956" s="3"/>
      <c r="X3956" s="3"/>
    </row>
    <row r="3957" spans="15:24" x14ac:dyDescent="0.45">
      <c r="O3957" s="3"/>
      <c r="V3957" s="3"/>
      <c r="X3957" s="3"/>
    </row>
    <row r="3958" spans="15:24" x14ac:dyDescent="0.45">
      <c r="O3958" s="3"/>
      <c r="V3958" s="3"/>
      <c r="X3958" s="3"/>
    </row>
    <row r="3959" spans="15:24" x14ac:dyDescent="0.45">
      <c r="O3959" s="3"/>
      <c r="V3959" s="3"/>
      <c r="X3959" s="3"/>
    </row>
    <row r="3960" spans="15:24" x14ac:dyDescent="0.45">
      <c r="O3960" s="3"/>
      <c r="V3960" s="3"/>
      <c r="X3960" s="3"/>
    </row>
    <row r="3961" spans="15:24" x14ac:dyDescent="0.45">
      <c r="O3961" s="3"/>
      <c r="V3961" s="3"/>
      <c r="X3961" s="3"/>
    </row>
    <row r="3962" spans="15:24" x14ac:dyDescent="0.45">
      <c r="O3962" s="3"/>
      <c r="V3962" s="3"/>
      <c r="X3962" s="3"/>
    </row>
    <row r="3963" spans="15:24" x14ac:dyDescent="0.45">
      <c r="O3963" s="3"/>
      <c r="V3963" s="3"/>
      <c r="X3963" s="3"/>
    </row>
    <row r="3964" spans="15:24" x14ac:dyDescent="0.45">
      <c r="O3964" s="3"/>
      <c r="V3964" s="3"/>
      <c r="X3964" s="3"/>
    </row>
    <row r="3965" spans="15:24" x14ac:dyDescent="0.45">
      <c r="O3965" s="3"/>
      <c r="V3965" s="3"/>
      <c r="X3965" s="3"/>
    </row>
    <row r="3966" spans="15:24" x14ac:dyDescent="0.45">
      <c r="O3966" s="3"/>
      <c r="V3966" s="3"/>
      <c r="X3966" s="3"/>
    </row>
    <row r="3967" spans="15:24" x14ac:dyDescent="0.45">
      <c r="O3967" s="3"/>
      <c r="V3967" s="3"/>
      <c r="X3967" s="3"/>
    </row>
    <row r="3968" spans="15:24" x14ac:dyDescent="0.45">
      <c r="O3968" s="3"/>
      <c r="V3968" s="3"/>
      <c r="X3968" s="3"/>
    </row>
    <row r="3969" spans="15:24" x14ac:dyDescent="0.45">
      <c r="O3969" s="3"/>
      <c r="V3969" s="3"/>
      <c r="X3969" s="3"/>
    </row>
    <row r="3970" spans="15:24" x14ac:dyDescent="0.45">
      <c r="O3970" s="3"/>
      <c r="V3970" s="3"/>
      <c r="X3970" s="3"/>
    </row>
    <row r="3971" spans="15:24" x14ac:dyDescent="0.45">
      <c r="O3971" s="3"/>
      <c r="V3971" s="3"/>
      <c r="X3971" s="3"/>
    </row>
    <row r="3972" spans="15:24" x14ac:dyDescent="0.45">
      <c r="O3972" s="3"/>
      <c r="V3972" s="3"/>
      <c r="X3972" s="3"/>
    </row>
    <row r="3973" spans="15:24" x14ac:dyDescent="0.45">
      <c r="O3973" s="3"/>
      <c r="V3973" s="3"/>
      <c r="X3973" s="3"/>
    </row>
    <row r="3974" spans="15:24" x14ac:dyDescent="0.45">
      <c r="O3974" s="3"/>
      <c r="V3974" s="3"/>
      <c r="X3974" s="3"/>
    </row>
    <row r="3975" spans="15:24" x14ac:dyDescent="0.45">
      <c r="O3975" s="3"/>
      <c r="V3975" s="3"/>
      <c r="X3975" s="3"/>
    </row>
    <row r="3976" spans="15:24" x14ac:dyDescent="0.45">
      <c r="O3976" s="3"/>
      <c r="V3976" s="3"/>
      <c r="X3976" s="3"/>
    </row>
    <row r="3977" spans="15:24" x14ac:dyDescent="0.45">
      <c r="O3977" s="3"/>
      <c r="V3977" s="3"/>
      <c r="X3977" s="3"/>
    </row>
    <row r="3978" spans="15:24" x14ac:dyDescent="0.45">
      <c r="O3978" s="3"/>
      <c r="V3978" s="3"/>
      <c r="X3978" s="3"/>
    </row>
    <row r="3979" spans="15:24" x14ac:dyDescent="0.45">
      <c r="O3979" s="3"/>
      <c r="V3979" s="3"/>
      <c r="X3979" s="3"/>
    </row>
    <row r="3980" spans="15:24" x14ac:dyDescent="0.45">
      <c r="O3980" s="3"/>
      <c r="V3980" s="3"/>
      <c r="X3980" s="3"/>
    </row>
    <row r="3981" spans="15:24" x14ac:dyDescent="0.45">
      <c r="O3981" s="3"/>
      <c r="V3981" s="3"/>
      <c r="X3981" s="3"/>
    </row>
    <row r="3982" spans="15:24" x14ac:dyDescent="0.45">
      <c r="O3982" s="3"/>
      <c r="V3982" s="3"/>
      <c r="X3982" s="3"/>
    </row>
    <row r="3983" spans="15:24" x14ac:dyDescent="0.45">
      <c r="O3983" s="3"/>
      <c r="V3983" s="3"/>
      <c r="X3983" s="3"/>
    </row>
    <row r="3984" spans="15:24" x14ac:dyDescent="0.45">
      <c r="O3984" s="3"/>
      <c r="V3984" s="3"/>
      <c r="X3984" s="3"/>
    </row>
    <row r="3985" spans="15:24" x14ac:dyDescent="0.45">
      <c r="O3985" s="3"/>
      <c r="V3985" s="3"/>
      <c r="X3985" s="3"/>
    </row>
    <row r="3986" spans="15:24" x14ac:dyDescent="0.45">
      <c r="O3986" s="3"/>
      <c r="V3986" s="3"/>
      <c r="X3986" s="3"/>
    </row>
    <row r="3987" spans="15:24" x14ac:dyDescent="0.45">
      <c r="O3987" s="3"/>
      <c r="V3987" s="3"/>
      <c r="X3987" s="3"/>
    </row>
    <row r="3988" spans="15:24" x14ac:dyDescent="0.45">
      <c r="O3988" s="3"/>
      <c r="V3988" s="3"/>
      <c r="X3988" s="3"/>
    </row>
    <row r="3989" spans="15:24" x14ac:dyDescent="0.45">
      <c r="O3989" s="3"/>
      <c r="V3989" s="3"/>
      <c r="X3989" s="3"/>
    </row>
    <row r="3990" spans="15:24" x14ac:dyDescent="0.45">
      <c r="O3990" s="3"/>
      <c r="V3990" s="3"/>
      <c r="X3990" s="3"/>
    </row>
    <row r="3991" spans="15:24" x14ac:dyDescent="0.45">
      <c r="O3991" s="3"/>
      <c r="V3991" s="3"/>
      <c r="X3991" s="3"/>
    </row>
    <row r="3992" spans="15:24" x14ac:dyDescent="0.45">
      <c r="O3992" s="3"/>
      <c r="V3992" s="3"/>
      <c r="X3992" s="3"/>
    </row>
    <row r="3993" spans="15:24" x14ac:dyDescent="0.45">
      <c r="O3993" s="3"/>
      <c r="V3993" s="3"/>
      <c r="X3993" s="3"/>
    </row>
    <row r="3994" spans="15:24" x14ac:dyDescent="0.45">
      <c r="O3994" s="3"/>
      <c r="V3994" s="3"/>
      <c r="X3994" s="3"/>
    </row>
    <row r="3995" spans="15:24" x14ac:dyDescent="0.45">
      <c r="O3995" s="3"/>
      <c r="V3995" s="3"/>
      <c r="X3995" s="3"/>
    </row>
    <row r="3996" spans="15:24" x14ac:dyDescent="0.45">
      <c r="O3996" s="3"/>
      <c r="V3996" s="3"/>
      <c r="X3996" s="3"/>
    </row>
    <row r="3997" spans="15:24" x14ac:dyDescent="0.45">
      <c r="O3997" s="3"/>
      <c r="V3997" s="3"/>
      <c r="X3997" s="3"/>
    </row>
    <row r="3998" spans="15:24" x14ac:dyDescent="0.45">
      <c r="O3998" s="3"/>
      <c r="V3998" s="3"/>
      <c r="X3998" s="3"/>
    </row>
    <row r="3999" spans="15:24" x14ac:dyDescent="0.45">
      <c r="O3999" s="3"/>
      <c r="V3999" s="3"/>
      <c r="X3999" s="3"/>
    </row>
    <row r="4000" spans="15:24" x14ac:dyDescent="0.45">
      <c r="O4000" s="3"/>
      <c r="V4000" s="3"/>
      <c r="X4000" s="3"/>
    </row>
    <row r="4001" spans="15:24" x14ac:dyDescent="0.45">
      <c r="O4001" s="3"/>
      <c r="V4001" s="3"/>
      <c r="X4001" s="3"/>
    </row>
    <row r="4002" spans="15:24" x14ac:dyDescent="0.45">
      <c r="O4002" s="3"/>
      <c r="V4002" s="3"/>
      <c r="X4002" s="3"/>
    </row>
    <row r="4003" spans="15:24" x14ac:dyDescent="0.45">
      <c r="O4003" s="3"/>
      <c r="V4003" s="3"/>
      <c r="X4003" s="3"/>
    </row>
    <row r="4004" spans="15:24" x14ac:dyDescent="0.45">
      <c r="O4004" s="3"/>
      <c r="V4004" s="3"/>
      <c r="X4004" s="3"/>
    </row>
    <row r="4005" spans="15:24" x14ac:dyDescent="0.45">
      <c r="O4005" s="3"/>
      <c r="V4005" s="3"/>
      <c r="X4005" s="3"/>
    </row>
    <row r="4006" spans="15:24" x14ac:dyDescent="0.45">
      <c r="O4006" s="3"/>
      <c r="V4006" s="3"/>
      <c r="X4006" s="3"/>
    </row>
    <row r="4007" spans="15:24" x14ac:dyDescent="0.45">
      <c r="O4007" s="3"/>
      <c r="V4007" s="3"/>
      <c r="X4007" s="3"/>
    </row>
    <row r="4008" spans="15:24" x14ac:dyDescent="0.45">
      <c r="O4008" s="3"/>
      <c r="V4008" s="3"/>
      <c r="X4008" s="3"/>
    </row>
    <row r="4009" spans="15:24" x14ac:dyDescent="0.45">
      <c r="O4009" s="3"/>
      <c r="V4009" s="3"/>
      <c r="X4009" s="3"/>
    </row>
    <row r="4010" spans="15:24" x14ac:dyDescent="0.45">
      <c r="O4010" s="3"/>
      <c r="V4010" s="3"/>
      <c r="X4010" s="3"/>
    </row>
    <row r="4011" spans="15:24" x14ac:dyDescent="0.45">
      <c r="O4011" s="3"/>
      <c r="V4011" s="3"/>
      <c r="X4011" s="3"/>
    </row>
    <row r="4012" spans="15:24" x14ac:dyDescent="0.45">
      <c r="O4012" s="3"/>
      <c r="V4012" s="3"/>
      <c r="X4012" s="3"/>
    </row>
    <row r="4013" spans="15:24" x14ac:dyDescent="0.45">
      <c r="O4013" s="3"/>
      <c r="V4013" s="3"/>
      <c r="X4013" s="3"/>
    </row>
    <row r="4014" spans="15:24" x14ac:dyDescent="0.45">
      <c r="O4014" s="3"/>
      <c r="V4014" s="3"/>
      <c r="X4014" s="3"/>
    </row>
    <row r="4015" spans="15:24" x14ac:dyDescent="0.45">
      <c r="O4015" s="3"/>
      <c r="V4015" s="3"/>
      <c r="X4015" s="3"/>
    </row>
    <row r="4016" spans="15:24" x14ac:dyDescent="0.45">
      <c r="O4016" s="3"/>
      <c r="V4016" s="3"/>
      <c r="X4016" s="3"/>
    </row>
    <row r="4017" spans="15:24" x14ac:dyDescent="0.45">
      <c r="O4017" s="3"/>
      <c r="V4017" s="3"/>
      <c r="X4017" s="3"/>
    </row>
    <row r="4018" spans="15:24" x14ac:dyDescent="0.45">
      <c r="O4018" s="3"/>
      <c r="V4018" s="3"/>
      <c r="X4018" s="3"/>
    </row>
    <row r="4019" spans="15:24" x14ac:dyDescent="0.45">
      <c r="O4019" s="3"/>
      <c r="V4019" s="3"/>
      <c r="X4019" s="3"/>
    </row>
    <row r="4020" spans="15:24" x14ac:dyDescent="0.45">
      <c r="O4020" s="3"/>
      <c r="V4020" s="3"/>
      <c r="X4020" s="3"/>
    </row>
    <row r="4021" spans="15:24" x14ac:dyDescent="0.45">
      <c r="O4021" s="3"/>
      <c r="V4021" s="3"/>
      <c r="X4021" s="3"/>
    </row>
    <row r="4022" spans="15:24" x14ac:dyDescent="0.45">
      <c r="O4022" s="3"/>
      <c r="V4022" s="3"/>
      <c r="X4022" s="3"/>
    </row>
    <row r="4023" spans="15:24" x14ac:dyDescent="0.45">
      <c r="O4023" s="3"/>
      <c r="V4023" s="3"/>
      <c r="X4023" s="3"/>
    </row>
    <row r="4024" spans="15:24" x14ac:dyDescent="0.45">
      <c r="O4024" s="3"/>
      <c r="V4024" s="3"/>
      <c r="X4024" s="3"/>
    </row>
    <row r="4025" spans="15:24" x14ac:dyDescent="0.45">
      <c r="O4025" s="3"/>
      <c r="V4025" s="3"/>
      <c r="X4025" s="3"/>
    </row>
    <row r="4026" spans="15:24" x14ac:dyDescent="0.45">
      <c r="O4026" s="3"/>
      <c r="V4026" s="3"/>
      <c r="X4026" s="3"/>
    </row>
    <row r="4027" spans="15:24" x14ac:dyDescent="0.45">
      <c r="O4027" s="3"/>
      <c r="V4027" s="3"/>
      <c r="X4027" s="3"/>
    </row>
    <row r="4028" spans="15:24" x14ac:dyDescent="0.45">
      <c r="O4028" s="3"/>
      <c r="V4028" s="3"/>
      <c r="X4028" s="3"/>
    </row>
    <row r="4029" spans="15:24" x14ac:dyDescent="0.45">
      <c r="O4029" s="3"/>
      <c r="V4029" s="3"/>
      <c r="X4029" s="3"/>
    </row>
    <row r="4030" spans="15:24" x14ac:dyDescent="0.45">
      <c r="O4030" s="3"/>
      <c r="V4030" s="3"/>
      <c r="X4030" s="3"/>
    </row>
    <row r="4031" spans="15:24" x14ac:dyDescent="0.45">
      <c r="O4031" s="3"/>
      <c r="V4031" s="3"/>
      <c r="X4031" s="3"/>
    </row>
    <row r="4032" spans="15:24" x14ac:dyDescent="0.45">
      <c r="O4032" s="3"/>
      <c r="V4032" s="3"/>
      <c r="X4032" s="3"/>
    </row>
    <row r="4033" spans="15:24" x14ac:dyDescent="0.45">
      <c r="O4033" s="3"/>
      <c r="V4033" s="3"/>
      <c r="X4033" s="3"/>
    </row>
    <row r="4034" spans="15:24" x14ac:dyDescent="0.45">
      <c r="O4034" s="3"/>
      <c r="V4034" s="3"/>
      <c r="X4034" s="3"/>
    </row>
    <row r="4035" spans="15:24" x14ac:dyDescent="0.45">
      <c r="O4035" s="3"/>
      <c r="V4035" s="3"/>
      <c r="X4035" s="3"/>
    </row>
    <row r="4036" spans="15:24" x14ac:dyDescent="0.45">
      <c r="O4036" s="3"/>
      <c r="V4036" s="3"/>
      <c r="X4036" s="3"/>
    </row>
    <row r="4037" spans="15:24" x14ac:dyDescent="0.45">
      <c r="O4037" s="3"/>
      <c r="V4037" s="3"/>
      <c r="X4037" s="3"/>
    </row>
    <row r="4038" spans="15:24" x14ac:dyDescent="0.45">
      <c r="O4038" s="3"/>
      <c r="V4038" s="3"/>
      <c r="X4038" s="3"/>
    </row>
    <row r="4039" spans="15:24" x14ac:dyDescent="0.45">
      <c r="O4039" s="3"/>
      <c r="V4039" s="3"/>
      <c r="X4039" s="3"/>
    </row>
    <row r="4040" spans="15:24" x14ac:dyDescent="0.45">
      <c r="O4040" s="3"/>
      <c r="V4040" s="3"/>
      <c r="X4040" s="3"/>
    </row>
    <row r="4041" spans="15:24" x14ac:dyDescent="0.45">
      <c r="O4041" s="3"/>
      <c r="V4041" s="3"/>
      <c r="X4041" s="3"/>
    </row>
    <row r="4042" spans="15:24" x14ac:dyDescent="0.45">
      <c r="O4042" s="3"/>
      <c r="V4042" s="3"/>
      <c r="X4042" s="3"/>
    </row>
    <row r="4043" spans="15:24" x14ac:dyDescent="0.45">
      <c r="O4043" s="3"/>
      <c r="V4043" s="3"/>
      <c r="X4043" s="3"/>
    </row>
    <row r="4044" spans="15:24" x14ac:dyDescent="0.45">
      <c r="O4044" s="3"/>
      <c r="V4044" s="3"/>
      <c r="X4044" s="3"/>
    </row>
    <row r="4045" spans="15:24" x14ac:dyDescent="0.45">
      <c r="O4045" s="3"/>
      <c r="V4045" s="3"/>
      <c r="X4045" s="3"/>
    </row>
    <row r="4046" spans="15:24" x14ac:dyDescent="0.45">
      <c r="O4046" s="3"/>
      <c r="V4046" s="3"/>
      <c r="X4046" s="3"/>
    </row>
    <row r="4047" spans="15:24" x14ac:dyDescent="0.45">
      <c r="O4047" s="3"/>
      <c r="V4047" s="3"/>
      <c r="X4047" s="3"/>
    </row>
    <row r="4048" spans="15:24" x14ac:dyDescent="0.45">
      <c r="O4048" s="3"/>
      <c r="V4048" s="3"/>
      <c r="X4048" s="3"/>
    </row>
    <row r="4049" spans="15:24" x14ac:dyDescent="0.45">
      <c r="O4049" s="3"/>
      <c r="V4049" s="3"/>
      <c r="X4049" s="3"/>
    </row>
    <row r="4050" spans="15:24" x14ac:dyDescent="0.45">
      <c r="O4050" s="3"/>
      <c r="V4050" s="3"/>
      <c r="X4050" s="3"/>
    </row>
    <row r="4051" spans="15:24" x14ac:dyDescent="0.45">
      <c r="O4051" s="3"/>
      <c r="V4051" s="3"/>
      <c r="X4051" s="3"/>
    </row>
    <row r="4052" spans="15:24" x14ac:dyDescent="0.45">
      <c r="O4052" s="3"/>
      <c r="V4052" s="3"/>
      <c r="X4052" s="3"/>
    </row>
    <row r="4053" spans="15:24" x14ac:dyDescent="0.45">
      <c r="O4053" s="3"/>
      <c r="V4053" s="3"/>
      <c r="X4053" s="3"/>
    </row>
    <row r="4054" spans="15:24" x14ac:dyDescent="0.45">
      <c r="O4054" s="3"/>
      <c r="V4054" s="3"/>
      <c r="X4054" s="3"/>
    </row>
    <row r="4055" spans="15:24" x14ac:dyDescent="0.45">
      <c r="O4055" s="3"/>
      <c r="V4055" s="3"/>
      <c r="X4055" s="3"/>
    </row>
    <row r="4056" spans="15:24" x14ac:dyDescent="0.45">
      <c r="O4056" s="3"/>
      <c r="V4056" s="3"/>
      <c r="X4056" s="3"/>
    </row>
    <row r="4057" spans="15:24" x14ac:dyDescent="0.45">
      <c r="O4057" s="3"/>
      <c r="V4057" s="3"/>
      <c r="X4057" s="3"/>
    </row>
    <row r="4058" spans="15:24" x14ac:dyDescent="0.45">
      <c r="O4058" s="3"/>
      <c r="V4058" s="3"/>
      <c r="X4058" s="3"/>
    </row>
    <row r="4059" spans="15:24" x14ac:dyDescent="0.45">
      <c r="O4059" s="3"/>
      <c r="V4059" s="3"/>
      <c r="X4059" s="3"/>
    </row>
    <row r="4060" spans="15:24" x14ac:dyDescent="0.45">
      <c r="O4060" s="3"/>
      <c r="V4060" s="3"/>
      <c r="X4060" s="3"/>
    </row>
    <row r="4061" spans="15:24" x14ac:dyDescent="0.45">
      <c r="O4061" s="3"/>
      <c r="V4061" s="3"/>
      <c r="X4061" s="3"/>
    </row>
    <row r="4062" spans="15:24" x14ac:dyDescent="0.45">
      <c r="O4062" s="3"/>
      <c r="V4062" s="3"/>
      <c r="X4062" s="3"/>
    </row>
    <row r="4063" spans="15:24" x14ac:dyDescent="0.45">
      <c r="O4063" s="3"/>
      <c r="V4063" s="3"/>
      <c r="X4063" s="3"/>
    </row>
    <row r="4064" spans="15:24" x14ac:dyDescent="0.45">
      <c r="O4064" s="3"/>
      <c r="V4064" s="3"/>
      <c r="X4064" s="3"/>
    </row>
    <row r="4065" spans="15:24" x14ac:dyDescent="0.45">
      <c r="O4065" s="3"/>
      <c r="V4065" s="3"/>
      <c r="X4065" s="3"/>
    </row>
    <row r="4066" spans="15:24" x14ac:dyDescent="0.45">
      <c r="O4066" s="3"/>
      <c r="V4066" s="3"/>
      <c r="X4066" s="3"/>
    </row>
    <row r="4067" spans="15:24" x14ac:dyDescent="0.45">
      <c r="O4067" s="3"/>
      <c r="V4067" s="3"/>
      <c r="X4067" s="3"/>
    </row>
    <row r="4068" spans="15:24" x14ac:dyDescent="0.45">
      <c r="O4068" s="3"/>
      <c r="V4068" s="3"/>
      <c r="X4068" s="3"/>
    </row>
    <row r="4069" spans="15:24" x14ac:dyDescent="0.45">
      <c r="O4069" s="3"/>
      <c r="V4069" s="3"/>
      <c r="X4069" s="3"/>
    </row>
    <row r="4070" spans="15:24" x14ac:dyDescent="0.45">
      <c r="O4070" s="3"/>
      <c r="V4070" s="3"/>
      <c r="X4070" s="3"/>
    </row>
    <row r="4071" spans="15:24" x14ac:dyDescent="0.45">
      <c r="O4071" s="3"/>
      <c r="V4071" s="3"/>
      <c r="X4071" s="3"/>
    </row>
    <row r="4072" spans="15:24" x14ac:dyDescent="0.45">
      <c r="O4072" s="3"/>
      <c r="V4072" s="3"/>
      <c r="X4072" s="3"/>
    </row>
    <row r="4073" spans="15:24" x14ac:dyDescent="0.45">
      <c r="O4073" s="3"/>
      <c r="V4073" s="3"/>
      <c r="X4073" s="3"/>
    </row>
    <row r="4074" spans="15:24" x14ac:dyDescent="0.45">
      <c r="O4074" s="3"/>
      <c r="V4074" s="3"/>
      <c r="X4074" s="3"/>
    </row>
    <row r="4075" spans="15:24" x14ac:dyDescent="0.45">
      <c r="O4075" s="3"/>
      <c r="V4075" s="3"/>
      <c r="X4075" s="3"/>
    </row>
    <row r="4076" spans="15:24" x14ac:dyDescent="0.45">
      <c r="O4076" s="3"/>
      <c r="V4076" s="3"/>
      <c r="X4076" s="3"/>
    </row>
    <row r="4077" spans="15:24" x14ac:dyDescent="0.45">
      <c r="O4077" s="3"/>
      <c r="V4077" s="3"/>
      <c r="X4077" s="3"/>
    </row>
    <row r="4078" spans="15:24" x14ac:dyDescent="0.45">
      <c r="O4078" s="3"/>
      <c r="V4078" s="3"/>
      <c r="X4078" s="3"/>
    </row>
    <row r="4079" spans="15:24" x14ac:dyDescent="0.45">
      <c r="O4079" s="3"/>
      <c r="V4079" s="3"/>
      <c r="X4079" s="3"/>
    </row>
    <row r="4080" spans="15:24" x14ac:dyDescent="0.45">
      <c r="O4080" s="3"/>
      <c r="V4080" s="3"/>
      <c r="X4080" s="3"/>
    </row>
    <row r="4081" spans="15:24" x14ac:dyDescent="0.45">
      <c r="O4081" s="3"/>
      <c r="V4081" s="3"/>
      <c r="X4081" s="3"/>
    </row>
    <row r="4082" spans="15:24" x14ac:dyDescent="0.45">
      <c r="O4082" s="3"/>
      <c r="V4082" s="3"/>
      <c r="X4082" s="3"/>
    </row>
    <row r="4083" spans="15:24" x14ac:dyDescent="0.45">
      <c r="O4083" s="3"/>
      <c r="V4083" s="3"/>
      <c r="X4083" s="3"/>
    </row>
    <row r="4084" spans="15:24" x14ac:dyDescent="0.45">
      <c r="O4084" s="3"/>
      <c r="V4084" s="3"/>
      <c r="X4084" s="3"/>
    </row>
    <row r="4085" spans="15:24" x14ac:dyDescent="0.45">
      <c r="O4085" s="3"/>
      <c r="V4085" s="3"/>
      <c r="X4085" s="3"/>
    </row>
    <row r="4086" spans="15:24" x14ac:dyDescent="0.45">
      <c r="O4086" s="3"/>
      <c r="V4086" s="3"/>
      <c r="X4086" s="3"/>
    </row>
    <row r="4087" spans="15:24" x14ac:dyDescent="0.45">
      <c r="O4087" s="3"/>
      <c r="V4087" s="3"/>
      <c r="X4087" s="3"/>
    </row>
    <row r="4088" spans="15:24" x14ac:dyDescent="0.45">
      <c r="O4088" s="3"/>
      <c r="V4088" s="3"/>
      <c r="X4088" s="3"/>
    </row>
    <row r="4089" spans="15:24" x14ac:dyDescent="0.45">
      <c r="O4089" s="3"/>
      <c r="V4089" s="3"/>
      <c r="X4089" s="3"/>
    </row>
    <row r="4090" spans="15:24" x14ac:dyDescent="0.45">
      <c r="O4090" s="3"/>
      <c r="V4090" s="3"/>
      <c r="X4090" s="3"/>
    </row>
    <row r="4091" spans="15:24" x14ac:dyDescent="0.45">
      <c r="O4091" s="3"/>
      <c r="V4091" s="3"/>
      <c r="X4091" s="3"/>
    </row>
    <row r="4092" spans="15:24" x14ac:dyDescent="0.45">
      <c r="O4092" s="3"/>
      <c r="V4092" s="3"/>
      <c r="X4092" s="3"/>
    </row>
    <row r="4093" spans="15:24" x14ac:dyDescent="0.45">
      <c r="O4093" s="3"/>
      <c r="V4093" s="3"/>
      <c r="X4093" s="3"/>
    </row>
    <row r="4094" spans="15:24" x14ac:dyDescent="0.45">
      <c r="O4094" s="3"/>
      <c r="V4094" s="3"/>
      <c r="X4094" s="3"/>
    </row>
    <row r="4095" spans="15:24" x14ac:dyDescent="0.45">
      <c r="O4095" s="3"/>
      <c r="V4095" s="3"/>
      <c r="X4095" s="3"/>
    </row>
    <row r="4096" spans="15:24" x14ac:dyDescent="0.45">
      <c r="O4096" s="3"/>
      <c r="V4096" s="3"/>
      <c r="X4096" s="3"/>
    </row>
    <row r="4097" spans="15:24" x14ac:dyDescent="0.45">
      <c r="O4097" s="3"/>
      <c r="V4097" s="3"/>
      <c r="X4097" s="3"/>
    </row>
    <row r="4098" spans="15:24" x14ac:dyDescent="0.45">
      <c r="O4098" s="3"/>
      <c r="V4098" s="3"/>
      <c r="X4098" s="3"/>
    </row>
    <row r="4099" spans="15:24" x14ac:dyDescent="0.45">
      <c r="O4099" s="3"/>
      <c r="V4099" s="3"/>
      <c r="X4099" s="3"/>
    </row>
    <row r="4100" spans="15:24" x14ac:dyDescent="0.45">
      <c r="O4100" s="3"/>
      <c r="V4100" s="3"/>
      <c r="X4100" s="3"/>
    </row>
    <row r="4101" spans="15:24" x14ac:dyDescent="0.45">
      <c r="O4101" s="3"/>
      <c r="V4101" s="3"/>
      <c r="X4101" s="3"/>
    </row>
    <row r="4102" spans="15:24" x14ac:dyDescent="0.45">
      <c r="O4102" s="3"/>
      <c r="V4102" s="3"/>
      <c r="X4102" s="3"/>
    </row>
    <row r="4103" spans="15:24" x14ac:dyDescent="0.45">
      <c r="O4103" s="3"/>
      <c r="V4103" s="3"/>
      <c r="X4103" s="3"/>
    </row>
    <row r="4104" spans="15:24" x14ac:dyDescent="0.45">
      <c r="O4104" s="3"/>
      <c r="V4104" s="3"/>
      <c r="X4104" s="3"/>
    </row>
    <row r="4105" spans="15:24" x14ac:dyDescent="0.45">
      <c r="O4105" s="3"/>
      <c r="V4105" s="3"/>
      <c r="X4105" s="3"/>
    </row>
    <row r="4106" spans="15:24" x14ac:dyDescent="0.45">
      <c r="O4106" s="3"/>
      <c r="V4106" s="3"/>
      <c r="X4106" s="3"/>
    </row>
    <row r="4107" spans="15:24" x14ac:dyDescent="0.45">
      <c r="O4107" s="3"/>
      <c r="V4107" s="3"/>
      <c r="X4107" s="3"/>
    </row>
    <row r="4108" spans="15:24" x14ac:dyDescent="0.45">
      <c r="O4108" s="3"/>
      <c r="V4108" s="3"/>
      <c r="X4108" s="3"/>
    </row>
    <row r="4109" spans="15:24" x14ac:dyDescent="0.45">
      <c r="O4109" s="3"/>
      <c r="V4109" s="3"/>
      <c r="X4109" s="3"/>
    </row>
    <row r="4110" spans="15:24" x14ac:dyDescent="0.45">
      <c r="O4110" s="3"/>
      <c r="V4110" s="3"/>
      <c r="X4110" s="3"/>
    </row>
    <row r="4111" spans="15:24" x14ac:dyDescent="0.45">
      <c r="O4111" s="3"/>
      <c r="V4111" s="3"/>
      <c r="X4111" s="3"/>
    </row>
    <row r="4112" spans="15:24" x14ac:dyDescent="0.45">
      <c r="O4112" s="3"/>
      <c r="V4112" s="3"/>
      <c r="X4112" s="3"/>
    </row>
    <row r="4113" spans="15:24" x14ac:dyDescent="0.45">
      <c r="O4113" s="3"/>
      <c r="V4113" s="3"/>
      <c r="X4113" s="3"/>
    </row>
    <row r="4114" spans="15:24" x14ac:dyDescent="0.45">
      <c r="O4114" s="3"/>
      <c r="V4114" s="3"/>
      <c r="X4114" s="3"/>
    </row>
    <row r="4115" spans="15:24" x14ac:dyDescent="0.45">
      <c r="O4115" s="3"/>
      <c r="V4115" s="3"/>
      <c r="X4115" s="3"/>
    </row>
    <row r="4116" spans="15:24" x14ac:dyDescent="0.45">
      <c r="O4116" s="3"/>
      <c r="V4116" s="3"/>
      <c r="X4116" s="3"/>
    </row>
    <row r="4117" spans="15:24" x14ac:dyDescent="0.45">
      <c r="O4117" s="3"/>
      <c r="V4117" s="3"/>
      <c r="X4117" s="3"/>
    </row>
    <row r="4118" spans="15:24" x14ac:dyDescent="0.45">
      <c r="O4118" s="3"/>
      <c r="V4118" s="3"/>
      <c r="X4118" s="3"/>
    </row>
    <row r="4119" spans="15:24" x14ac:dyDescent="0.45">
      <c r="O4119" s="3"/>
      <c r="V4119" s="3"/>
      <c r="X4119" s="3"/>
    </row>
    <row r="4120" spans="15:24" x14ac:dyDescent="0.45">
      <c r="O4120" s="3"/>
      <c r="V4120" s="3"/>
      <c r="X4120" s="3"/>
    </row>
    <row r="4121" spans="15:24" x14ac:dyDescent="0.45">
      <c r="O4121" s="3"/>
      <c r="V4121" s="3"/>
      <c r="X4121" s="3"/>
    </row>
    <row r="4122" spans="15:24" x14ac:dyDescent="0.45">
      <c r="O4122" s="3"/>
      <c r="V4122" s="3"/>
      <c r="X4122" s="3"/>
    </row>
    <row r="4123" spans="15:24" x14ac:dyDescent="0.45">
      <c r="O4123" s="3"/>
      <c r="V4123" s="3"/>
      <c r="X4123" s="3"/>
    </row>
    <row r="4124" spans="15:24" x14ac:dyDescent="0.45">
      <c r="O4124" s="3"/>
      <c r="V4124" s="3"/>
      <c r="X4124" s="3"/>
    </row>
    <row r="4125" spans="15:24" x14ac:dyDescent="0.45">
      <c r="O4125" s="3"/>
      <c r="V4125" s="3"/>
      <c r="X4125" s="3"/>
    </row>
    <row r="4126" spans="15:24" x14ac:dyDescent="0.45">
      <c r="O4126" s="3"/>
      <c r="V4126" s="3"/>
      <c r="X4126" s="3"/>
    </row>
    <row r="4127" spans="15:24" x14ac:dyDescent="0.45">
      <c r="O4127" s="3"/>
      <c r="V4127" s="3"/>
      <c r="X4127" s="3"/>
    </row>
    <row r="4128" spans="15:24" x14ac:dyDescent="0.45">
      <c r="O4128" s="3"/>
      <c r="V4128" s="3"/>
      <c r="X4128" s="3"/>
    </row>
    <row r="4129" spans="15:24" x14ac:dyDescent="0.45">
      <c r="O4129" s="3"/>
      <c r="V4129" s="3"/>
      <c r="X4129" s="3"/>
    </row>
    <row r="4130" spans="15:24" x14ac:dyDescent="0.45">
      <c r="O4130" s="3"/>
      <c r="V4130" s="3"/>
      <c r="X4130" s="3"/>
    </row>
    <row r="4131" spans="15:24" x14ac:dyDescent="0.45">
      <c r="O4131" s="3"/>
      <c r="V4131" s="3"/>
      <c r="X4131" s="3"/>
    </row>
    <row r="4132" spans="15:24" x14ac:dyDescent="0.45">
      <c r="O4132" s="3"/>
      <c r="V4132" s="3"/>
      <c r="X4132" s="3"/>
    </row>
    <row r="4133" spans="15:24" x14ac:dyDescent="0.45">
      <c r="O4133" s="3"/>
      <c r="V4133" s="3"/>
      <c r="X4133" s="3"/>
    </row>
    <row r="4134" spans="15:24" x14ac:dyDescent="0.45">
      <c r="O4134" s="3"/>
      <c r="V4134" s="3"/>
      <c r="X4134" s="3"/>
    </row>
    <row r="4135" spans="15:24" x14ac:dyDescent="0.45">
      <c r="O4135" s="3"/>
      <c r="V4135" s="3"/>
      <c r="X4135" s="3"/>
    </row>
    <row r="4136" spans="15:24" x14ac:dyDescent="0.45">
      <c r="O4136" s="3"/>
      <c r="V4136" s="3"/>
      <c r="X4136" s="3"/>
    </row>
    <row r="4137" spans="15:24" x14ac:dyDescent="0.45">
      <c r="O4137" s="3"/>
      <c r="V4137" s="3"/>
      <c r="X4137" s="3"/>
    </row>
    <row r="4138" spans="15:24" x14ac:dyDescent="0.45">
      <c r="O4138" s="3"/>
      <c r="V4138" s="3"/>
      <c r="X4138" s="3"/>
    </row>
    <row r="4139" spans="15:24" x14ac:dyDescent="0.45">
      <c r="O4139" s="3"/>
      <c r="V4139" s="3"/>
      <c r="X4139" s="3"/>
    </row>
    <row r="4140" spans="15:24" x14ac:dyDescent="0.45">
      <c r="O4140" s="3"/>
      <c r="V4140" s="3"/>
      <c r="X4140" s="3"/>
    </row>
    <row r="4141" spans="15:24" x14ac:dyDescent="0.45">
      <c r="O4141" s="3"/>
      <c r="V4141" s="3"/>
      <c r="X4141" s="3"/>
    </row>
    <row r="4142" spans="15:24" x14ac:dyDescent="0.45">
      <c r="O4142" s="3"/>
      <c r="V4142" s="3"/>
      <c r="X4142" s="3"/>
    </row>
    <row r="4143" spans="15:24" x14ac:dyDescent="0.45">
      <c r="O4143" s="3"/>
      <c r="V4143" s="3"/>
      <c r="X4143" s="3"/>
    </row>
    <row r="4144" spans="15:24" x14ac:dyDescent="0.45">
      <c r="O4144" s="3"/>
      <c r="V4144" s="3"/>
      <c r="X4144" s="3"/>
    </row>
    <row r="4145" spans="15:24" x14ac:dyDescent="0.45">
      <c r="O4145" s="3"/>
      <c r="V4145" s="3"/>
      <c r="X4145" s="3"/>
    </row>
    <row r="4146" spans="15:24" x14ac:dyDescent="0.45">
      <c r="O4146" s="3"/>
      <c r="V4146" s="3"/>
      <c r="X4146" s="3"/>
    </row>
    <row r="4147" spans="15:24" x14ac:dyDescent="0.45">
      <c r="O4147" s="3"/>
      <c r="V4147" s="3"/>
      <c r="X4147" s="3"/>
    </row>
    <row r="4148" spans="15:24" x14ac:dyDescent="0.45">
      <c r="O4148" s="3"/>
      <c r="V4148" s="3"/>
      <c r="X4148" s="3"/>
    </row>
    <row r="4149" spans="15:24" x14ac:dyDescent="0.45">
      <c r="O4149" s="3"/>
      <c r="V4149" s="3"/>
      <c r="X4149" s="3"/>
    </row>
    <row r="4150" spans="15:24" x14ac:dyDescent="0.45">
      <c r="O4150" s="3"/>
      <c r="V4150" s="3"/>
      <c r="X4150" s="3"/>
    </row>
    <row r="4151" spans="15:24" x14ac:dyDescent="0.45">
      <c r="O4151" s="3"/>
      <c r="V4151" s="3"/>
      <c r="X4151" s="3"/>
    </row>
    <row r="4152" spans="15:24" x14ac:dyDescent="0.45">
      <c r="O4152" s="3"/>
      <c r="V4152" s="3"/>
      <c r="X4152" s="3"/>
    </row>
    <row r="4153" spans="15:24" x14ac:dyDescent="0.45">
      <c r="O4153" s="3"/>
      <c r="V4153" s="3"/>
      <c r="X4153" s="3"/>
    </row>
    <row r="4154" spans="15:24" x14ac:dyDescent="0.45">
      <c r="O4154" s="3"/>
      <c r="V4154" s="3"/>
      <c r="X4154" s="3"/>
    </row>
    <row r="4155" spans="15:24" x14ac:dyDescent="0.45">
      <c r="O4155" s="3"/>
      <c r="V4155" s="3"/>
      <c r="X4155" s="3"/>
    </row>
    <row r="4156" spans="15:24" x14ac:dyDescent="0.45">
      <c r="O4156" s="3"/>
      <c r="V4156" s="3"/>
      <c r="X4156" s="3"/>
    </row>
    <row r="4157" spans="15:24" x14ac:dyDescent="0.45">
      <c r="O4157" s="3"/>
      <c r="V4157" s="3"/>
      <c r="X4157" s="3"/>
    </row>
    <row r="4158" spans="15:24" x14ac:dyDescent="0.45">
      <c r="O4158" s="3"/>
      <c r="V4158" s="3"/>
      <c r="X4158" s="3"/>
    </row>
    <row r="4159" spans="15:24" x14ac:dyDescent="0.45">
      <c r="O4159" s="3"/>
      <c r="V4159" s="3"/>
      <c r="X4159" s="3"/>
    </row>
    <row r="4160" spans="15:24" x14ac:dyDescent="0.45">
      <c r="O4160" s="3"/>
      <c r="V4160" s="3"/>
      <c r="X4160" s="3"/>
    </row>
    <row r="4161" spans="15:24" x14ac:dyDescent="0.45">
      <c r="O4161" s="3"/>
      <c r="V4161" s="3"/>
      <c r="X4161" s="3"/>
    </row>
    <row r="4162" spans="15:24" x14ac:dyDescent="0.45">
      <c r="O4162" s="3"/>
      <c r="V4162" s="3"/>
      <c r="X4162" s="3"/>
    </row>
    <row r="4163" spans="15:24" x14ac:dyDescent="0.45">
      <c r="O4163" s="3"/>
      <c r="V4163" s="3"/>
      <c r="X4163" s="3"/>
    </row>
    <row r="4164" spans="15:24" x14ac:dyDescent="0.45">
      <c r="O4164" s="3"/>
      <c r="V4164" s="3"/>
      <c r="X4164" s="3"/>
    </row>
    <row r="4165" spans="15:24" x14ac:dyDescent="0.45">
      <c r="O4165" s="3"/>
      <c r="V4165" s="3"/>
      <c r="X4165" s="3"/>
    </row>
    <row r="4166" spans="15:24" x14ac:dyDescent="0.45">
      <c r="O4166" s="3"/>
      <c r="V4166" s="3"/>
      <c r="X4166" s="3"/>
    </row>
    <row r="4167" spans="15:24" x14ac:dyDescent="0.45">
      <c r="O4167" s="3"/>
      <c r="V4167" s="3"/>
      <c r="X4167" s="3"/>
    </row>
    <row r="4168" spans="15:24" x14ac:dyDescent="0.45">
      <c r="O4168" s="3"/>
      <c r="V4168" s="3"/>
      <c r="X4168" s="3"/>
    </row>
    <row r="4169" spans="15:24" x14ac:dyDescent="0.45">
      <c r="O4169" s="3"/>
      <c r="V4169" s="3"/>
      <c r="X4169" s="3"/>
    </row>
    <row r="4170" spans="15:24" x14ac:dyDescent="0.45">
      <c r="O4170" s="3"/>
      <c r="V4170" s="3"/>
      <c r="X4170" s="3"/>
    </row>
    <row r="4171" spans="15:24" x14ac:dyDescent="0.45">
      <c r="O4171" s="3"/>
      <c r="V4171" s="3"/>
      <c r="X4171" s="3"/>
    </row>
    <row r="4172" spans="15:24" x14ac:dyDescent="0.45">
      <c r="O4172" s="3"/>
      <c r="V4172" s="3"/>
      <c r="X4172" s="3"/>
    </row>
    <row r="4173" spans="15:24" x14ac:dyDescent="0.45">
      <c r="O4173" s="3"/>
      <c r="V4173" s="3"/>
      <c r="X4173" s="3"/>
    </row>
    <row r="4174" spans="15:24" x14ac:dyDescent="0.45">
      <c r="O4174" s="3"/>
      <c r="V4174" s="3"/>
      <c r="X4174" s="3"/>
    </row>
    <row r="4175" spans="15:24" x14ac:dyDescent="0.45">
      <c r="O4175" s="3"/>
      <c r="V4175" s="3"/>
      <c r="X4175" s="3"/>
    </row>
    <row r="4176" spans="15:24" x14ac:dyDescent="0.45">
      <c r="O4176" s="3"/>
      <c r="V4176" s="3"/>
      <c r="X4176" s="3"/>
    </row>
    <row r="4177" spans="15:24" x14ac:dyDescent="0.45">
      <c r="O4177" s="3"/>
      <c r="V4177" s="3"/>
      <c r="X4177" s="3"/>
    </row>
    <row r="4178" spans="15:24" x14ac:dyDescent="0.45">
      <c r="O4178" s="3"/>
      <c r="V4178" s="3"/>
      <c r="X4178" s="3"/>
    </row>
    <row r="4179" spans="15:24" x14ac:dyDescent="0.45">
      <c r="O4179" s="3"/>
      <c r="V4179" s="3"/>
      <c r="X4179" s="3"/>
    </row>
    <row r="4180" spans="15:24" x14ac:dyDescent="0.45">
      <c r="O4180" s="3"/>
      <c r="V4180" s="3"/>
      <c r="X4180" s="3"/>
    </row>
    <row r="4181" spans="15:24" x14ac:dyDescent="0.45">
      <c r="O4181" s="3"/>
      <c r="V4181" s="3"/>
      <c r="X4181" s="3"/>
    </row>
    <row r="4182" spans="15:24" x14ac:dyDescent="0.45">
      <c r="O4182" s="3"/>
      <c r="V4182" s="3"/>
      <c r="X4182" s="3"/>
    </row>
    <row r="4183" spans="15:24" x14ac:dyDescent="0.45">
      <c r="O4183" s="3"/>
      <c r="V4183" s="3"/>
      <c r="X4183" s="3"/>
    </row>
    <row r="4184" spans="15:24" x14ac:dyDescent="0.45">
      <c r="O4184" s="3"/>
      <c r="V4184" s="3"/>
      <c r="X4184" s="3"/>
    </row>
    <row r="4185" spans="15:24" x14ac:dyDescent="0.45">
      <c r="O4185" s="3"/>
      <c r="V4185" s="3"/>
      <c r="X4185" s="3"/>
    </row>
    <row r="4186" spans="15:24" x14ac:dyDescent="0.45">
      <c r="O4186" s="3"/>
      <c r="V4186" s="3"/>
      <c r="X4186" s="3"/>
    </row>
    <row r="4187" spans="15:24" x14ac:dyDescent="0.45">
      <c r="O4187" s="3"/>
      <c r="V4187" s="3"/>
      <c r="X4187" s="3"/>
    </row>
    <row r="4188" spans="15:24" x14ac:dyDescent="0.45">
      <c r="O4188" s="3"/>
      <c r="V4188" s="3"/>
      <c r="X4188" s="3"/>
    </row>
    <row r="4189" spans="15:24" x14ac:dyDescent="0.45">
      <c r="O4189" s="3"/>
      <c r="V4189" s="3"/>
      <c r="X4189" s="3"/>
    </row>
    <row r="4190" spans="15:24" x14ac:dyDescent="0.45">
      <c r="O4190" s="3"/>
      <c r="V4190" s="3"/>
      <c r="X4190" s="3"/>
    </row>
    <row r="4191" spans="15:24" x14ac:dyDescent="0.45">
      <c r="O4191" s="3"/>
      <c r="V4191" s="3"/>
      <c r="X4191" s="3"/>
    </row>
    <row r="4192" spans="15:24" x14ac:dyDescent="0.45">
      <c r="O4192" s="3"/>
      <c r="V4192" s="3"/>
      <c r="X4192" s="3"/>
    </row>
    <row r="4193" spans="15:24" x14ac:dyDescent="0.45">
      <c r="O4193" s="3"/>
      <c r="V4193" s="3"/>
      <c r="X4193" s="3"/>
    </row>
    <row r="4194" spans="15:24" x14ac:dyDescent="0.45">
      <c r="O4194" s="3"/>
      <c r="V4194" s="3"/>
      <c r="X4194" s="3"/>
    </row>
    <row r="4195" spans="15:24" x14ac:dyDescent="0.45">
      <c r="O4195" s="3"/>
      <c r="V4195" s="3"/>
      <c r="X4195" s="3"/>
    </row>
    <row r="4196" spans="15:24" x14ac:dyDescent="0.45">
      <c r="O4196" s="3"/>
      <c r="V4196" s="3"/>
      <c r="X4196" s="3"/>
    </row>
    <row r="4197" spans="15:24" x14ac:dyDescent="0.45">
      <c r="O4197" s="3"/>
      <c r="V4197" s="3"/>
      <c r="X4197" s="3"/>
    </row>
    <row r="4198" spans="15:24" x14ac:dyDescent="0.45">
      <c r="O4198" s="3"/>
      <c r="V4198" s="3"/>
      <c r="X4198" s="3"/>
    </row>
    <row r="4199" spans="15:24" x14ac:dyDescent="0.45">
      <c r="O4199" s="3"/>
      <c r="V4199" s="3"/>
      <c r="X4199" s="3"/>
    </row>
    <row r="4200" spans="15:24" x14ac:dyDescent="0.45">
      <c r="O4200" s="3"/>
      <c r="V4200" s="3"/>
      <c r="X4200" s="3"/>
    </row>
    <row r="4201" spans="15:24" x14ac:dyDescent="0.45">
      <c r="O4201" s="3"/>
      <c r="V4201" s="3"/>
      <c r="X4201" s="3"/>
    </row>
    <row r="4202" spans="15:24" x14ac:dyDescent="0.45">
      <c r="O4202" s="3"/>
      <c r="V4202" s="3"/>
      <c r="X4202" s="3"/>
    </row>
    <row r="4203" spans="15:24" x14ac:dyDescent="0.45">
      <c r="O4203" s="3"/>
      <c r="V4203" s="3"/>
      <c r="X4203" s="3"/>
    </row>
    <row r="4204" spans="15:24" x14ac:dyDescent="0.45">
      <c r="O4204" s="3"/>
      <c r="V4204" s="3"/>
      <c r="X4204" s="3"/>
    </row>
    <row r="4205" spans="15:24" x14ac:dyDescent="0.45">
      <c r="O4205" s="3"/>
      <c r="V4205" s="3"/>
      <c r="X4205" s="3"/>
    </row>
    <row r="4206" spans="15:24" x14ac:dyDescent="0.45">
      <c r="O4206" s="3"/>
      <c r="V4206" s="3"/>
      <c r="X4206" s="3"/>
    </row>
    <row r="4207" spans="15:24" x14ac:dyDescent="0.45">
      <c r="O4207" s="3"/>
      <c r="V4207" s="3"/>
      <c r="X4207" s="3"/>
    </row>
    <row r="4208" spans="15:24" x14ac:dyDescent="0.45">
      <c r="O4208" s="3"/>
      <c r="V4208" s="3"/>
      <c r="X4208" s="3"/>
    </row>
    <row r="4209" spans="15:24" x14ac:dyDescent="0.45">
      <c r="O4209" s="3"/>
      <c r="V4209" s="3"/>
      <c r="X4209" s="3"/>
    </row>
    <row r="4210" spans="15:24" x14ac:dyDescent="0.45">
      <c r="O4210" s="3"/>
      <c r="V4210" s="3"/>
      <c r="X4210" s="3"/>
    </row>
    <row r="4211" spans="15:24" x14ac:dyDescent="0.45">
      <c r="O4211" s="3"/>
      <c r="V4211" s="3"/>
      <c r="X4211" s="3"/>
    </row>
    <row r="4212" spans="15:24" x14ac:dyDescent="0.45">
      <c r="O4212" s="3"/>
      <c r="V4212" s="3"/>
      <c r="X4212" s="3"/>
    </row>
    <row r="4213" spans="15:24" x14ac:dyDescent="0.45">
      <c r="O4213" s="3"/>
      <c r="V4213" s="3"/>
      <c r="X4213" s="3"/>
    </row>
    <row r="4214" spans="15:24" x14ac:dyDescent="0.45">
      <c r="O4214" s="3"/>
      <c r="V4214" s="3"/>
      <c r="X4214" s="3"/>
    </row>
    <row r="4215" spans="15:24" x14ac:dyDescent="0.45">
      <c r="O4215" s="3"/>
      <c r="V4215" s="3"/>
      <c r="X4215" s="3"/>
    </row>
    <row r="4216" spans="15:24" x14ac:dyDescent="0.45">
      <c r="O4216" s="3"/>
      <c r="V4216" s="3"/>
      <c r="X4216" s="3"/>
    </row>
    <row r="4217" spans="15:24" x14ac:dyDescent="0.45">
      <c r="O4217" s="3"/>
      <c r="V4217" s="3"/>
      <c r="X4217" s="3"/>
    </row>
    <row r="4218" spans="15:24" x14ac:dyDescent="0.45">
      <c r="O4218" s="3"/>
      <c r="V4218" s="3"/>
      <c r="X4218" s="3"/>
    </row>
    <row r="4219" spans="15:24" x14ac:dyDescent="0.45">
      <c r="O4219" s="3"/>
      <c r="V4219" s="3"/>
      <c r="X4219" s="3"/>
    </row>
    <row r="4220" spans="15:24" x14ac:dyDescent="0.45">
      <c r="O4220" s="3"/>
      <c r="V4220" s="3"/>
      <c r="X4220" s="3"/>
    </row>
    <row r="4221" spans="15:24" x14ac:dyDescent="0.45">
      <c r="O4221" s="3"/>
      <c r="V4221" s="3"/>
      <c r="X4221" s="3"/>
    </row>
    <row r="4222" spans="15:24" x14ac:dyDescent="0.45">
      <c r="O4222" s="3"/>
      <c r="V4222" s="3"/>
      <c r="X4222" s="3"/>
    </row>
    <row r="4223" spans="15:24" x14ac:dyDescent="0.45">
      <c r="O4223" s="3"/>
      <c r="V4223" s="3"/>
      <c r="X4223" s="3"/>
    </row>
    <row r="4224" spans="15:24" x14ac:dyDescent="0.45">
      <c r="O4224" s="3"/>
      <c r="V4224" s="3"/>
      <c r="X4224" s="3"/>
    </row>
    <row r="4225" spans="15:24" x14ac:dyDescent="0.45">
      <c r="O4225" s="3"/>
      <c r="V4225" s="3"/>
      <c r="X4225" s="3"/>
    </row>
    <row r="4226" spans="15:24" x14ac:dyDescent="0.45">
      <c r="O4226" s="3"/>
      <c r="V4226" s="3"/>
      <c r="X4226" s="3"/>
    </row>
    <row r="4227" spans="15:24" x14ac:dyDescent="0.45">
      <c r="O4227" s="3"/>
      <c r="V4227" s="3"/>
      <c r="X4227" s="3"/>
    </row>
    <row r="4228" spans="15:24" x14ac:dyDescent="0.45">
      <c r="O4228" s="3"/>
      <c r="V4228" s="3"/>
      <c r="X4228" s="3"/>
    </row>
    <row r="4229" spans="15:24" x14ac:dyDescent="0.45">
      <c r="O4229" s="3"/>
      <c r="V4229" s="3"/>
      <c r="X4229" s="3"/>
    </row>
    <row r="4230" spans="15:24" x14ac:dyDescent="0.45">
      <c r="O4230" s="3"/>
      <c r="V4230" s="3"/>
      <c r="X4230" s="3"/>
    </row>
    <row r="4231" spans="15:24" x14ac:dyDescent="0.45">
      <c r="O4231" s="3"/>
      <c r="V4231" s="3"/>
      <c r="X4231" s="3"/>
    </row>
    <row r="4232" spans="15:24" x14ac:dyDescent="0.45">
      <c r="O4232" s="3"/>
      <c r="V4232" s="3"/>
      <c r="X4232" s="3"/>
    </row>
    <row r="4233" spans="15:24" x14ac:dyDescent="0.45">
      <c r="O4233" s="3"/>
      <c r="V4233" s="3"/>
      <c r="X4233" s="3"/>
    </row>
    <row r="4234" spans="15:24" x14ac:dyDescent="0.45">
      <c r="O4234" s="3"/>
      <c r="V4234" s="3"/>
      <c r="X4234" s="3"/>
    </row>
    <row r="4235" spans="15:24" x14ac:dyDescent="0.45">
      <c r="O4235" s="3"/>
      <c r="V4235" s="3"/>
      <c r="X4235" s="3"/>
    </row>
    <row r="4236" spans="15:24" x14ac:dyDescent="0.45">
      <c r="O4236" s="3"/>
      <c r="V4236" s="3"/>
      <c r="X4236" s="3"/>
    </row>
    <row r="4237" spans="15:24" x14ac:dyDescent="0.45">
      <c r="O4237" s="3"/>
      <c r="V4237" s="3"/>
      <c r="X4237" s="3"/>
    </row>
    <row r="4238" spans="15:24" x14ac:dyDescent="0.45">
      <c r="O4238" s="3"/>
      <c r="V4238" s="3"/>
      <c r="X4238" s="3"/>
    </row>
    <row r="4239" spans="15:24" x14ac:dyDescent="0.45">
      <c r="O4239" s="3"/>
      <c r="V4239" s="3"/>
      <c r="X4239" s="3"/>
    </row>
    <row r="4240" spans="15:24" x14ac:dyDescent="0.45">
      <c r="O4240" s="3"/>
      <c r="V4240" s="3"/>
      <c r="X4240" s="3"/>
    </row>
    <row r="4241" spans="15:24" x14ac:dyDescent="0.45">
      <c r="O4241" s="3"/>
      <c r="V4241" s="3"/>
      <c r="X4241" s="3"/>
    </row>
    <row r="4242" spans="15:24" x14ac:dyDescent="0.45">
      <c r="O4242" s="3"/>
      <c r="V4242" s="3"/>
      <c r="X4242" s="3"/>
    </row>
    <row r="4243" spans="15:24" x14ac:dyDescent="0.45">
      <c r="O4243" s="3"/>
      <c r="V4243" s="3"/>
      <c r="X4243" s="3"/>
    </row>
    <row r="4244" spans="15:24" x14ac:dyDescent="0.45">
      <c r="O4244" s="3"/>
      <c r="V4244" s="3"/>
      <c r="X4244" s="3"/>
    </row>
    <row r="4245" spans="15:24" x14ac:dyDescent="0.45">
      <c r="O4245" s="3"/>
      <c r="V4245" s="3"/>
      <c r="X4245" s="3"/>
    </row>
    <row r="4246" spans="15:24" x14ac:dyDescent="0.45">
      <c r="O4246" s="3"/>
      <c r="V4246" s="3"/>
      <c r="X4246" s="3"/>
    </row>
    <row r="4247" spans="15:24" x14ac:dyDescent="0.45">
      <c r="O4247" s="3"/>
      <c r="V4247" s="3"/>
      <c r="X4247" s="3"/>
    </row>
    <row r="4248" spans="15:24" x14ac:dyDescent="0.45">
      <c r="O4248" s="3"/>
      <c r="V4248" s="3"/>
      <c r="X4248" s="3"/>
    </row>
    <row r="4249" spans="15:24" x14ac:dyDescent="0.45">
      <c r="O4249" s="3"/>
      <c r="V4249" s="3"/>
      <c r="X4249" s="3"/>
    </row>
    <row r="4250" spans="15:24" x14ac:dyDescent="0.45">
      <c r="O4250" s="3"/>
      <c r="V4250" s="3"/>
      <c r="X4250" s="3"/>
    </row>
    <row r="4251" spans="15:24" x14ac:dyDescent="0.45">
      <c r="O4251" s="3"/>
      <c r="V4251" s="3"/>
      <c r="X4251" s="3"/>
    </row>
    <row r="4252" spans="15:24" x14ac:dyDescent="0.45">
      <c r="O4252" s="3"/>
      <c r="V4252" s="3"/>
      <c r="X4252" s="3"/>
    </row>
    <row r="4253" spans="15:24" x14ac:dyDescent="0.45">
      <c r="O4253" s="3"/>
      <c r="V4253" s="3"/>
      <c r="X4253" s="3"/>
    </row>
    <row r="4254" spans="15:24" x14ac:dyDescent="0.45">
      <c r="O4254" s="3"/>
      <c r="V4254" s="3"/>
      <c r="X4254" s="3"/>
    </row>
    <row r="4255" spans="15:24" x14ac:dyDescent="0.45">
      <c r="O4255" s="3"/>
      <c r="V4255" s="3"/>
      <c r="X4255" s="3"/>
    </row>
    <row r="4256" spans="15:24" x14ac:dyDescent="0.45">
      <c r="O4256" s="3"/>
      <c r="V4256" s="3"/>
      <c r="X4256" s="3"/>
    </row>
    <row r="4257" spans="15:24" x14ac:dyDescent="0.45">
      <c r="O4257" s="3"/>
      <c r="V4257" s="3"/>
      <c r="X4257" s="3"/>
    </row>
    <row r="4258" spans="15:24" x14ac:dyDescent="0.45">
      <c r="O4258" s="3"/>
      <c r="V4258" s="3"/>
      <c r="X4258" s="3"/>
    </row>
    <row r="4259" spans="15:24" x14ac:dyDescent="0.45">
      <c r="O4259" s="3"/>
      <c r="V4259" s="3"/>
      <c r="X4259" s="3"/>
    </row>
    <row r="4260" spans="15:24" x14ac:dyDescent="0.45">
      <c r="O4260" s="3"/>
      <c r="V4260" s="3"/>
      <c r="X4260" s="3"/>
    </row>
    <row r="4261" spans="15:24" x14ac:dyDescent="0.45">
      <c r="O4261" s="3"/>
      <c r="V4261" s="3"/>
      <c r="X4261" s="3"/>
    </row>
    <row r="4262" spans="15:24" x14ac:dyDescent="0.45">
      <c r="O4262" s="3"/>
      <c r="V4262" s="3"/>
      <c r="X4262" s="3"/>
    </row>
    <row r="4263" spans="15:24" x14ac:dyDescent="0.45">
      <c r="O4263" s="3"/>
      <c r="V4263" s="3"/>
      <c r="X4263" s="3"/>
    </row>
    <row r="4264" spans="15:24" x14ac:dyDescent="0.45">
      <c r="O4264" s="3"/>
      <c r="V4264" s="3"/>
      <c r="X4264" s="3"/>
    </row>
    <row r="4265" spans="15:24" x14ac:dyDescent="0.45">
      <c r="O4265" s="3"/>
      <c r="V4265" s="3"/>
      <c r="X4265" s="3"/>
    </row>
    <row r="4266" spans="15:24" x14ac:dyDescent="0.45">
      <c r="O4266" s="3"/>
      <c r="V4266" s="3"/>
      <c r="X4266" s="3"/>
    </row>
    <row r="4267" spans="15:24" x14ac:dyDescent="0.45">
      <c r="O4267" s="3"/>
      <c r="V4267" s="3"/>
      <c r="X4267" s="3"/>
    </row>
    <row r="4268" spans="15:24" x14ac:dyDescent="0.45">
      <c r="O4268" s="3"/>
      <c r="V4268" s="3"/>
      <c r="X4268" s="3"/>
    </row>
    <row r="4269" spans="15:24" x14ac:dyDescent="0.45">
      <c r="O4269" s="3"/>
      <c r="V4269" s="3"/>
      <c r="X4269" s="3"/>
    </row>
    <row r="4270" spans="15:24" x14ac:dyDescent="0.45">
      <c r="O4270" s="3"/>
      <c r="V4270" s="3"/>
      <c r="X4270" s="3"/>
    </row>
    <row r="4271" spans="15:24" x14ac:dyDescent="0.45">
      <c r="O4271" s="3"/>
      <c r="V4271" s="3"/>
      <c r="X4271" s="3"/>
    </row>
    <row r="4272" spans="15:24" x14ac:dyDescent="0.45">
      <c r="O4272" s="3"/>
      <c r="V4272" s="3"/>
      <c r="X4272" s="3"/>
    </row>
    <row r="4273" spans="15:24" x14ac:dyDescent="0.45">
      <c r="O4273" s="3"/>
      <c r="V4273" s="3"/>
      <c r="X4273" s="3"/>
    </row>
    <row r="4274" spans="15:24" x14ac:dyDescent="0.45">
      <c r="O4274" s="3"/>
      <c r="V4274" s="3"/>
      <c r="X4274" s="3"/>
    </row>
    <row r="4275" spans="15:24" x14ac:dyDescent="0.45">
      <c r="O4275" s="3"/>
      <c r="V4275" s="3"/>
      <c r="X4275" s="3"/>
    </row>
    <row r="4276" spans="15:24" x14ac:dyDescent="0.45">
      <c r="O4276" s="3"/>
      <c r="V4276" s="3"/>
      <c r="X4276" s="3"/>
    </row>
    <row r="4277" spans="15:24" x14ac:dyDescent="0.45">
      <c r="O4277" s="3"/>
      <c r="V4277" s="3"/>
      <c r="X4277" s="3"/>
    </row>
    <row r="4278" spans="15:24" x14ac:dyDescent="0.45">
      <c r="O4278" s="3"/>
      <c r="V4278" s="3"/>
      <c r="X4278" s="3"/>
    </row>
    <row r="4279" spans="15:24" x14ac:dyDescent="0.45">
      <c r="O4279" s="3"/>
      <c r="V4279" s="3"/>
      <c r="X4279" s="3"/>
    </row>
    <row r="4280" spans="15:24" x14ac:dyDescent="0.45">
      <c r="O4280" s="3"/>
      <c r="V4280" s="3"/>
      <c r="X4280" s="3"/>
    </row>
    <row r="4281" spans="15:24" x14ac:dyDescent="0.45">
      <c r="O4281" s="3"/>
      <c r="V4281" s="3"/>
      <c r="X4281" s="3"/>
    </row>
    <row r="4282" spans="15:24" x14ac:dyDescent="0.45">
      <c r="O4282" s="3"/>
      <c r="V4282" s="3"/>
      <c r="X4282" s="3"/>
    </row>
    <row r="4283" spans="15:24" x14ac:dyDescent="0.45">
      <c r="O4283" s="3"/>
      <c r="V4283" s="3"/>
      <c r="X4283" s="3"/>
    </row>
    <row r="4284" spans="15:24" x14ac:dyDescent="0.45">
      <c r="O4284" s="3"/>
      <c r="V4284" s="3"/>
      <c r="X4284" s="3"/>
    </row>
    <row r="4285" spans="15:24" x14ac:dyDescent="0.45">
      <c r="O4285" s="3"/>
      <c r="V4285" s="3"/>
      <c r="X4285" s="3"/>
    </row>
    <row r="4286" spans="15:24" x14ac:dyDescent="0.45">
      <c r="O4286" s="3"/>
      <c r="V4286" s="3"/>
      <c r="X4286" s="3"/>
    </row>
    <row r="4287" spans="15:24" x14ac:dyDescent="0.45">
      <c r="O4287" s="3"/>
      <c r="V4287" s="3"/>
      <c r="X4287" s="3"/>
    </row>
    <row r="4288" spans="15:24" x14ac:dyDescent="0.45">
      <c r="O4288" s="3"/>
      <c r="V4288" s="3"/>
      <c r="X4288" s="3"/>
    </row>
    <row r="4289" spans="15:24" x14ac:dyDescent="0.45">
      <c r="O4289" s="3"/>
      <c r="V4289" s="3"/>
      <c r="X4289" s="3"/>
    </row>
    <row r="4290" spans="15:24" x14ac:dyDescent="0.45">
      <c r="O4290" s="3"/>
      <c r="V4290" s="3"/>
      <c r="X4290" s="3"/>
    </row>
    <row r="4291" spans="15:24" x14ac:dyDescent="0.45">
      <c r="O4291" s="3"/>
      <c r="V4291" s="3"/>
      <c r="X4291" s="3"/>
    </row>
    <row r="4292" spans="15:24" x14ac:dyDescent="0.45">
      <c r="O4292" s="3"/>
      <c r="V4292" s="3"/>
      <c r="X4292" s="3"/>
    </row>
    <row r="4293" spans="15:24" x14ac:dyDescent="0.45">
      <c r="O4293" s="3"/>
      <c r="V4293" s="3"/>
      <c r="X4293" s="3"/>
    </row>
    <row r="4294" spans="15:24" x14ac:dyDescent="0.45">
      <c r="O4294" s="3"/>
      <c r="V4294" s="3"/>
      <c r="X4294" s="3"/>
    </row>
    <row r="4295" spans="15:24" x14ac:dyDescent="0.45">
      <c r="O4295" s="3"/>
      <c r="V4295" s="3"/>
      <c r="X4295" s="3"/>
    </row>
    <row r="4296" spans="15:24" x14ac:dyDescent="0.45">
      <c r="O4296" s="3"/>
      <c r="V4296" s="3"/>
      <c r="X4296" s="3"/>
    </row>
    <row r="4297" spans="15:24" x14ac:dyDescent="0.45">
      <c r="O4297" s="3"/>
      <c r="V4297" s="3"/>
      <c r="X4297" s="3"/>
    </row>
    <row r="4298" spans="15:24" x14ac:dyDescent="0.45">
      <c r="O4298" s="3"/>
      <c r="V4298" s="3"/>
      <c r="X4298" s="3"/>
    </row>
    <row r="4299" spans="15:24" x14ac:dyDescent="0.45">
      <c r="O4299" s="3"/>
      <c r="V4299" s="3"/>
      <c r="X4299" s="3"/>
    </row>
    <row r="4300" spans="15:24" x14ac:dyDescent="0.45">
      <c r="O4300" s="3"/>
      <c r="V4300" s="3"/>
      <c r="X4300" s="3"/>
    </row>
    <row r="4301" spans="15:24" x14ac:dyDescent="0.45">
      <c r="O4301" s="3"/>
      <c r="V4301" s="3"/>
      <c r="X4301" s="3"/>
    </row>
    <row r="4302" spans="15:24" x14ac:dyDescent="0.45">
      <c r="O4302" s="3"/>
      <c r="V4302" s="3"/>
      <c r="X4302" s="3"/>
    </row>
    <row r="4303" spans="15:24" x14ac:dyDescent="0.45">
      <c r="O4303" s="3"/>
      <c r="V4303" s="3"/>
      <c r="X4303" s="3"/>
    </row>
    <row r="4304" spans="15:24" x14ac:dyDescent="0.45">
      <c r="O4304" s="3"/>
      <c r="V4304" s="3"/>
      <c r="X4304" s="3"/>
    </row>
    <row r="4305" spans="15:24" x14ac:dyDescent="0.45">
      <c r="O4305" s="3"/>
      <c r="V4305" s="3"/>
      <c r="X4305" s="3"/>
    </row>
    <row r="4306" spans="15:24" x14ac:dyDescent="0.45">
      <c r="O4306" s="3"/>
      <c r="V4306" s="3"/>
      <c r="X4306" s="3"/>
    </row>
    <row r="4307" spans="15:24" x14ac:dyDescent="0.45">
      <c r="O4307" s="3"/>
      <c r="V4307" s="3"/>
      <c r="X4307" s="3"/>
    </row>
    <row r="4308" spans="15:24" x14ac:dyDescent="0.45">
      <c r="O4308" s="3"/>
      <c r="V4308" s="3"/>
      <c r="X4308" s="3"/>
    </row>
    <row r="4309" spans="15:24" x14ac:dyDescent="0.45">
      <c r="O4309" s="3"/>
      <c r="V4309" s="3"/>
      <c r="X4309" s="3"/>
    </row>
    <row r="4310" spans="15:24" x14ac:dyDescent="0.45">
      <c r="O4310" s="3"/>
      <c r="V4310" s="3"/>
      <c r="X4310" s="3"/>
    </row>
    <row r="4311" spans="15:24" x14ac:dyDescent="0.45">
      <c r="O4311" s="3"/>
      <c r="V4311" s="3"/>
      <c r="X4311" s="3"/>
    </row>
    <row r="4312" spans="15:24" x14ac:dyDescent="0.45">
      <c r="O4312" s="3"/>
      <c r="V4312" s="3"/>
      <c r="X4312" s="3"/>
    </row>
    <row r="4313" spans="15:24" x14ac:dyDescent="0.45">
      <c r="O4313" s="3"/>
      <c r="V4313" s="3"/>
      <c r="X4313" s="3"/>
    </row>
    <row r="4314" spans="15:24" x14ac:dyDescent="0.45">
      <c r="O4314" s="3"/>
      <c r="V4314" s="3"/>
      <c r="X4314" s="3"/>
    </row>
    <row r="4315" spans="15:24" x14ac:dyDescent="0.45">
      <c r="O4315" s="3"/>
      <c r="V4315" s="3"/>
      <c r="X4315" s="3"/>
    </row>
    <row r="4316" spans="15:24" x14ac:dyDescent="0.45">
      <c r="O4316" s="3"/>
      <c r="V4316" s="3"/>
      <c r="X4316" s="3"/>
    </row>
    <row r="4317" spans="15:24" x14ac:dyDescent="0.45">
      <c r="O4317" s="3"/>
      <c r="V4317" s="3"/>
      <c r="X4317" s="3"/>
    </row>
    <row r="4318" spans="15:24" x14ac:dyDescent="0.45">
      <c r="O4318" s="3"/>
      <c r="V4318" s="3"/>
      <c r="X4318" s="3"/>
    </row>
    <row r="4319" spans="15:24" x14ac:dyDescent="0.45">
      <c r="O4319" s="3"/>
      <c r="V4319" s="3"/>
      <c r="X4319" s="3"/>
    </row>
    <row r="4320" spans="15:24" x14ac:dyDescent="0.45">
      <c r="O4320" s="3"/>
      <c r="V4320" s="3"/>
      <c r="X4320" s="3"/>
    </row>
    <row r="4321" spans="15:24" x14ac:dyDescent="0.45">
      <c r="O4321" s="3"/>
      <c r="V4321" s="3"/>
      <c r="X4321" s="3"/>
    </row>
    <row r="4322" spans="15:24" x14ac:dyDescent="0.45">
      <c r="O4322" s="3"/>
      <c r="V4322" s="3"/>
      <c r="X4322" s="3"/>
    </row>
    <row r="4323" spans="15:24" x14ac:dyDescent="0.45">
      <c r="O4323" s="3"/>
      <c r="V4323" s="3"/>
      <c r="X4323" s="3"/>
    </row>
    <row r="4324" spans="15:24" x14ac:dyDescent="0.45">
      <c r="O4324" s="3"/>
      <c r="V4324" s="3"/>
      <c r="X4324" s="3"/>
    </row>
    <row r="4325" spans="15:24" x14ac:dyDescent="0.45">
      <c r="O4325" s="3"/>
      <c r="V4325" s="3"/>
      <c r="X4325" s="3"/>
    </row>
    <row r="4326" spans="15:24" x14ac:dyDescent="0.45">
      <c r="O4326" s="3"/>
      <c r="V4326" s="3"/>
      <c r="X4326" s="3"/>
    </row>
    <row r="4327" spans="15:24" x14ac:dyDescent="0.45">
      <c r="O4327" s="3"/>
      <c r="V4327" s="3"/>
      <c r="X4327" s="3"/>
    </row>
    <row r="4328" spans="15:24" x14ac:dyDescent="0.45">
      <c r="O4328" s="3"/>
      <c r="V4328" s="3"/>
      <c r="X4328" s="3"/>
    </row>
    <row r="4329" spans="15:24" x14ac:dyDescent="0.45">
      <c r="O4329" s="3"/>
      <c r="V4329" s="3"/>
      <c r="X4329" s="3"/>
    </row>
    <row r="4330" spans="15:24" x14ac:dyDescent="0.45">
      <c r="O4330" s="3"/>
      <c r="V4330" s="3"/>
      <c r="X4330" s="3"/>
    </row>
    <row r="4331" spans="15:24" x14ac:dyDescent="0.45">
      <c r="O4331" s="3"/>
      <c r="V4331" s="3"/>
      <c r="X4331" s="3"/>
    </row>
    <row r="4332" spans="15:24" x14ac:dyDescent="0.45">
      <c r="O4332" s="3"/>
      <c r="V4332" s="3"/>
      <c r="X4332" s="3"/>
    </row>
    <row r="4333" spans="15:24" x14ac:dyDescent="0.45">
      <c r="O4333" s="3"/>
      <c r="V4333" s="3"/>
      <c r="X4333" s="3"/>
    </row>
    <row r="4334" spans="15:24" x14ac:dyDescent="0.45">
      <c r="O4334" s="3"/>
      <c r="V4334" s="3"/>
      <c r="X4334" s="3"/>
    </row>
    <row r="4335" spans="15:24" x14ac:dyDescent="0.45">
      <c r="O4335" s="3"/>
      <c r="V4335" s="3"/>
      <c r="X4335" s="3"/>
    </row>
    <row r="4336" spans="15:24" x14ac:dyDescent="0.45">
      <c r="O4336" s="3"/>
      <c r="V4336" s="3"/>
      <c r="X4336" s="3"/>
    </row>
    <row r="4337" spans="15:24" x14ac:dyDescent="0.45">
      <c r="O4337" s="3"/>
      <c r="V4337" s="3"/>
      <c r="X4337" s="3"/>
    </row>
    <row r="4338" spans="15:24" x14ac:dyDescent="0.45">
      <c r="O4338" s="3"/>
      <c r="V4338" s="3"/>
      <c r="X4338" s="3"/>
    </row>
    <row r="4339" spans="15:24" x14ac:dyDescent="0.45">
      <c r="O4339" s="3"/>
      <c r="V4339" s="3"/>
      <c r="X4339" s="3"/>
    </row>
    <row r="4340" spans="15:24" x14ac:dyDescent="0.45">
      <c r="O4340" s="3"/>
      <c r="V4340" s="3"/>
      <c r="X4340" s="3"/>
    </row>
    <row r="4341" spans="15:24" x14ac:dyDescent="0.45">
      <c r="O4341" s="3"/>
      <c r="V4341" s="3"/>
      <c r="X4341" s="3"/>
    </row>
    <row r="4342" spans="15:24" x14ac:dyDescent="0.45">
      <c r="O4342" s="3"/>
      <c r="V4342" s="3"/>
      <c r="X4342" s="3"/>
    </row>
    <row r="4343" spans="15:24" x14ac:dyDescent="0.45">
      <c r="O4343" s="3"/>
      <c r="V4343" s="3"/>
      <c r="X4343" s="3"/>
    </row>
    <row r="4344" spans="15:24" x14ac:dyDescent="0.45">
      <c r="O4344" s="3"/>
      <c r="V4344" s="3"/>
      <c r="X4344" s="3"/>
    </row>
    <row r="4345" spans="15:24" x14ac:dyDescent="0.45">
      <c r="O4345" s="3"/>
      <c r="V4345" s="3"/>
      <c r="X4345" s="3"/>
    </row>
    <row r="4346" spans="15:24" x14ac:dyDescent="0.45">
      <c r="O4346" s="3"/>
      <c r="V4346" s="3"/>
      <c r="X4346" s="3"/>
    </row>
    <row r="4347" spans="15:24" x14ac:dyDescent="0.45">
      <c r="O4347" s="3"/>
      <c r="V4347" s="3"/>
      <c r="X4347" s="3"/>
    </row>
    <row r="4348" spans="15:24" x14ac:dyDescent="0.45">
      <c r="O4348" s="3"/>
      <c r="V4348" s="3"/>
      <c r="X4348" s="3"/>
    </row>
    <row r="4349" spans="15:24" x14ac:dyDescent="0.45">
      <c r="O4349" s="3"/>
      <c r="V4349" s="3"/>
      <c r="X4349" s="3"/>
    </row>
    <row r="4350" spans="15:24" x14ac:dyDescent="0.45">
      <c r="O4350" s="3"/>
      <c r="V4350" s="3"/>
      <c r="X4350" s="3"/>
    </row>
    <row r="4351" spans="15:24" x14ac:dyDescent="0.45">
      <c r="O4351" s="3"/>
      <c r="V4351" s="3"/>
      <c r="X4351" s="3"/>
    </row>
    <row r="4352" spans="15:24" x14ac:dyDescent="0.45">
      <c r="O4352" s="3"/>
      <c r="V4352" s="3"/>
      <c r="X4352" s="3"/>
    </row>
    <row r="4353" spans="15:24" x14ac:dyDescent="0.45">
      <c r="O4353" s="3"/>
      <c r="V4353" s="3"/>
      <c r="X4353" s="3"/>
    </row>
    <row r="4354" spans="15:24" x14ac:dyDescent="0.45">
      <c r="O4354" s="3"/>
      <c r="V4354" s="3"/>
      <c r="X4354" s="3"/>
    </row>
    <row r="4355" spans="15:24" x14ac:dyDescent="0.45">
      <c r="O4355" s="3"/>
      <c r="V4355" s="3"/>
      <c r="X4355" s="3"/>
    </row>
    <row r="4356" spans="15:24" x14ac:dyDescent="0.45">
      <c r="O4356" s="3"/>
      <c r="V4356" s="3"/>
      <c r="X4356" s="3"/>
    </row>
    <row r="4357" spans="15:24" x14ac:dyDescent="0.45">
      <c r="O4357" s="3"/>
      <c r="V4357" s="3"/>
      <c r="X4357" s="3"/>
    </row>
    <row r="4358" spans="15:24" x14ac:dyDescent="0.45">
      <c r="O4358" s="3"/>
      <c r="V4358" s="3"/>
      <c r="X4358" s="3"/>
    </row>
    <row r="4359" spans="15:24" x14ac:dyDescent="0.45">
      <c r="O4359" s="3"/>
      <c r="V4359" s="3"/>
      <c r="X4359" s="3"/>
    </row>
    <row r="4360" spans="15:24" x14ac:dyDescent="0.45">
      <c r="O4360" s="3"/>
      <c r="V4360" s="3"/>
      <c r="X4360" s="3"/>
    </row>
    <row r="4361" spans="15:24" x14ac:dyDescent="0.45">
      <c r="O4361" s="3"/>
      <c r="V4361" s="3"/>
      <c r="X4361" s="3"/>
    </row>
    <row r="4362" spans="15:24" x14ac:dyDescent="0.45">
      <c r="O4362" s="3"/>
      <c r="V4362" s="3"/>
      <c r="X4362" s="3"/>
    </row>
    <row r="4363" spans="15:24" x14ac:dyDescent="0.45">
      <c r="O4363" s="3"/>
      <c r="V4363" s="3"/>
      <c r="X4363" s="3"/>
    </row>
    <row r="4364" spans="15:24" x14ac:dyDescent="0.45">
      <c r="O4364" s="3"/>
      <c r="V4364" s="3"/>
      <c r="X4364" s="3"/>
    </row>
    <row r="4365" spans="15:24" x14ac:dyDescent="0.45">
      <c r="O4365" s="3"/>
      <c r="V4365" s="3"/>
      <c r="X4365" s="3"/>
    </row>
    <row r="4366" spans="15:24" x14ac:dyDescent="0.45">
      <c r="O4366" s="3"/>
      <c r="V4366" s="3"/>
      <c r="X4366" s="3"/>
    </row>
    <row r="4367" spans="15:24" x14ac:dyDescent="0.45">
      <c r="O4367" s="3"/>
      <c r="V4367" s="3"/>
      <c r="X4367" s="3"/>
    </row>
    <row r="4368" spans="15:24" x14ac:dyDescent="0.45">
      <c r="O4368" s="3"/>
      <c r="V4368" s="3"/>
      <c r="X4368" s="3"/>
    </row>
    <row r="4369" spans="15:24" x14ac:dyDescent="0.45">
      <c r="O4369" s="3"/>
      <c r="V4369" s="3"/>
      <c r="X4369" s="3"/>
    </row>
    <row r="4370" spans="15:24" x14ac:dyDescent="0.45">
      <c r="O4370" s="3"/>
      <c r="V4370" s="3"/>
      <c r="X4370" s="3"/>
    </row>
    <row r="4371" spans="15:24" x14ac:dyDescent="0.45">
      <c r="O4371" s="3"/>
      <c r="V4371" s="3"/>
      <c r="X4371" s="3"/>
    </row>
    <row r="4372" spans="15:24" x14ac:dyDescent="0.45">
      <c r="O4372" s="3"/>
      <c r="V4372" s="3"/>
      <c r="X4372" s="3"/>
    </row>
    <row r="4373" spans="15:24" x14ac:dyDescent="0.45">
      <c r="O4373" s="3"/>
      <c r="V4373" s="3"/>
      <c r="X4373" s="3"/>
    </row>
    <row r="4374" spans="15:24" x14ac:dyDescent="0.45">
      <c r="O4374" s="3"/>
      <c r="V4374" s="3"/>
      <c r="X4374" s="3"/>
    </row>
    <row r="4375" spans="15:24" x14ac:dyDescent="0.45">
      <c r="O4375" s="3"/>
      <c r="V4375" s="3"/>
      <c r="X4375" s="3"/>
    </row>
    <row r="4376" spans="15:24" x14ac:dyDescent="0.45">
      <c r="O4376" s="3"/>
      <c r="V4376" s="3"/>
      <c r="X4376" s="3"/>
    </row>
    <row r="4377" spans="15:24" x14ac:dyDescent="0.45">
      <c r="O4377" s="3"/>
      <c r="V4377" s="3"/>
      <c r="X4377" s="3"/>
    </row>
    <row r="4378" spans="15:24" x14ac:dyDescent="0.45">
      <c r="O4378" s="3"/>
      <c r="V4378" s="3"/>
      <c r="X4378" s="3"/>
    </row>
    <row r="4379" spans="15:24" x14ac:dyDescent="0.45">
      <c r="O4379" s="3"/>
      <c r="V4379" s="3"/>
      <c r="X4379" s="3"/>
    </row>
    <row r="4380" spans="15:24" x14ac:dyDescent="0.45">
      <c r="O4380" s="3"/>
      <c r="V4380" s="3"/>
      <c r="X4380" s="3"/>
    </row>
    <row r="4381" spans="15:24" x14ac:dyDescent="0.45">
      <c r="O4381" s="3"/>
      <c r="V4381" s="3"/>
      <c r="X4381" s="3"/>
    </row>
    <row r="4382" spans="15:24" x14ac:dyDescent="0.45">
      <c r="O4382" s="3"/>
      <c r="V4382" s="3"/>
      <c r="X4382" s="3"/>
    </row>
    <row r="4383" spans="15:24" x14ac:dyDescent="0.45">
      <c r="O4383" s="3"/>
      <c r="V4383" s="3"/>
      <c r="X4383" s="3"/>
    </row>
    <row r="4384" spans="15:24" x14ac:dyDescent="0.45">
      <c r="O4384" s="3"/>
      <c r="V4384" s="3"/>
      <c r="X4384" s="3"/>
    </row>
    <row r="4385" spans="15:24" x14ac:dyDescent="0.45">
      <c r="O4385" s="3"/>
      <c r="V4385" s="3"/>
      <c r="X4385" s="3"/>
    </row>
    <row r="4386" spans="15:24" x14ac:dyDescent="0.45">
      <c r="O4386" s="3"/>
      <c r="V4386" s="3"/>
      <c r="X4386" s="3"/>
    </row>
    <row r="4387" spans="15:24" x14ac:dyDescent="0.45">
      <c r="O4387" s="3"/>
      <c r="V4387" s="3"/>
      <c r="X4387" s="3"/>
    </row>
    <row r="4388" spans="15:24" x14ac:dyDescent="0.45">
      <c r="O4388" s="3"/>
      <c r="V4388" s="3"/>
      <c r="X4388" s="3"/>
    </row>
    <row r="4389" spans="15:24" x14ac:dyDescent="0.45">
      <c r="O4389" s="3"/>
      <c r="V4389" s="3"/>
      <c r="X4389" s="3"/>
    </row>
    <row r="4390" spans="15:24" x14ac:dyDescent="0.45">
      <c r="O4390" s="3"/>
      <c r="V4390" s="3"/>
      <c r="X4390" s="3"/>
    </row>
    <row r="4391" spans="15:24" x14ac:dyDescent="0.45">
      <c r="O4391" s="3"/>
      <c r="V4391" s="3"/>
      <c r="X4391" s="3"/>
    </row>
    <row r="4392" spans="15:24" x14ac:dyDescent="0.45">
      <c r="O4392" s="3"/>
      <c r="V4392" s="3"/>
      <c r="X4392" s="3"/>
    </row>
    <row r="4393" spans="15:24" x14ac:dyDescent="0.45">
      <c r="O4393" s="3"/>
      <c r="V4393" s="3"/>
      <c r="X4393" s="3"/>
    </row>
    <row r="4394" spans="15:24" x14ac:dyDescent="0.45">
      <c r="O4394" s="3"/>
      <c r="V4394" s="3"/>
      <c r="X4394" s="3"/>
    </row>
    <row r="4395" spans="15:24" x14ac:dyDescent="0.45">
      <c r="O4395" s="3"/>
      <c r="V4395" s="3"/>
      <c r="X4395" s="3"/>
    </row>
    <row r="4396" spans="15:24" x14ac:dyDescent="0.45">
      <c r="O4396" s="3"/>
      <c r="V4396" s="3"/>
      <c r="X4396" s="3"/>
    </row>
    <row r="4397" spans="15:24" x14ac:dyDescent="0.45">
      <c r="O4397" s="3"/>
      <c r="V4397" s="3"/>
      <c r="X4397" s="3"/>
    </row>
    <row r="4398" spans="15:24" x14ac:dyDescent="0.45">
      <c r="O4398" s="3"/>
      <c r="V4398" s="3"/>
      <c r="X4398" s="3"/>
    </row>
    <row r="4399" spans="15:24" x14ac:dyDescent="0.45">
      <c r="O4399" s="3"/>
      <c r="V4399" s="3"/>
      <c r="X4399" s="3"/>
    </row>
    <row r="4400" spans="15:24" x14ac:dyDescent="0.45">
      <c r="O4400" s="3"/>
      <c r="V4400" s="3"/>
      <c r="X4400" s="3"/>
    </row>
    <row r="4401" spans="15:24" x14ac:dyDescent="0.45">
      <c r="O4401" s="3"/>
      <c r="V4401" s="3"/>
      <c r="X4401" s="3"/>
    </row>
    <row r="4402" spans="15:24" x14ac:dyDescent="0.45">
      <c r="O4402" s="3"/>
      <c r="V4402" s="3"/>
      <c r="X4402" s="3"/>
    </row>
    <row r="4403" spans="15:24" x14ac:dyDescent="0.45">
      <c r="O4403" s="3"/>
      <c r="V4403" s="3"/>
      <c r="X4403" s="3"/>
    </row>
    <row r="4404" spans="15:24" x14ac:dyDescent="0.45">
      <c r="O4404" s="3"/>
      <c r="V4404" s="3"/>
      <c r="X4404" s="3"/>
    </row>
    <row r="4405" spans="15:24" x14ac:dyDescent="0.45">
      <c r="O4405" s="3"/>
      <c r="V4405" s="3"/>
      <c r="X4405" s="3"/>
    </row>
    <row r="4406" spans="15:24" x14ac:dyDescent="0.45">
      <c r="O4406" s="3"/>
      <c r="V4406" s="3"/>
      <c r="X4406" s="3"/>
    </row>
    <row r="4407" spans="15:24" x14ac:dyDescent="0.45">
      <c r="O4407" s="3"/>
      <c r="V4407" s="3"/>
      <c r="X4407" s="3"/>
    </row>
    <row r="4408" spans="15:24" x14ac:dyDescent="0.45">
      <c r="O4408" s="3"/>
      <c r="V4408" s="3"/>
      <c r="X4408" s="3"/>
    </row>
    <row r="4409" spans="15:24" x14ac:dyDescent="0.45">
      <c r="O4409" s="3"/>
      <c r="V4409" s="3"/>
      <c r="X4409" s="3"/>
    </row>
    <row r="4410" spans="15:24" x14ac:dyDescent="0.45">
      <c r="O4410" s="3"/>
      <c r="V4410" s="3"/>
      <c r="X4410" s="3"/>
    </row>
    <row r="4411" spans="15:24" x14ac:dyDescent="0.45">
      <c r="O4411" s="3"/>
      <c r="V4411" s="3"/>
      <c r="X4411" s="3"/>
    </row>
    <row r="4412" spans="15:24" x14ac:dyDescent="0.45">
      <c r="O4412" s="3"/>
      <c r="V4412" s="3"/>
      <c r="X4412" s="3"/>
    </row>
    <row r="4413" spans="15:24" x14ac:dyDescent="0.45">
      <c r="O4413" s="3"/>
      <c r="V4413" s="3"/>
      <c r="X4413" s="3"/>
    </row>
    <row r="4414" spans="15:24" x14ac:dyDescent="0.45">
      <c r="O4414" s="3"/>
      <c r="V4414" s="3"/>
      <c r="X4414" s="3"/>
    </row>
    <row r="4415" spans="15:24" x14ac:dyDescent="0.45">
      <c r="O4415" s="3"/>
      <c r="V4415" s="3"/>
      <c r="X4415" s="3"/>
    </row>
    <row r="4416" spans="15:24" x14ac:dyDescent="0.45">
      <c r="O4416" s="3"/>
      <c r="V4416" s="3"/>
      <c r="X4416" s="3"/>
    </row>
    <row r="4417" spans="15:24" x14ac:dyDescent="0.45">
      <c r="O4417" s="3"/>
      <c r="V4417" s="3"/>
      <c r="X4417" s="3"/>
    </row>
    <row r="4418" spans="15:24" x14ac:dyDescent="0.45">
      <c r="O4418" s="3"/>
      <c r="V4418" s="3"/>
      <c r="X4418" s="3"/>
    </row>
    <row r="4419" spans="15:24" x14ac:dyDescent="0.45">
      <c r="O4419" s="3"/>
      <c r="V4419" s="3"/>
      <c r="X4419" s="3"/>
    </row>
    <row r="4420" spans="15:24" x14ac:dyDescent="0.45">
      <c r="O4420" s="3"/>
      <c r="V4420" s="3"/>
      <c r="X4420" s="3"/>
    </row>
    <row r="4421" spans="15:24" x14ac:dyDescent="0.45">
      <c r="O4421" s="3"/>
      <c r="V4421" s="3"/>
      <c r="X4421" s="3"/>
    </row>
    <row r="4422" spans="15:24" x14ac:dyDescent="0.45">
      <c r="O4422" s="3"/>
      <c r="V4422" s="3"/>
      <c r="X4422" s="3"/>
    </row>
    <row r="4423" spans="15:24" x14ac:dyDescent="0.45">
      <c r="O4423" s="3"/>
      <c r="V4423" s="3"/>
      <c r="X4423" s="3"/>
    </row>
    <row r="4424" spans="15:24" x14ac:dyDescent="0.45">
      <c r="O4424" s="3"/>
      <c r="V4424" s="3"/>
      <c r="X4424" s="3"/>
    </row>
    <row r="4425" spans="15:24" x14ac:dyDescent="0.45">
      <c r="O4425" s="3"/>
      <c r="V4425" s="3"/>
      <c r="X4425" s="3"/>
    </row>
    <row r="4426" spans="15:24" x14ac:dyDescent="0.45">
      <c r="O4426" s="3"/>
      <c r="V4426" s="3"/>
      <c r="X4426" s="3"/>
    </row>
    <row r="4427" spans="15:24" x14ac:dyDescent="0.45">
      <c r="O4427" s="3"/>
      <c r="V4427" s="3"/>
      <c r="X4427" s="3"/>
    </row>
    <row r="4428" spans="15:24" x14ac:dyDescent="0.45">
      <c r="O4428" s="3"/>
      <c r="V4428" s="3"/>
      <c r="X4428" s="3"/>
    </row>
    <row r="4429" spans="15:24" x14ac:dyDescent="0.45">
      <c r="O4429" s="3"/>
      <c r="V4429" s="3"/>
      <c r="X4429" s="3"/>
    </row>
    <row r="4430" spans="15:24" x14ac:dyDescent="0.45">
      <c r="O4430" s="3"/>
      <c r="V4430" s="3"/>
      <c r="X4430" s="3"/>
    </row>
    <row r="4431" spans="15:24" x14ac:dyDescent="0.45">
      <c r="O4431" s="3"/>
      <c r="V4431" s="3"/>
      <c r="X4431" s="3"/>
    </row>
    <row r="4432" spans="15:24" x14ac:dyDescent="0.45">
      <c r="O4432" s="3"/>
      <c r="V4432" s="3"/>
      <c r="X4432" s="3"/>
    </row>
    <row r="4433" spans="15:24" x14ac:dyDescent="0.45">
      <c r="O4433" s="3"/>
      <c r="V4433" s="3"/>
      <c r="X4433" s="3"/>
    </row>
    <row r="4434" spans="15:24" x14ac:dyDescent="0.45">
      <c r="O4434" s="3"/>
      <c r="V4434" s="3"/>
      <c r="X4434" s="3"/>
    </row>
    <row r="4435" spans="15:24" x14ac:dyDescent="0.45">
      <c r="O4435" s="3"/>
      <c r="V4435" s="3"/>
      <c r="X4435" s="3"/>
    </row>
    <row r="4436" spans="15:24" x14ac:dyDescent="0.45">
      <c r="O4436" s="3"/>
      <c r="V4436" s="3"/>
      <c r="X4436" s="3"/>
    </row>
    <row r="4437" spans="15:24" x14ac:dyDescent="0.45">
      <c r="O4437" s="3"/>
      <c r="V4437" s="3"/>
      <c r="X4437" s="3"/>
    </row>
    <row r="4438" spans="15:24" x14ac:dyDescent="0.45">
      <c r="O4438" s="3"/>
      <c r="V4438" s="3"/>
      <c r="X4438" s="3"/>
    </row>
    <row r="4439" spans="15:24" x14ac:dyDescent="0.45">
      <c r="O4439" s="3"/>
      <c r="V4439" s="3"/>
      <c r="X4439" s="3"/>
    </row>
    <row r="4440" spans="15:24" x14ac:dyDescent="0.45">
      <c r="O4440" s="3"/>
      <c r="V4440" s="3"/>
      <c r="X4440" s="3"/>
    </row>
    <row r="4441" spans="15:24" x14ac:dyDescent="0.45">
      <c r="O4441" s="3"/>
      <c r="V4441" s="3"/>
      <c r="X4441" s="3"/>
    </row>
    <row r="4442" spans="15:24" x14ac:dyDescent="0.45">
      <c r="O4442" s="3"/>
      <c r="V4442" s="3"/>
      <c r="X4442" s="3"/>
    </row>
    <row r="4443" spans="15:24" x14ac:dyDescent="0.45">
      <c r="O4443" s="3"/>
      <c r="V4443" s="3"/>
      <c r="X4443" s="3"/>
    </row>
    <row r="4444" spans="15:24" x14ac:dyDescent="0.45">
      <c r="O4444" s="3"/>
      <c r="V4444" s="3"/>
      <c r="X4444" s="3"/>
    </row>
    <row r="4445" spans="15:24" x14ac:dyDescent="0.45">
      <c r="O4445" s="3"/>
      <c r="V4445" s="3"/>
      <c r="X4445" s="3"/>
    </row>
    <row r="4446" spans="15:24" x14ac:dyDescent="0.45">
      <c r="O4446" s="3"/>
      <c r="V4446" s="3"/>
      <c r="X4446" s="3"/>
    </row>
    <row r="4447" spans="15:24" x14ac:dyDescent="0.45">
      <c r="O4447" s="3"/>
      <c r="V4447" s="3"/>
      <c r="X4447" s="3"/>
    </row>
    <row r="4448" spans="15:24" x14ac:dyDescent="0.45">
      <c r="O4448" s="3"/>
      <c r="V4448" s="3"/>
      <c r="X4448" s="3"/>
    </row>
    <row r="4449" spans="15:24" x14ac:dyDescent="0.45">
      <c r="O4449" s="3"/>
      <c r="V4449" s="3"/>
      <c r="X4449" s="3"/>
    </row>
    <row r="4450" spans="15:24" x14ac:dyDescent="0.45">
      <c r="O4450" s="3"/>
      <c r="V4450" s="3"/>
      <c r="X4450" s="3"/>
    </row>
    <row r="4451" spans="15:24" x14ac:dyDescent="0.45">
      <c r="O4451" s="3"/>
      <c r="V4451" s="3"/>
      <c r="X4451" s="3"/>
    </row>
    <row r="4452" spans="15:24" x14ac:dyDescent="0.45">
      <c r="O4452" s="3"/>
      <c r="V4452" s="3"/>
      <c r="X4452" s="3"/>
    </row>
    <row r="4453" spans="15:24" x14ac:dyDescent="0.45">
      <c r="O4453" s="3"/>
      <c r="V4453" s="3"/>
      <c r="X4453" s="3"/>
    </row>
    <row r="4454" spans="15:24" x14ac:dyDescent="0.45">
      <c r="O4454" s="3"/>
      <c r="V4454" s="3"/>
      <c r="X4454" s="3"/>
    </row>
    <row r="4455" spans="15:24" x14ac:dyDescent="0.45">
      <c r="O4455" s="3"/>
      <c r="V4455" s="3"/>
      <c r="X4455" s="3"/>
    </row>
    <row r="4456" spans="15:24" x14ac:dyDescent="0.45">
      <c r="O4456" s="3"/>
      <c r="V4456" s="3"/>
      <c r="X4456" s="3"/>
    </row>
    <row r="4457" spans="15:24" x14ac:dyDescent="0.45">
      <c r="O4457" s="3"/>
      <c r="V4457" s="3"/>
      <c r="X4457" s="3"/>
    </row>
    <row r="4458" spans="15:24" x14ac:dyDescent="0.45">
      <c r="O4458" s="3"/>
      <c r="V4458" s="3"/>
      <c r="X4458" s="3"/>
    </row>
    <row r="4459" spans="15:24" x14ac:dyDescent="0.45">
      <c r="O4459" s="3"/>
      <c r="V4459" s="3"/>
      <c r="X4459" s="3"/>
    </row>
    <row r="4460" spans="15:24" x14ac:dyDescent="0.45">
      <c r="O4460" s="3"/>
      <c r="V4460" s="3"/>
      <c r="X4460" s="3"/>
    </row>
    <row r="4461" spans="15:24" x14ac:dyDescent="0.45">
      <c r="O4461" s="3"/>
      <c r="V4461" s="3"/>
      <c r="X4461" s="3"/>
    </row>
    <row r="4462" spans="15:24" x14ac:dyDescent="0.45">
      <c r="O4462" s="3"/>
      <c r="V4462" s="3"/>
      <c r="X4462" s="3"/>
    </row>
    <row r="4463" spans="15:24" x14ac:dyDescent="0.45">
      <c r="O4463" s="3"/>
      <c r="V4463" s="3"/>
      <c r="X4463" s="3"/>
    </row>
    <row r="4464" spans="15:24" x14ac:dyDescent="0.45">
      <c r="O4464" s="3"/>
      <c r="V4464" s="3"/>
      <c r="X4464" s="3"/>
    </row>
    <row r="4465" spans="15:24" x14ac:dyDescent="0.45">
      <c r="O4465" s="3"/>
      <c r="V4465" s="3"/>
      <c r="X4465" s="3"/>
    </row>
    <row r="4466" spans="15:24" x14ac:dyDescent="0.45">
      <c r="O4466" s="3"/>
      <c r="V4466" s="3"/>
      <c r="X4466" s="3"/>
    </row>
    <row r="4467" spans="15:24" x14ac:dyDescent="0.45">
      <c r="O4467" s="3"/>
      <c r="V4467" s="3"/>
      <c r="X4467" s="3"/>
    </row>
    <row r="4468" spans="15:24" x14ac:dyDescent="0.45">
      <c r="O4468" s="3"/>
      <c r="V4468" s="3"/>
      <c r="X4468" s="3"/>
    </row>
    <row r="4469" spans="15:24" x14ac:dyDescent="0.45">
      <c r="O4469" s="3"/>
      <c r="V4469" s="3"/>
      <c r="X4469" s="3"/>
    </row>
    <row r="4470" spans="15:24" x14ac:dyDescent="0.45">
      <c r="O4470" s="3"/>
      <c r="V4470" s="3"/>
      <c r="X4470" s="3"/>
    </row>
    <row r="4471" spans="15:24" x14ac:dyDescent="0.45">
      <c r="O4471" s="3"/>
      <c r="V4471" s="3"/>
      <c r="X4471" s="3"/>
    </row>
    <row r="4472" spans="15:24" x14ac:dyDescent="0.45">
      <c r="O4472" s="3"/>
      <c r="V4472" s="3"/>
      <c r="X4472" s="3"/>
    </row>
    <row r="4473" spans="15:24" x14ac:dyDescent="0.45">
      <c r="O4473" s="3"/>
      <c r="V4473" s="3"/>
      <c r="X4473" s="3"/>
    </row>
    <row r="4474" spans="15:24" x14ac:dyDescent="0.45">
      <c r="O4474" s="3"/>
      <c r="V4474" s="3"/>
      <c r="X4474" s="3"/>
    </row>
    <row r="4475" spans="15:24" x14ac:dyDescent="0.45">
      <c r="O4475" s="3"/>
      <c r="V4475" s="3"/>
      <c r="X4475" s="3"/>
    </row>
    <row r="4476" spans="15:24" x14ac:dyDescent="0.45">
      <c r="O4476" s="3"/>
      <c r="V4476" s="3"/>
      <c r="X4476" s="3"/>
    </row>
    <row r="4477" spans="15:24" x14ac:dyDescent="0.45">
      <c r="O4477" s="3"/>
      <c r="V4477" s="3"/>
      <c r="X4477" s="3"/>
    </row>
    <row r="4478" spans="15:24" x14ac:dyDescent="0.45">
      <c r="O4478" s="3"/>
      <c r="V4478" s="3"/>
      <c r="X4478" s="3"/>
    </row>
    <row r="4479" spans="15:24" x14ac:dyDescent="0.45">
      <c r="O4479" s="3"/>
      <c r="V4479" s="3"/>
      <c r="X4479" s="3"/>
    </row>
    <row r="4480" spans="15:24" x14ac:dyDescent="0.45">
      <c r="O4480" s="3"/>
      <c r="V4480" s="3"/>
      <c r="X4480" s="3"/>
    </row>
    <row r="4481" spans="15:24" x14ac:dyDescent="0.45">
      <c r="O4481" s="3"/>
      <c r="V4481" s="3"/>
      <c r="X4481" s="3"/>
    </row>
    <row r="4482" spans="15:24" x14ac:dyDescent="0.45">
      <c r="O4482" s="3"/>
      <c r="V4482" s="3"/>
      <c r="X4482" s="3"/>
    </row>
    <row r="4483" spans="15:24" x14ac:dyDescent="0.45">
      <c r="O4483" s="3"/>
      <c r="V4483" s="3"/>
      <c r="X4483" s="3"/>
    </row>
    <row r="4484" spans="15:24" x14ac:dyDescent="0.45">
      <c r="O4484" s="3"/>
      <c r="V4484" s="3"/>
      <c r="X4484" s="3"/>
    </row>
    <row r="4485" spans="15:24" x14ac:dyDescent="0.45">
      <c r="O4485" s="3"/>
      <c r="V4485" s="3"/>
      <c r="X4485" s="3"/>
    </row>
    <row r="4486" spans="15:24" x14ac:dyDescent="0.45">
      <c r="O4486" s="3"/>
      <c r="V4486" s="3"/>
      <c r="X4486" s="3"/>
    </row>
    <row r="4487" spans="15:24" x14ac:dyDescent="0.45">
      <c r="O4487" s="3"/>
      <c r="V4487" s="3"/>
      <c r="X4487" s="3"/>
    </row>
    <row r="4488" spans="15:24" x14ac:dyDescent="0.45">
      <c r="O4488" s="3"/>
      <c r="V4488" s="3"/>
      <c r="X4488" s="3"/>
    </row>
    <row r="4489" spans="15:24" x14ac:dyDescent="0.45">
      <c r="O4489" s="3"/>
      <c r="V4489" s="3"/>
      <c r="X4489" s="3"/>
    </row>
    <row r="4490" spans="15:24" x14ac:dyDescent="0.45">
      <c r="O4490" s="3"/>
      <c r="V4490" s="3"/>
      <c r="X4490" s="3"/>
    </row>
    <row r="4491" spans="15:24" x14ac:dyDescent="0.45">
      <c r="O4491" s="3"/>
      <c r="V4491" s="3"/>
      <c r="X4491" s="3"/>
    </row>
    <row r="4492" spans="15:24" x14ac:dyDescent="0.45">
      <c r="O4492" s="3"/>
      <c r="V4492" s="3"/>
      <c r="X4492" s="3"/>
    </row>
    <row r="4493" spans="15:24" x14ac:dyDescent="0.45">
      <c r="O4493" s="3"/>
      <c r="V4493" s="3"/>
      <c r="X4493" s="3"/>
    </row>
    <row r="4494" spans="15:24" x14ac:dyDescent="0.45">
      <c r="O4494" s="3"/>
      <c r="V4494" s="3"/>
      <c r="X4494" s="3"/>
    </row>
    <row r="4495" spans="15:24" x14ac:dyDescent="0.45">
      <c r="O4495" s="3"/>
      <c r="V4495" s="3"/>
      <c r="X4495" s="3"/>
    </row>
    <row r="4496" spans="15:24" x14ac:dyDescent="0.45">
      <c r="O4496" s="3"/>
      <c r="V4496" s="3"/>
      <c r="X4496" s="3"/>
    </row>
    <row r="4497" spans="15:24" x14ac:dyDescent="0.45">
      <c r="O4497" s="3"/>
      <c r="V4497" s="3"/>
      <c r="X4497" s="3"/>
    </row>
    <row r="4498" spans="15:24" x14ac:dyDescent="0.45">
      <c r="O4498" s="3"/>
      <c r="V4498" s="3"/>
      <c r="X4498" s="3"/>
    </row>
    <row r="4499" spans="15:24" x14ac:dyDescent="0.45">
      <c r="O4499" s="3"/>
      <c r="V4499" s="3"/>
      <c r="X4499" s="3"/>
    </row>
    <row r="4500" spans="15:24" x14ac:dyDescent="0.45">
      <c r="O4500" s="3"/>
      <c r="V4500" s="3"/>
      <c r="X4500" s="3"/>
    </row>
    <row r="4501" spans="15:24" x14ac:dyDescent="0.45">
      <c r="O4501" s="3"/>
      <c r="V4501" s="3"/>
      <c r="X4501" s="3"/>
    </row>
    <row r="4502" spans="15:24" x14ac:dyDescent="0.45">
      <c r="O4502" s="3"/>
      <c r="V4502" s="3"/>
      <c r="X4502" s="3"/>
    </row>
    <row r="4503" spans="15:24" x14ac:dyDescent="0.45">
      <c r="O4503" s="3"/>
      <c r="V4503" s="3"/>
      <c r="X4503" s="3"/>
    </row>
    <row r="4504" spans="15:24" x14ac:dyDescent="0.45">
      <c r="O4504" s="3"/>
      <c r="V4504" s="3"/>
      <c r="X4504" s="3"/>
    </row>
    <row r="4505" spans="15:24" x14ac:dyDescent="0.45">
      <c r="O4505" s="3"/>
      <c r="V4505" s="3"/>
      <c r="X4505" s="3"/>
    </row>
    <row r="4506" spans="15:24" x14ac:dyDescent="0.45">
      <c r="O4506" s="3"/>
      <c r="V4506" s="3"/>
      <c r="X4506" s="3"/>
    </row>
    <row r="4507" spans="15:24" x14ac:dyDescent="0.45">
      <c r="O4507" s="3"/>
      <c r="V4507" s="3"/>
      <c r="X4507" s="3"/>
    </row>
    <row r="4508" spans="15:24" x14ac:dyDescent="0.45">
      <c r="O4508" s="3"/>
      <c r="V4508" s="3"/>
      <c r="X4508" s="3"/>
    </row>
    <row r="4509" spans="15:24" x14ac:dyDescent="0.45">
      <c r="O4509" s="3"/>
      <c r="V4509" s="3"/>
      <c r="X4509" s="3"/>
    </row>
    <row r="4510" spans="15:24" x14ac:dyDescent="0.45">
      <c r="O4510" s="3"/>
      <c r="V4510" s="3"/>
      <c r="X4510" s="3"/>
    </row>
    <row r="4511" spans="15:24" x14ac:dyDescent="0.45">
      <c r="O4511" s="3"/>
      <c r="V4511" s="3"/>
      <c r="X4511" s="3"/>
    </row>
    <row r="4512" spans="15:24" x14ac:dyDescent="0.45">
      <c r="O4512" s="3"/>
      <c r="V4512" s="3"/>
      <c r="X4512" s="3"/>
    </row>
    <row r="4513" spans="15:24" x14ac:dyDescent="0.45">
      <c r="O4513" s="3"/>
      <c r="V4513" s="3"/>
      <c r="X4513" s="3"/>
    </row>
    <row r="4514" spans="15:24" x14ac:dyDescent="0.45">
      <c r="O4514" s="3"/>
      <c r="V4514" s="3"/>
      <c r="X4514" s="3"/>
    </row>
    <row r="4515" spans="15:24" x14ac:dyDescent="0.45">
      <c r="O4515" s="3"/>
      <c r="V4515" s="3"/>
      <c r="X4515" s="3"/>
    </row>
    <row r="4516" spans="15:24" x14ac:dyDescent="0.45">
      <c r="O4516" s="3"/>
      <c r="V4516" s="3"/>
      <c r="X4516" s="3"/>
    </row>
    <row r="4517" spans="15:24" x14ac:dyDescent="0.45">
      <c r="O4517" s="3"/>
      <c r="V4517" s="3"/>
      <c r="X4517" s="3"/>
    </row>
    <row r="4518" spans="15:24" x14ac:dyDescent="0.45">
      <c r="O4518" s="3"/>
      <c r="V4518" s="3"/>
      <c r="X4518" s="3"/>
    </row>
    <row r="4519" spans="15:24" x14ac:dyDescent="0.45">
      <c r="O4519" s="3"/>
      <c r="V4519" s="3"/>
      <c r="X4519" s="3"/>
    </row>
    <row r="4520" spans="15:24" x14ac:dyDescent="0.45">
      <c r="O4520" s="3"/>
      <c r="V4520" s="3"/>
      <c r="X4520" s="3"/>
    </row>
    <row r="4521" spans="15:24" x14ac:dyDescent="0.45">
      <c r="O4521" s="3"/>
      <c r="V4521" s="3"/>
      <c r="X4521" s="3"/>
    </row>
    <row r="4522" spans="15:24" x14ac:dyDescent="0.45">
      <c r="O4522" s="3"/>
      <c r="V4522" s="3"/>
      <c r="X4522" s="3"/>
    </row>
    <row r="4523" spans="15:24" x14ac:dyDescent="0.45">
      <c r="O4523" s="3"/>
      <c r="V4523" s="3"/>
      <c r="X4523" s="3"/>
    </row>
    <row r="4524" spans="15:24" x14ac:dyDescent="0.45">
      <c r="O4524" s="3"/>
      <c r="V4524" s="3"/>
      <c r="X4524" s="3"/>
    </row>
    <row r="4525" spans="15:24" x14ac:dyDescent="0.45">
      <c r="O4525" s="3"/>
      <c r="V4525" s="3"/>
      <c r="X4525" s="3"/>
    </row>
    <row r="4526" spans="15:24" x14ac:dyDescent="0.45">
      <c r="O4526" s="3"/>
      <c r="V4526" s="3"/>
      <c r="X4526" s="3"/>
    </row>
    <row r="4527" spans="15:24" x14ac:dyDescent="0.45">
      <c r="O4527" s="3"/>
      <c r="V4527" s="3"/>
      <c r="X4527" s="3"/>
    </row>
    <row r="4528" spans="15:24" x14ac:dyDescent="0.45">
      <c r="O4528" s="3"/>
      <c r="V4528" s="3"/>
      <c r="X4528" s="3"/>
    </row>
    <row r="4529" spans="15:24" x14ac:dyDescent="0.45">
      <c r="O4529" s="3"/>
      <c r="V4529" s="3"/>
      <c r="X4529" s="3"/>
    </row>
    <row r="4530" spans="15:24" x14ac:dyDescent="0.45">
      <c r="O4530" s="3"/>
      <c r="V4530" s="3"/>
      <c r="X4530" s="3"/>
    </row>
    <row r="4531" spans="15:24" x14ac:dyDescent="0.45">
      <c r="O4531" s="3"/>
      <c r="V4531" s="3"/>
      <c r="X4531" s="3"/>
    </row>
    <row r="4532" spans="15:24" x14ac:dyDescent="0.45">
      <c r="O4532" s="3"/>
      <c r="V4532" s="3"/>
      <c r="X4532" s="3"/>
    </row>
    <row r="4533" spans="15:24" x14ac:dyDescent="0.45">
      <c r="O4533" s="3"/>
      <c r="V4533" s="3"/>
      <c r="X4533" s="3"/>
    </row>
    <row r="4534" spans="15:24" x14ac:dyDescent="0.45">
      <c r="O4534" s="3"/>
      <c r="V4534" s="3"/>
      <c r="X4534" s="3"/>
    </row>
    <row r="4535" spans="15:24" x14ac:dyDescent="0.45">
      <c r="O4535" s="3"/>
      <c r="V4535" s="3"/>
      <c r="X4535" s="3"/>
    </row>
    <row r="4536" spans="15:24" x14ac:dyDescent="0.45">
      <c r="O4536" s="3"/>
      <c r="V4536" s="3"/>
      <c r="X4536" s="3"/>
    </row>
    <row r="4537" spans="15:24" x14ac:dyDescent="0.45">
      <c r="O4537" s="3"/>
      <c r="V4537" s="3"/>
      <c r="X4537" s="3"/>
    </row>
    <row r="4538" spans="15:24" x14ac:dyDescent="0.45">
      <c r="O4538" s="3"/>
      <c r="V4538" s="3"/>
      <c r="X4538" s="3"/>
    </row>
    <row r="4539" spans="15:24" x14ac:dyDescent="0.45">
      <c r="O4539" s="3"/>
      <c r="V4539" s="3"/>
      <c r="X4539" s="3"/>
    </row>
    <row r="4540" spans="15:24" x14ac:dyDescent="0.45">
      <c r="O4540" s="3"/>
      <c r="V4540" s="3"/>
      <c r="X4540" s="3"/>
    </row>
    <row r="4541" spans="15:24" x14ac:dyDescent="0.45">
      <c r="O4541" s="3"/>
      <c r="V4541" s="3"/>
      <c r="X4541" s="3"/>
    </row>
    <row r="4542" spans="15:24" x14ac:dyDescent="0.45">
      <c r="O4542" s="3"/>
      <c r="V4542" s="3"/>
      <c r="X4542" s="3"/>
    </row>
    <row r="4543" spans="15:24" x14ac:dyDescent="0.45">
      <c r="O4543" s="3"/>
      <c r="V4543" s="3"/>
      <c r="X4543" s="3"/>
    </row>
    <row r="4544" spans="15:24" x14ac:dyDescent="0.45">
      <c r="O4544" s="3"/>
      <c r="V4544" s="3"/>
      <c r="X4544" s="3"/>
    </row>
    <row r="4545" spans="15:24" x14ac:dyDescent="0.45">
      <c r="O4545" s="3"/>
      <c r="V4545" s="3"/>
      <c r="X4545" s="3"/>
    </row>
    <row r="4546" spans="15:24" x14ac:dyDescent="0.45">
      <c r="O4546" s="3"/>
      <c r="V4546" s="3"/>
      <c r="X4546" s="3"/>
    </row>
    <row r="4547" spans="15:24" x14ac:dyDescent="0.45">
      <c r="O4547" s="3"/>
      <c r="V4547" s="3"/>
      <c r="X4547" s="3"/>
    </row>
    <row r="4548" spans="15:24" x14ac:dyDescent="0.45">
      <c r="O4548" s="3"/>
      <c r="V4548" s="3"/>
      <c r="X4548" s="3"/>
    </row>
    <row r="4549" spans="15:24" x14ac:dyDescent="0.45">
      <c r="O4549" s="3"/>
      <c r="V4549" s="3"/>
      <c r="X4549" s="3"/>
    </row>
    <row r="4550" spans="15:24" x14ac:dyDescent="0.45">
      <c r="O4550" s="3"/>
      <c r="V4550" s="3"/>
      <c r="X4550" s="3"/>
    </row>
    <row r="4551" spans="15:24" x14ac:dyDescent="0.45">
      <c r="O4551" s="3"/>
      <c r="V4551" s="3"/>
      <c r="X4551" s="3"/>
    </row>
    <row r="4552" spans="15:24" x14ac:dyDescent="0.45">
      <c r="O4552" s="3"/>
      <c r="V4552" s="3"/>
      <c r="X4552" s="3"/>
    </row>
    <row r="4553" spans="15:24" x14ac:dyDescent="0.45">
      <c r="O4553" s="3"/>
      <c r="V4553" s="3"/>
      <c r="X4553" s="3"/>
    </row>
    <row r="4554" spans="15:24" x14ac:dyDescent="0.45">
      <c r="O4554" s="3"/>
      <c r="V4554" s="3"/>
      <c r="X4554" s="3"/>
    </row>
    <row r="4555" spans="15:24" x14ac:dyDescent="0.45">
      <c r="O4555" s="3"/>
      <c r="V4555" s="3"/>
      <c r="X4555" s="3"/>
    </row>
    <row r="4556" spans="15:24" x14ac:dyDescent="0.45">
      <c r="O4556" s="3"/>
      <c r="V4556" s="3"/>
      <c r="X4556" s="3"/>
    </row>
    <row r="4557" spans="15:24" x14ac:dyDescent="0.45">
      <c r="O4557" s="3"/>
      <c r="V4557" s="3"/>
      <c r="X4557" s="3"/>
    </row>
    <row r="4558" spans="15:24" x14ac:dyDescent="0.45">
      <c r="O4558" s="3"/>
      <c r="V4558" s="3"/>
      <c r="X4558" s="3"/>
    </row>
    <row r="4559" spans="15:24" x14ac:dyDescent="0.45">
      <c r="O4559" s="3"/>
      <c r="V4559" s="3"/>
      <c r="X4559" s="3"/>
    </row>
    <row r="4560" spans="15:24" x14ac:dyDescent="0.45">
      <c r="O4560" s="3"/>
      <c r="V4560" s="3"/>
      <c r="X4560" s="3"/>
    </row>
    <row r="4561" spans="15:24" x14ac:dyDescent="0.45">
      <c r="O4561" s="3"/>
      <c r="V4561" s="3"/>
      <c r="X4561" s="3"/>
    </row>
    <row r="4562" spans="15:24" x14ac:dyDescent="0.45">
      <c r="O4562" s="3"/>
      <c r="V4562" s="3"/>
      <c r="X4562" s="3"/>
    </row>
    <row r="4563" spans="15:24" x14ac:dyDescent="0.45">
      <c r="O4563" s="3"/>
      <c r="V4563" s="3"/>
      <c r="X4563" s="3"/>
    </row>
    <row r="4564" spans="15:24" x14ac:dyDescent="0.45">
      <c r="O4564" s="3"/>
      <c r="V4564" s="3"/>
      <c r="X4564" s="3"/>
    </row>
    <row r="4565" spans="15:24" x14ac:dyDescent="0.45">
      <c r="O4565" s="3"/>
      <c r="V4565" s="3"/>
      <c r="X4565" s="3"/>
    </row>
    <row r="4566" spans="15:24" x14ac:dyDescent="0.45">
      <c r="O4566" s="3"/>
      <c r="V4566" s="3"/>
      <c r="X4566" s="3"/>
    </row>
    <row r="4567" spans="15:24" x14ac:dyDescent="0.45">
      <c r="O4567" s="3"/>
      <c r="V4567" s="3"/>
      <c r="X4567" s="3"/>
    </row>
    <row r="4568" spans="15:24" x14ac:dyDescent="0.45">
      <c r="O4568" s="3"/>
      <c r="V4568" s="3"/>
      <c r="X4568" s="3"/>
    </row>
    <row r="4569" spans="15:24" x14ac:dyDescent="0.45">
      <c r="O4569" s="3"/>
      <c r="V4569" s="3"/>
      <c r="X4569" s="3"/>
    </row>
    <row r="4570" spans="15:24" x14ac:dyDescent="0.45">
      <c r="O4570" s="3"/>
      <c r="V4570" s="3"/>
      <c r="X4570" s="3"/>
    </row>
    <row r="4571" spans="15:24" x14ac:dyDescent="0.45">
      <c r="O4571" s="3"/>
      <c r="V4571" s="3"/>
      <c r="X4571" s="3"/>
    </row>
    <row r="4572" spans="15:24" x14ac:dyDescent="0.45">
      <c r="O4572" s="3"/>
      <c r="V4572" s="3"/>
      <c r="X4572" s="3"/>
    </row>
    <row r="4573" spans="15:24" x14ac:dyDescent="0.45">
      <c r="O4573" s="3"/>
      <c r="V4573" s="3"/>
      <c r="X4573" s="3"/>
    </row>
    <row r="4574" spans="15:24" x14ac:dyDescent="0.45">
      <c r="O4574" s="3"/>
      <c r="V4574" s="3"/>
      <c r="X4574" s="3"/>
    </row>
    <row r="4575" spans="15:24" x14ac:dyDescent="0.45">
      <c r="O4575" s="3"/>
      <c r="V4575" s="3"/>
      <c r="X4575" s="3"/>
    </row>
    <row r="4576" spans="15:24" x14ac:dyDescent="0.45">
      <c r="O4576" s="3"/>
      <c r="V4576" s="3"/>
      <c r="X4576" s="3"/>
    </row>
    <row r="4577" spans="15:24" x14ac:dyDescent="0.45">
      <c r="O4577" s="3"/>
      <c r="V4577" s="3"/>
      <c r="X4577" s="3"/>
    </row>
    <row r="4578" spans="15:24" x14ac:dyDescent="0.45">
      <c r="O4578" s="3"/>
      <c r="V4578" s="3"/>
      <c r="X4578" s="3"/>
    </row>
    <row r="4579" spans="15:24" x14ac:dyDescent="0.45">
      <c r="O4579" s="3"/>
      <c r="V4579" s="3"/>
      <c r="X4579" s="3"/>
    </row>
    <row r="4580" spans="15:24" x14ac:dyDescent="0.45">
      <c r="O4580" s="3"/>
      <c r="V4580" s="3"/>
      <c r="X4580" s="3"/>
    </row>
    <row r="4581" spans="15:24" x14ac:dyDescent="0.45">
      <c r="O4581" s="3"/>
      <c r="V4581" s="3"/>
      <c r="X4581" s="3"/>
    </row>
    <row r="4582" spans="15:24" x14ac:dyDescent="0.45">
      <c r="O4582" s="3"/>
      <c r="V4582" s="3"/>
      <c r="X4582" s="3"/>
    </row>
    <row r="4583" spans="15:24" x14ac:dyDescent="0.45">
      <c r="O4583" s="3"/>
      <c r="V4583" s="3"/>
      <c r="X4583" s="3"/>
    </row>
    <row r="4584" spans="15:24" x14ac:dyDescent="0.45">
      <c r="O4584" s="3"/>
      <c r="V4584" s="3"/>
      <c r="X4584" s="3"/>
    </row>
    <row r="4585" spans="15:24" x14ac:dyDescent="0.45">
      <c r="O4585" s="3"/>
      <c r="V4585" s="3"/>
      <c r="X4585" s="3"/>
    </row>
    <row r="4586" spans="15:24" x14ac:dyDescent="0.45">
      <c r="O4586" s="3"/>
      <c r="V4586" s="3"/>
      <c r="X4586" s="3"/>
    </row>
    <row r="4587" spans="15:24" x14ac:dyDescent="0.45">
      <c r="O4587" s="3"/>
      <c r="V4587" s="3"/>
      <c r="X4587" s="3"/>
    </row>
    <row r="4588" spans="15:24" x14ac:dyDescent="0.45">
      <c r="O4588" s="3"/>
      <c r="V4588" s="3"/>
      <c r="X4588" s="3"/>
    </row>
    <row r="4589" spans="15:24" x14ac:dyDescent="0.45">
      <c r="O4589" s="3"/>
      <c r="V4589" s="3"/>
      <c r="X4589" s="3"/>
    </row>
    <row r="4590" spans="15:24" x14ac:dyDescent="0.45">
      <c r="O4590" s="3"/>
      <c r="V4590" s="3"/>
      <c r="X4590" s="3"/>
    </row>
    <row r="4591" spans="15:24" x14ac:dyDescent="0.45">
      <c r="O4591" s="3"/>
      <c r="V4591" s="3"/>
      <c r="X4591" s="3"/>
    </row>
    <row r="4592" spans="15:24" x14ac:dyDescent="0.45">
      <c r="O4592" s="3"/>
      <c r="V4592" s="3"/>
      <c r="X4592" s="3"/>
    </row>
    <row r="4593" spans="15:24" x14ac:dyDescent="0.45">
      <c r="O4593" s="3"/>
      <c r="V4593" s="3"/>
      <c r="X4593" s="3"/>
    </row>
    <row r="4594" spans="15:24" x14ac:dyDescent="0.45">
      <c r="O4594" s="3"/>
      <c r="V4594" s="3"/>
      <c r="X4594" s="3"/>
    </row>
    <row r="4595" spans="15:24" x14ac:dyDescent="0.45">
      <c r="O4595" s="3"/>
      <c r="V4595" s="3"/>
      <c r="X4595" s="3"/>
    </row>
    <row r="4596" spans="15:24" x14ac:dyDescent="0.45">
      <c r="O4596" s="3"/>
      <c r="V4596" s="3"/>
      <c r="X4596" s="3"/>
    </row>
    <row r="4597" spans="15:24" x14ac:dyDescent="0.45">
      <c r="O4597" s="3"/>
      <c r="V4597" s="3"/>
      <c r="X4597" s="3"/>
    </row>
    <row r="4598" spans="15:24" x14ac:dyDescent="0.45">
      <c r="O4598" s="3"/>
      <c r="V4598" s="3"/>
      <c r="X4598" s="3"/>
    </row>
    <row r="4599" spans="15:24" x14ac:dyDescent="0.45">
      <c r="O4599" s="3"/>
      <c r="V4599" s="3"/>
      <c r="X4599" s="3"/>
    </row>
    <row r="4600" spans="15:24" x14ac:dyDescent="0.45">
      <c r="O4600" s="3"/>
      <c r="V4600" s="3"/>
      <c r="X4600" s="3"/>
    </row>
    <row r="4601" spans="15:24" x14ac:dyDescent="0.45">
      <c r="O4601" s="3"/>
      <c r="V4601" s="3"/>
      <c r="X4601" s="3"/>
    </row>
    <row r="4602" spans="15:24" x14ac:dyDescent="0.45">
      <c r="O4602" s="3"/>
      <c r="V4602" s="3"/>
      <c r="X4602" s="3"/>
    </row>
    <row r="4603" spans="15:24" x14ac:dyDescent="0.45">
      <c r="O4603" s="3"/>
      <c r="V4603" s="3"/>
      <c r="X4603" s="3"/>
    </row>
    <row r="4604" spans="15:24" x14ac:dyDescent="0.45">
      <c r="O4604" s="3"/>
      <c r="V4604" s="3"/>
      <c r="X4604" s="3"/>
    </row>
    <row r="4605" spans="15:24" x14ac:dyDescent="0.45">
      <c r="O4605" s="3"/>
      <c r="V4605" s="3"/>
      <c r="X4605" s="3"/>
    </row>
    <row r="4606" spans="15:24" x14ac:dyDescent="0.45">
      <c r="O4606" s="3"/>
      <c r="V4606" s="3"/>
      <c r="X4606" s="3"/>
    </row>
    <row r="4607" spans="15:24" x14ac:dyDescent="0.45">
      <c r="O4607" s="3"/>
      <c r="V4607" s="3"/>
      <c r="X4607" s="3"/>
    </row>
    <row r="4608" spans="15:24" x14ac:dyDescent="0.45">
      <c r="O4608" s="3"/>
      <c r="V4608" s="3"/>
      <c r="X4608" s="3"/>
    </row>
    <row r="4609" spans="15:24" x14ac:dyDescent="0.45">
      <c r="O4609" s="3"/>
      <c r="V4609" s="3"/>
      <c r="X4609" s="3"/>
    </row>
    <row r="4610" spans="15:24" x14ac:dyDescent="0.45">
      <c r="O4610" s="3"/>
      <c r="V4610" s="3"/>
      <c r="X4610" s="3"/>
    </row>
    <row r="4611" spans="15:24" x14ac:dyDescent="0.45">
      <c r="O4611" s="3"/>
      <c r="V4611" s="3"/>
      <c r="X4611" s="3"/>
    </row>
    <row r="4612" spans="15:24" x14ac:dyDescent="0.45">
      <c r="O4612" s="3"/>
      <c r="V4612" s="3"/>
      <c r="X4612" s="3"/>
    </row>
    <row r="4613" spans="15:24" x14ac:dyDescent="0.45">
      <c r="O4613" s="3"/>
      <c r="V4613" s="3"/>
      <c r="X4613" s="3"/>
    </row>
    <row r="4614" spans="15:24" x14ac:dyDescent="0.45">
      <c r="O4614" s="3"/>
      <c r="V4614" s="3"/>
      <c r="X4614" s="3"/>
    </row>
    <row r="4615" spans="15:24" x14ac:dyDescent="0.45">
      <c r="O4615" s="3"/>
      <c r="V4615" s="3"/>
      <c r="X4615" s="3"/>
    </row>
    <row r="4616" spans="15:24" x14ac:dyDescent="0.45">
      <c r="O4616" s="3"/>
      <c r="V4616" s="3"/>
      <c r="X4616" s="3"/>
    </row>
    <row r="4617" spans="15:24" x14ac:dyDescent="0.45">
      <c r="O4617" s="3"/>
      <c r="V4617" s="3"/>
      <c r="X4617" s="3"/>
    </row>
    <row r="4618" spans="15:24" x14ac:dyDescent="0.45">
      <c r="O4618" s="3"/>
      <c r="V4618" s="3"/>
      <c r="X4618" s="3"/>
    </row>
    <row r="4619" spans="15:24" x14ac:dyDescent="0.45">
      <c r="O4619" s="3"/>
      <c r="V4619" s="3"/>
      <c r="X4619" s="3"/>
    </row>
    <row r="4620" spans="15:24" x14ac:dyDescent="0.45">
      <c r="O4620" s="3"/>
      <c r="V4620" s="3"/>
      <c r="X4620" s="3"/>
    </row>
    <row r="4621" spans="15:24" x14ac:dyDescent="0.45">
      <c r="O4621" s="3"/>
      <c r="V4621" s="3"/>
      <c r="X4621" s="3"/>
    </row>
    <row r="4622" spans="15:24" x14ac:dyDescent="0.45">
      <c r="O4622" s="3"/>
      <c r="V4622" s="3"/>
      <c r="X4622" s="3"/>
    </row>
    <row r="4623" spans="15:24" x14ac:dyDescent="0.45">
      <c r="O4623" s="3"/>
      <c r="V4623" s="3"/>
      <c r="X4623" s="3"/>
    </row>
    <row r="4624" spans="15:24" x14ac:dyDescent="0.45">
      <c r="O4624" s="3"/>
      <c r="V4624" s="3"/>
      <c r="X4624" s="3"/>
    </row>
    <row r="4625" spans="15:24" x14ac:dyDescent="0.45">
      <c r="O4625" s="3"/>
      <c r="V4625" s="3"/>
      <c r="X4625" s="3"/>
    </row>
    <row r="4626" spans="15:24" x14ac:dyDescent="0.45">
      <c r="O4626" s="3"/>
      <c r="V4626" s="3"/>
      <c r="X4626" s="3"/>
    </row>
    <row r="4627" spans="15:24" x14ac:dyDescent="0.45">
      <c r="O4627" s="3"/>
      <c r="V4627" s="3"/>
      <c r="X4627" s="3"/>
    </row>
    <row r="4628" spans="15:24" x14ac:dyDescent="0.45">
      <c r="O4628" s="3"/>
      <c r="V4628" s="3"/>
      <c r="X4628" s="3"/>
    </row>
    <row r="4629" spans="15:24" x14ac:dyDescent="0.45">
      <c r="O4629" s="3"/>
      <c r="V4629" s="3"/>
      <c r="X4629" s="3"/>
    </row>
    <row r="4630" spans="15:24" x14ac:dyDescent="0.45">
      <c r="O4630" s="3"/>
      <c r="V4630" s="3"/>
      <c r="X4630" s="3"/>
    </row>
    <row r="4631" spans="15:24" x14ac:dyDescent="0.45">
      <c r="O4631" s="3"/>
      <c r="V4631" s="3"/>
      <c r="X4631" s="3"/>
    </row>
    <row r="4632" spans="15:24" x14ac:dyDescent="0.45">
      <c r="O4632" s="3"/>
      <c r="V4632" s="3"/>
      <c r="X4632" s="3"/>
    </row>
    <row r="4633" spans="15:24" x14ac:dyDescent="0.45">
      <c r="O4633" s="3"/>
      <c r="V4633" s="3"/>
      <c r="X4633" s="3"/>
    </row>
    <row r="4634" spans="15:24" x14ac:dyDescent="0.45">
      <c r="O4634" s="3"/>
      <c r="V4634" s="3"/>
      <c r="X4634" s="3"/>
    </row>
    <row r="4635" spans="15:24" x14ac:dyDescent="0.45">
      <c r="O4635" s="3"/>
      <c r="V4635" s="3"/>
      <c r="X4635" s="3"/>
    </row>
    <row r="4636" spans="15:24" x14ac:dyDescent="0.45">
      <c r="O4636" s="3"/>
      <c r="V4636" s="3"/>
      <c r="X4636" s="3"/>
    </row>
    <row r="4637" spans="15:24" x14ac:dyDescent="0.45">
      <c r="O4637" s="3"/>
      <c r="V4637" s="3"/>
      <c r="X4637" s="3"/>
    </row>
    <row r="4638" spans="15:24" x14ac:dyDescent="0.45">
      <c r="O4638" s="3"/>
      <c r="V4638" s="3"/>
      <c r="X4638" s="3"/>
    </row>
    <row r="4639" spans="15:24" x14ac:dyDescent="0.45">
      <c r="O4639" s="3"/>
      <c r="V4639" s="3"/>
      <c r="X4639" s="3"/>
    </row>
    <row r="4640" spans="15:24" x14ac:dyDescent="0.45">
      <c r="O4640" s="3"/>
      <c r="V4640" s="3"/>
      <c r="X4640" s="3"/>
    </row>
    <row r="4641" spans="15:24" x14ac:dyDescent="0.45">
      <c r="O4641" s="3"/>
      <c r="V4641" s="3"/>
      <c r="X4641" s="3"/>
    </row>
    <row r="4642" spans="15:24" x14ac:dyDescent="0.45">
      <c r="O4642" s="3"/>
      <c r="V4642" s="3"/>
      <c r="X4642" s="3"/>
    </row>
    <row r="4643" spans="15:24" x14ac:dyDescent="0.45">
      <c r="O4643" s="3"/>
      <c r="V4643" s="3"/>
      <c r="X4643" s="3"/>
    </row>
    <row r="4644" spans="15:24" x14ac:dyDescent="0.45">
      <c r="O4644" s="3"/>
      <c r="V4644" s="3"/>
      <c r="X4644" s="3"/>
    </row>
    <row r="4645" spans="15:24" x14ac:dyDescent="0.45">
      <c r="O4645" s="3"/>
      <c r="V4645" s="3"/>
      <c r="X4645" s="3"/>
    </row>
    <row r="4646" spans="15:24" x14ac:dyDescent="0.45">
      <c r="O4646" s="3"/>
      <c r="V4646" s="3"/>
      <c r="X4646" s="3"/>
    </row>
    <row r="4647" spans="15:24" x14ac:dyDescent="0.45">
      <c r="O4647" s="3"/>
      <c r="V4647" s="3"/>
      <c r="X4647" s="3"/>
    </row>
    <row r="4648" spans="15:24" x14ac:dyDescent="0.45">
      <c r="O4648" s="3"/>
      <c r="V4648" s="3"/>
      <c r="X4648" s="3"/>
    </row>
    <row r="4649" spans="15:24" x14ac:dyDescent="0.45">
      <c r="O4649" s="3"/>
      <c r="V4649" s="3"/>
      <c r="X4649" s="3"/>
    </row>
    <row r="4650" spans="15:24" x14ac:dyDescent="0.45">
      <c r="O4650" s="3"/>
      <c r="V4650" s="3"/>
      <c r="X4650" s="3"/>
    </row>
    <row r="4651" spans="15:24" x14ac:dyDescent="0.45">
      <c r="O4651" s="3"/>
      <c r="V4651" s="3"/>
      <c r="X4651" s="3"/>
    </row>
    <row r="4652" spans="15:24" x14ac:dyDescent="0.45">
      <c r="O4652" s="3"/>
      <c r="V4652" s="3"/>
      <c r="X4652" s="3"/>
    </row>
    <row r="4653" spans="15:24" x14ac:dyDescent="0.45">
      <c r="O4653" s="3"/>
      <c r="V4653" s="3"/>
      <c r="X4653" s="3"/>
    </row>
    <row r="4654" spans="15:24" x14ac:dyDescent="0.45">
      <c r="O4654" s="3"/>
      <c r="V4654" s="3"/>
      <c r="X4654" s="3"/>
    </row>
    <row r="4655" spans="15:24" x14ac:dyDescent="0.45">
      <c r="O4655" s="3"/>
      <c r="V4655" s="3"/>
      <c r="X4655" s="3"/>
    </row>
    <row r="4656" spans="15:24" x14ac:dyDescent="0.45">
      <c r="O4656" s="3"/>
      <c r="V4656" s="3"/>
      <c r="X4656" s="3"/>
    </row>
    <row r="4657" spans="15:24" x14ac:dyDescent="0.45">
      <c r="O4657" s="3"/>
      <c r="V4657" s="3"/>
      <c r="X4657" s="3"/>
    </row>
    <row r="4658" spans="15:24" x14ac:dyDescent="0.45">
      <c r="O4658" s="3"/>
      <c r="V4658" s="3"/>
      <c r="X4658" s="3"/>
    </row>
    <row r="4659" spans="15:24" x14ac:dyDescent="0.45">
      <c r="O4659" s="3"/>
      <c r="V4659" s="3"/>
      <c r="X4659" s="3"/>
    </row>
    <row r="4660" spans="15:24" x14ac:dyDescent="0.45">
      <c r="O4660" s="3"/>
      <c r="V4660" s="3"/>
      <c r="X4660" s="3"/>
    </row>
    <row r="4661" spans="15:24" x14ac:dyDescent="0.45">
      <c r="O4661" s="3"/>
      <c r="V4661" s="3"/>
      <c r="X4661" s="3"/>
    </row>
    <row r="4662" spans="15:24" x14ac:dyDescent="0.45">
      <c r="O4662" s="3"/>
      <c r="V4662" s="3"/>
      <c r="X4662" s="3"/>
    </row>
    <row r="4663" spans="15:24" x14ac:dyDescent="0.45">
      <c r="O4663" s="3"/>
      <c r="V4663" s="3"/>
      <c r="X4663" s="3"/>
    </row>
    <row r="4664" spans="15:24" x14ac:dyDescent="0.45">
      <c r="O4664" s="3"/>
      <c r="V4664" s="3"/>
      <c r="X4664" s="3"/>
    </row>
    <row r="4665" spans="15:24" x14ac:dyDescent="0.45">
      <c r="O4665" s="3"/>
      <c r="V4665" s="3"/>
      <c r="X4665" s="3"/>
    </row>
    <row r="4666" spans="15:24" x14ac:dyDescent="0.45">
      <c r="O4666" s="3"/>
      <c r="V4666" s="3"/>
      <c r="X4666" s="3"/>
    </row>
    <row r="4667" spans="15:24" x14ac:dyDescent="0.45">
      <c r="O4667" s="3"/>
      <c r="V4667" s="3"/>
      <c r="X4667" s="3"/>
    </row>
    <row r="4668" spans="15:24" x14ac:dyDescent="0.45">
      <c r="O4668" s="3"/>
      <c r="V4668" s="3"/>
      <c r="X4668" s="3"/>
    </row>
    <row r="4669" spans="15:24" x14ac:dyDescent="0.45">
      <c r="O4669" s="3"/>
      <c r="V4669" s="3"/>
      <c r="X4669" s="3"/>
    </row>
    <row r="4670" spans="15:24" x14ac:dyDescent="0.45">
      <c r="O4670" s="3"/>
      <c r="V4670" s="3"/>
      <c r="X4670" s="3"/>
    </row>
    <row r="4671" spans="15:24" x14ac:dyDescent="0.45">
      <c r="O4671" s="3"/>
      <c r="V4671" s="3"/>
      <c r="X4671" s="3"/>
    </row>
    <row r="4672" spans="15:24" x14ac:dyDescent="0.45">
      <c r="O4672" s="3"/>
      <c r="V4672" s="3"/>
      <c r="X4672" s="3"/>
    </row>
    <row r="4673" spans="15:24" x14ac:dyDescent="0.45">
      <c r="O4673" s="3"/>
      <c r="V4673" s="3"/>
      <c r="X4673" s="3"/>
    </row>
    <row r="4674" spans="15:24" x14ac:dyDescent="0.45">
      <c r="O4674" s="3"/>
      <c r="V4674" s="3"/>
      <c r="X4674" s="3"/>
    </row>
    <row r="4675" spans="15:24" x14ac:dyDescent="0.45">
      <c r="O4675" s="3"/>
      <c r="V4675" s="3"/>
      <c r="X4675" s="3"/>
    </row>
    <row r="4676" spans="15:24" x14ac:dyDescent="0.45">
      <c r="O4676" s="3"/>
      <c r="V4676" s="3"/>
      <c r="X4676" s="3"/>
    </row>
    <row r="4677" spans="15:24" x14ac:dyDescent="0.45">
      <c r="O4677" s="3"/>
      <c r="V4677" s="3"/>
      <c r="X4677" s="3"/>
    </row>
    <row r="4678" spans="15:24" x14ac:dyDescent="0.45">
      <c r="O4678" s="3"/>
      <c r="V4678" s="3"/>
      <c r="X4678" s="3"/>
    </row>
    <row r="4679" spans="15:24" x14ac:dyDescent="0.45">
      <c r="O4679" s="3"/>
      <c r="V4679" s="3"/>
      <c r="X4679" s="3"/>
    </row>
    <row r="4680" spans="15:24" x14ac:dyDescent="0.45">
      <c r="O4680" s="3"/>
      <c r="V4680" s="3"/>
      <c r="X4680" s="3"/>
    </row>
    <row r="4681" spans="15:24" x14ac:dyDescent="0.45">
      <c r="O4681" s="3"/>
      <c r="V4681" s="3"/>
      <c r="X4681" s="3"/>
    </row>
    <row r="4682" spans="15:24" x14ac:dyDescent="0.45">
      <c r="O4682" s="3"/>
      <c r="V4682" s="3"/>
      <c r="X4682" s="3"/>
    </row>
    <row r="4683" spans="15:24" x14ac:dyDescent="0.45">
      <c r="O4683" s="3"/>
      <c r="V4683" s="3"/>
      <c r="X4683" s="3"/>
    </row>
    <row r="4684" spans="15:24" x14ac:dyDescent="0.45">
      <c r="O4684" s="3"/>
      <c r="V4684" s="3"/>
      <c r="X4684" s="3"/>
    </row>
    <row r="4685" spans="15:24" x14ac:dyDescent="0.45">
      <c r="O4685" s="3"/>
      <c r="V4685" s="3"/>
      <c r="X4685" s="3"/>
    </row>
    <row r="4686" spans="15:24" x14ac:dyDescent="0.45">
      <c r="O4686" s="3"/>
      <c r="V4686" s="3"/>
      <c r="X4686" s="3"/>
    </row>
    <row r="4687" spans="15:24" x14ac:dyDescent="0.45">
      <c r="O4687" s="3"/>
      <c r="V4687" s="3"/>
      <c r="X4687" s="3"/>
    </row>
    <row r="4688" spans="15:24" x14ac:dyDescent="0.45">
      <c r="O4688" s="3"/>
      <c r="V4688" s="3"/>
      <c r="X4688" s="3"/>
    </row>
    <row r="4689" spans="15:24" x14ac:dyDescent="0.45">
      <c r="O4689" s="3"/>
      <c r="V4689" s="3"/>
      <c r="X4689" s="3"/>
    </row>
    <row r="4690" spans="15:24" x14ac:dyDescent="0.45">
      <c r="O4690" s="3"/>
      <c r="V4690" s="3"/>
      <c r="X4690" s="3"/>
    </row>
    <row r="4691" spans="15:24" x14ac:dyDescent="0.45">
      <c r="O4691" s="3"/>
      <c r="V4691" s="3"/>
      <c r="X4691" s="3"/>
    </row>
    <row r="4692" spans="15:24" x14ac:dyDescent="0.45">
      <c r="O4692" s="3"/>
      <c r="V4692" s="3"/>
      <c r="X4692" s="3"/>
    </row>
    <row r="4693" spans="15:24" x14ac:dyDescent="0.45">
      <c r="O4693" s="3"/>
      <c r="V4693" s="3"/>
      <c r="X4693" s="3"/>
    </row>
    <row r="4694" spans="15:24" x14ac:dyDescent="0.45">
      <c r="O4694" s="3"/>
      <c r="V4694" s="3"/>
      <c r="X4694" s="3"/>
    </row>
    <row r="4695" spans="15:24" x14ac:dyDescent="0.45">
      <c r="O4695" s="3"/>
      <c r="V4695" s="3"/>
      <c r="X4695" s="3"/>
    </row>
    <row r="4696" spans="15:24" x14ac:dyDescent="0.45">
      <c r="O4696" s="3"/>
      <c r="V4696" s="3"/>
      <c r="X4696" s="3"/>
    </row>
    <row r="4697" spans="15:24" x14ac:dyDescent="0.45">
      <c r="O4697" s="3"/>
      <c r="V4697" s="3"/>
      <c r="X4697" s="3"/>
    </row>
    <row r="4698" spans="15:24" x14ac:dyDescent="0.45">
      <c r="O4698" s="3"/>
      <c r="V4698" s="3"/>
      <c r="X4698" s="3"/>
    </row>
    <row r="4699" spans="15:24" x14ac:dyDescent="0.45">
      <c r="O4699" s="3"/>
      <c r="V4699" s="3"/>
      <c r="X4699" s="3"/>
    </row>
    <row r="4700" spans="15:24" x14ac:dyDescent="0.45">
      <c r="O4700" s="3"/>
      <c r="V4700" s="3"/>
      <c r="X4700" s="3"/>
    </row>
    <row r="4701" spans="15:24" x14ac:dyDescent="0.45">
      <c r="O4701" s="3"/>
      <c r="V4701" s="3"/>
      <c r="X4701" s="3"/>
    </row>
    <row r="4702" spans="15:24" x14ac:dyDescent="0.45">
      <c r="O4702" s="3"/>
      <c r="V4702" s="3"/>
      <c r="X4702" s="3"/>
    </row>
    <row r="4703" spans="15:24" x14ac:dyDescent="0.45">
      <c r="O4703" s="3"/>
      <c r="V4703" s="3"/>
      <c r="X4703" s="3"/>
    </row>
    <row r="4704" spans="15:24" x14ac:dyDescent="0.45">
      <c r="O4704" s="3"/>
      <c r="V4704" s="3"/>
      <c r="X4704" s="3"/>
    </row>
    <row r="4705" spans="15:24" x14ac:dyDescent="0.45">
      <c r="O4705" s="3"/>
      <c r="V4705" s="3"/>
      <c r="X4705" s="3"/>
    </row>
    <row r="4706" spans="15:24" x14ac:dyDescent="0.45">
      <c r="O4706" s="3"/>
      <c r="V4706" s="3"/>
      <c r="X4706" s="3"/>
    </row>
    <row r="4707" spans="15:24" x14ac:dyDescent="0.45">
      <c r="O4707" s="3"/>
      <c r="V4707" s="3"/>
      <c r="X4707" s="3"/>
    </row>
    <row r="4708" spans="15:24" x14ac:dyDescent="0.45">
      <c r="O4708" s="3"/>
      <c r="V4708" s="3"/>
      <c r="X4708" s="3"/>
    </row>
    <row r="4709" spans="15:24" x14ac:dyDescent="0.45">
      <c r="O4709" s="3"/>
      <c r="V4709" s="3"/>
      <c r="X4709" s="3"/>
    </row>
    <row r="4710" spans="15:24" x14ac:dyDescent="0.45">
      <c r="O4710" s="3"/>
      <c r="V4710" s="3"/>
      <c r="X4710" s="3"/>
    </row>
    <row r="4711" spans="15:24" x14ac:dyDescent="0.45">
      <c r="O4711" s="3"/>
      <c r="V4711" s="3"/>
      <c r="X4711" s="3"/>
    </row>
    <row r="4712" spans="15:24" x14ac:dyDescent="0.45">
      <c r="O4712" s="3"/>
      <c r="V4712" s="3"/>
      <c r="X4712" s="3"/>
    </row>
    <row r="4713" spans="15:24" x14ac:dyDescent="0.45">
      <c r="O4713" s="3"/>
      <c r="V4713" s="3"/>
      <c r="X4713" s="3"/>
    </row>
    <row r="4714" spans="15:24" x14ac:dyDescent="0.45">
      <c r="O4714" s="3"/>
      <c r="V4714" s="3"/>
      <c r="X4714" s="3"/>
    </row>
    <row r="4715" spans="15:24" x14ac:dyDescent="0.45">
      <c r="O4715" s="3"/>
      <c r="V4715" s="3"/>
      <c r="X4715" s="3"/>
    </row>
    <row r="4716" spans="15:24" x14ac:dyDescent="0.45">
      <c r="O4716" s="3"/>
      <c r="V4716" s="3"/>
      <c r="X4716" s="3"/>
    </row>
    <row r="4717" spans="15:24" x14ac:dyDescent="0.45">
      <c r="O4717" s="3"/>
      <c r="V4717" s="3"/>
      <c r="X4717" s="3"/>
    </row>
    <row r="4718" spans="15:24" x14ac:dyDescent="0.45">
      <c r="O4718" s="3"/>
      <c r="V4718" s="3"/>
      <c r="X4718" s="3"/>
    </row>
    <row r="4719" spans="15:24" x14ac:dyDescent="0.45">
      <c r="O4719" s="3"/>
      <c r="V4719" s="3"/>
      <c r="X4719" s="3"/>
    </row>
    <row r="4720" spans="15:24" x14ac:dyDescent="0.45">
      <c r="O4720" s="3"/>
      <c r="V4720" s="3"/>
      <c r="X4720" s="3"/>
    </row>
    <row r="4721" spans="15:24" x14ac:dyDescent="0.45">
      <c r="O4721" s="3"/>
      <c r="V4721" s="3"/>
      <c r="X4721" s="3"/>
    </row>
    <row r="4722" spans="15:24" x14ac:dyDescent="0.45">
      <c r="O4722" s="3"/>
      <c r="V4722" s="3"/>
      <c r="X4722" s="3"/>
    </row>
    <row r="4723" spans="15:24" x14ac:dyDescent="0.45">
      <c r="O4723" s="3"/>
      <c r="V4723" s="3"/>
      <c r="X4723" s="3"/>
    </row>
    <row r="4724" spans="15:24" x14ac:dyDescent="0.45">
      <c r="O4724" s="3"/>
      <c r="V4724" s="3"/>
      <c r="X4724" s="3"/>
    </row>
    <row r="4725" spans="15:24" x14ac:dyDescent="0.45">
      <c r="O4725" s="3"/>
      <c r="V4725" s="3"/>
      <c r="X4725" s="3"/>
    </row>
    <row r="4726" spans="15:24" x14ac:dyDescent="0.45">
      <c r="O4726" s="3"/>
      <c r="V4726" s="3"/>
      <c r="X4726" s="3"/>
    </row>
    <row r="4727" spans="15:24" x14ac:dyDescent="0.45">
      <c r="O4727" s="3"/>
      <c r="V4727" s="3"/>
      <c r="X4727" s="3"/>
    </row>
    <row r="4728" spans="15:24" x14ac:dyDescent="0.45">
      <c r="O4728" s="3"/>
      <c r="V4728" s="3"/>
      <c r="X4728" s="3"/>
    </row>
    <row r="4729" spans="15:24" x14ac:dyDescent="0.45">
      <c r="O4729" s="3"/>
      <c r="V4729" s="3"/>
      <c r="X4729" s="3"/>
    </row>
    <row r="4730" spans="15:24" x14ac:dyDescent="0.45">
      <c r="O4730" s="3"/>
      <c r="V4730" s="3"/>
      <c r="X4730" s="3"/>
    </row>
    <row r="4731" spans="15:24" x14ac:dyDescent="0.45">
      <c r="O4731" s="3"/>
      <c r="V4731" s="3"/>
      <c r="X4731" s="3"/>
    </row>
    <row r="4732" spans="15:24" x14ac:dyDescent="0.45">
      <c r="O4732" s="3"/>
      <c r="V4732" s="3"/>
      <c r="X4732" s="3"/>
    </row>
    <row r="4733" spans="15:24" x14ac:dyDescent="0.45">
      <c r="O4733" s="3"/>
      <c r="V4733" s="3"/>
      <c r="X4733" s="3"/>
    </row>
    <row r="4734" spans="15:24" x14ac:dyDescent="0.45">
      <c r="O4734" s="3"/>
      <c r="V4734" s="3"/>
      <c r="X4734" s="3"/>
    </row>
    <row r="4735" spans="15:24" x14ac:dyDescent="0.45">
      <c r="O4735" s="3"/>
      <c r="V4735" s="3"/>
      <c r="X4735" s="3"/>
    </row>
    <row r="4736" spans="15:24" x14ac:dyDescent="0.45">
      <c r="O4736" s="3"/>
      <c r="V4736" s="3"/>
      <c r="X4736" s="3"/>
    </row>
    <row r="4737" spans="15:24" x14ac:dyDescent="0.45">
      <c r="O4737" s="3"/>
      <c r="V4737" s="3"/>
      <c r="X4737" s="3"/>
    </row>
    <row r="4738" spans="15:24" x14ac:dyDescent="0.45">
      <c r="O4738" s="3"/>
      <c r="V4738" s="3"/>
      <c r="X4738" s="3"/>
    </row>
    <row r="4739" spans="15:24" x14ac:dyDescent="0.45">
      <c r="O4739" s="3"/>
      <c r="V4739" s="3"/>
      <c r="X4739" s="3"/>
    </row>
    <row r="4740" spans="15:24" x14ac:dyDescent="0.45">
      <c r="O4740" s="3"/>
      <c r="V4740" s="3"/>
      <c r="X4740" s="3"/>
    </row>
    <row r="4741" spans="15:24" x14ac:dyDescent="0.45">
      <c r="O4741" s="3"/>
      <c r="V4741" s="3"/>
      <c r="X4741" s="3"/>
    </row>
    <row r="4742" spans="15:24" x14ac:dyDescent="0.45">
      <c r="O4742" s="3"/>
      <c r="V4742" s="3"/>
      <c r="X4742" s="3"/>
    </row>
    <row r="4743" spans="15:24" x14ac:dyDescent="0.45">
      <c r="O4743" s="3"/>
      <c r="V4743" s="3"/>
      <c r="X4743" s="3"/>
    </row>
    <row r="4744" spans="15:24" x14ac:dyDescent="0.45">
      <c r="O4744" s="3"/>
      <c r="V4744" s="3"/>
      <c r="X4744" s="3"/>
    </row>
    <row r="4745" spans="15:24" x14ac:dyDescent="0.45">
      <c r="O4745" s="3"/>
      <c r="V4745" s="3"/>
      <c r="X4745" s="3"/>
    </row>
    <row r="4746" spans="15:24" x14ac:dyDescent="0.45">
      <c r="O4746" s="3"/>
      <c r="V4746" s="3"/>
      <c r="X4746" s="3"/>
    </row>
    <row r="4747" spans="15:24" x14ac:dyDescent="0.45">
      <c r="O4747" s="3"/>
      <c r="V4747" s="3"/>
      <c r="X4747" s="3"/>
    </row>
    <row r="4748" spans="15:24" x14ac:dyDescent="0.45">
      <c r="O4748" s="3"/>
      <c r="V4748" s="3"/>
      <c r="X4748" s="3"/>
    </row>
    <row r="4749" spans="15:24" x14ac:dyDescent="0.45">
      <c r="O4749" s="3"/>
      <c r="V4749" s="3"/>
      <c r="X4749" s="3"/>
    </row>
    <row r="4750" spans="15:24" x14ac:dyDescent="0.45">
      <c r="O4750" s="3"/>
      <c r="V4750" s="3"/>
      <c r="X4750" s="3"/>
    </row>
    <row r="4751" spans="15:24" x14ac:dyDescent="0.45">
      <c r="O4751" s="3"/>
      <c r="V4751" s="3"/>
      <c r="X4751" s="3"/>
    </row>
    <row r="4752" spans="15:24" x14ac:dyDescent="0.45">
      <c r="O4752" s="3"/>
      <c r="V4752" s="3"/>
      <c r="X4752" s="3"/>
    </row>
    <row r="4753" spans="15:24" x14ac:dyDescent="0.45">
      <c r="O4753" s="3"/>
      <c r="V4753" s="3"/>
      <c r="X4753" s="3"/>
    </row>
    <row r="4754" spans="15:24" x14ac:dyDescent="0.45">
      <c r="O4754" s="3"/>
      <c r="V4754" s="3"/>
      <c r="X4754" s="3"/>
    </row>
    <row r="4755" spans="15:24" x14ac:dyDescent="0.45">
      <c r="O4755" s="3"/>
      <c r="V4755" s="3"/>
      <c r="X4755" s="3"/>
    </row>
    <row r="4756" spans="15:24" x14ac:dyDescent="0.45">
      <c r="O4756" s="3"/>
      <c r="V4756" s="3"/>
      <c r="X4756" s="3"/>
    </row>
    <row r="4757" spans="15:24" x14ac:dyDescent="0.45">
      <c r="O4757" s="3"/>
      <c r="V4757" s="3"/>
      <c r="X4757" s="3"/>
    </row>
    <row r="4758" spans="15:24" x14ac:dyDescent="0.45">
      <c r="O4758" s="3"/>
      <c r="V4758" s="3"/>
      <c r="X4758" s="3"/>
    </row>
    <row r="4759" spans="15:24" x14ac:dyDescent="0.45">
      <c r="O4759" s="3"/>
      <c r="V4759" s="3"/>
      <c r="X4759" s="3"/>
    </row>
    <row r="4760" spans="15:24" x14ac:dyDescent="0.45">
      <c r="O4760" s="3"/>
      <c r="V4760" s="3"/>
      <c r="X4760" s="3"/>
    </row>
    <row r="4761" spans="15:24" x14ac:dyDescent="0.45">
      <c r="O4761" s="3"/>
      <c r="V4761" s="3"/>
      <c r="X4761" s="3"/>
    </row>
    <row r="4762" spans="15:24" x14ac:dyDescent="0.45">
      <c r="O4762" s="3"/>
      <c r="V4762" s="3"/>
      <c r="X4762" s="3"/>
    </row>
    <row r="4763" spans="15:24" x14ac:dyDescent="0.45">
      <c r="O4763" s="3"/>
      <c r="V4763" s="3"/>
      <c r="X4763" s="3"/>
    </row>
    <row r="4764" spans="15:24" x14ac:dyDescent="0.45">
      <c r="O4764" s="3"/>
      <c r="V4764" s="3"/>
      <c r="X4764" s="3"/>
    </row>
    <row r="4765" spans="15:24" x14ac:dyDescent="0.45">
      <c r="O4765" s="3"/>
      <c r="V4765" s="3"/>
      <c r="X4765" s="3"/>
    </row>
    <row r="4766" spans="15:24" x14ac:dyDescent="0.45">
      <c r="O4766" s="3"/>
      <c r="V4766" s="3"/>
      <c r="X4766" s="3"/>
    </row>
    <row r="4767" spans="15:24" x14ac:dyDescent="0.45">
      <c r="O4767" s="3"/>
      <c r="V4767" s="3"/>
      <c r="X4767" s="3"/>
    </row>
    <row r="4768" spans="15:24" x14ac:dyDescent="0.45">
      <c r="O4768" s="3"/>
      <c r="V4768" s="3"/>
      <c r="X4768" s="3"/>
    </row>
    <row r="4769" spans="15:24" x14ac:dyDescent="0.45">
      <c r="O4769" s="3"/>
      <c r="V4769" s="3"/>
      <c r="X4769" s="3"/>
    </row>
    <row r="4770" spans="15:24" x14ac:dyDescent="0.45">
      <c r="O4770" s="3"/>
      <c r="V4770" s="3"/>
      <c r="X4770" s="3"/>
    </row>
    <row r="4771" spans="15:24" x14ac:dyDescent="0.45">
      <c r="O4771" s="3"/>
      <c r="V4771" s="3"/>
      <c r="X4771" s="3"/>
    </row>
    <row r="4772" spans="15:24" x14ac:dyDescent="0.45">
      <c r="O4772" s="3"/>
      <c r="V4772" s="3"/>
      <c r="X4772" s="3"/>
    </row>
    <row r="4773" spans="15:24" x14ac:dyDescent="0.45">
      <c r="O4773" s="3"/>
      <c r="V4773" s="3"/>
      <c r="X4773" s="3"/>
    </row>
    <row r="4774" spans="15:24" x14ac:dyDescent="0.45">
      <c r="O4774" s="3"/>
      <c r="V4774" s="3"/>
      <c r="X4774" s="3"/>
    </row>
    <row r="4775" spans="15:24" x14ac:dyDescent="0.45">
      <c r="O4775" s="3"/>
      <c r="V4775" s="3"/>
      <c r="X4775" s="3"/>
    </row>
    <row r="4776" spans="15:24" x14ac:dyDescent="0.45">
      <c r="O4776" s="3"/>
      <c r="V4776" s="3"/>
      <c r="X4776" s="3"/>
    </row>
    <row r="4777" spans="15:24" x14ac:dyDescent="0.45">
      <c r="O4777" s="3"/>
      <c r="V4777" s="3"/>
      <c r="X4777" s="3"/>
    </row>
    <row r="4778" spans="15:24" x14ac:dyDescent="0.45">
      <c r="O4778" s="3"/>
      <c r="V4778" s="3"/>
      <c r="X4778" s="3"/>
    </row>
    <row r="4779" spans="15:24" x14ac:dyDescent="0.45">
      <c r="O4779" s="3"/>
      <c r="V4779" s="3"/>
      <c r="X4779" s="3"/>
    </row>
    <row r="4780" spans="15:24" x14ac:dyDescent="0.45">
      <c r="O4780" s="3"/>
      <c r="V4780" s="3"/>
      <c r="X4780" s="3"/>
    </row>
    <row r="4781" spans="15:24" x14ac:dyDescent="0.45">
      <c r="O4781" s="3"/>
      <c r="V4781" s="3"/>
      <c r="X4781" s="3"/>
    </row>
    <row r="4782" spans="15:24" x14ac:dyDescent="0.45">
      <c r="O4782" s="3"/>
      <c r="V4782" s="3"/>
      <c r="X4782" s="3"/>
    </row>
    <row r="4783" spans="15:24" x14ac:dyDescent="0.45">
      <c r="O4783" s="3"/>
      <c r="V4783" s="3"/>
      <c r="X4783" s="3"/>
    </row>
    <row r="4784" spans="15:24" x14ac:dyDescent="0.45">
      <c r="O4784" s="3"/>
      <c r="V4784" s="3"/>
      <c r="X4784" s="3"/>
    </row>
    <row r="4785" spans="15:24" x14ac:dyDescent="0.45">
      <c r="O4785" s="3"/>
      <c r="V4785" s="3"/>
      <c r="X4785" s="3"/>
    </row>
    <row r="4786" spans="15:24" x14ac:dyDescent="0.45">
      <c r="O4786" s="3"/>
      <c r="V4786" s="3"/>
      <c r="X4786" s="3"/>
    </row>
    <row r="4787" spans="15:24" x14ac:dyDescent="0.45">
      <c r="O4787" s="3"/>
      <c r="V4787" s="3"/>
      <c r="X4787" s="3"/>
    </row>
    <row r="4788" spans="15:24" x14ac:dyDescent="0.45">
      <c r="O4788" s="3"/>
      <c r="V4788" s="3"/>
      <c r="X4788" s="3"/>
    </row>
    <row r="4789" spans="15:24" x14ac:dyDescent="0.45">
      <c r="O4789" s="3"/>
      <c r="V4789" s="3"/>
      <c r="X4789" s="3"/>
    </row>
    <row r="4790" spans="15:24" x14ac:dyDescent="0.45">
      <c r="O4790" s="3"/>
      <c r="V4790" s="3"/>
      <c r="X4790" s="3"/>
    </row>
    <row r="4791" spans="15:24" x14ac:dyDescent="0.45">
      <c r="O4791" s="3"/>
      <c r="V4791" s="3"/>
      <c r="X4791" s="3"/>
    </row>
    <row r="4792" spans="15:24" x14ac:dyDescent="0.45">
      <c r="O4792" s="3"/>
      <c r="V4792" s="3"/>
      <c r="X4792" s="3"/>
    </row>
    <row r="4793" spans="15:24" x14ac:dyDescent="0.45">
      <c r="O4793" s="3"/>
      <c r="V4793" s="3"/>
      <c r="X4793" s="3"/>
    </row>
    <row r="4794" spans="15:24" x14ac:dyDescent="0.45">
      <c r="O4794" s="3"/>
      <c r="V4794" s="3"/>
      <c r="X4794" s="3"/>
    </row>
    <row r="4795" spans="15:24" x14ac:dyDescent="0.45">
      <c r="O4795" s="3"/>
      <c r="V4795" s="3"/>
      <c r="X4795" s="3"/>
    </row>
    <row r="4796" spans="15:24" x14ac:dyDescent="0.45">
      <c r="O4796" s="3"/>
      <c r="V4796" s="3"/>
      <c r="X4796" s="3"/>
    </row>
    <row r="4797" spans="15:24" x14ac:dyDescent="0.45">
      <c r="O4797" s="3"/>
      <c r="V4797" s="3"/>
      <c r="X4797" s="3"/>
    </row>
    <row r="4798" spans="15:24" x14ac:dyDescent="0.45">
      <c r="O4798" s="3"/>
      <c r="V4798" s="3"/>
      <c r="X4798" s="3"/>
    </row>
    <row r="4799" spans="15:24" x14ac:dyDescent="0.45">
      <c r="O4799" s="3"/>
      <c r="V4799" s="3"/>
      <c r="X4799" s="3"/>
    </row>
    <row r="4800" spans="15:24" x14ac:dyDescent="0.45">
      <c r="O4800" s="3"/>
      <c r="V4800" s="3"/>
      <c r="X4800" s="3"/>
    </row>
    <row r="4801" spans="15:24" x14ac:dyDescent="0.45">
      <c r="O4801" s="3"/>
      <c r="V4801" s="3"/>
      <c r="X4801" s="3"/>
    </row>
    <row r="4802" spans="15:24" x14ac:dyDescent="0.45">
      <c r="O4802" s="3"/>
      <c r="V4802" s="3"/>
      <c r="X4802" s="3"/>
    </row>
    <row r="4803" spans="15:24" x14ac:dyDescent="0.45">
      <c r="O4803" s="3"/>
      <c r="V4803" s="3"/>
      <c r="X4803" s="3"/>
    </row>
    <row r="4804" spans="15:24" x14ac:dyDescent="0.45">
      <c r="O4804" s="3"/>
      <c r="V4804" s="3"/>
      <c r="X4804" s="3"/>
    </row>
    <row r="4805" spans="15:24" x14ac:dyDescent="0.45">
      <c r="O4805" s="3"/>
      <c r="V4805" s="3"/>
      <c r="X4805" s="3"/>
    </row>
    <row r="4806" spans="15:24" x14ac:dyDescent="0.45">
      <c r="O4806" s="3"/>
      <c r="V4806" s="3"/>
      <c r="X4806" s="3"/>
    </row>
    <row r="4807" spans="15:24" x14ac:dyDescent="0.45">
      <c r="O4807" s="3"/>
      <c r="V4807" s="3"/>
      <c r="X4807" s="3"/>
    </row>
    <row r="4808" spans="15:24" x14ac:dyDescent="0.45">
      <c r="O4808" s="3"/>
      <c r="V4808" s="3"/>
      <c r="X4808" s="3"/>
    </row>
    <row r="4809" spans="15:24" x14ac:dyDescent="0.45">
      <c r="O4809" s="3"/>
      <c r="V4809" s="3"/>
      <c r="X4809" s="3"/>
    </row>
    <row r="4810" spans="15:24" x14ac:dyDescent="0.45">
      <c r="O4810" s="3"/>
      <c r="V4810" s="3"/>
      <c r="X4810" s="3"/>
    </row>
    <row r="4811" spans="15:24" x14ac:dyDescent="0.45">
      <c r="O4811" s="3"/>
      <c r="V4811" s="3"/>
      <c r="X4811" s="3"/>
    </row>
    <row r="4812" spans="15:24" x14ac:dyDescent="0.45">
      <c r="O4812" s="3"/>
      <c r="V4812" s="3"/>
      <c r="X4812" s="3"/>
    </row>
    <row r="4813" spans="15:24" x14ac:dyDescent="0.45">
      <c r="O4813" s="3"/>
      <c r="V4813" s="3"/>
      <c r="X4813" s="3"/>
    </row>
    <row r="4814" spans="15:24" x14ac:dyDescent="0.45">
      <c r="O4814" s="3"/>
      <c r="V4814" s="3"/>
      <c r="X4814" s="3"/>
    </row>
    <row r="4815" spans="15:24" x14ac:dyDescent="0.45">
      <c r="O4815" s="3"/>
      <c r="V4815" s="3"/>
      <c r="X4815" s="3"/>
    </row>
    <row r="4816" spans="15:24" x14ac:dyDescent="0.45">
      <c r="O4816" s="3"/>
      <c r="V4816" s="3"/>
      <c r="X4816" s="3"/>
    </row>
    <row r="4817" spans="15:24" x14ac:dyDescent="0.45">
      <c r="O4817" s="3"/>
      <c r="V4817" s="3"/>
      <c r="X4817" s="3"/>
    </row>
    <row r="4818" spans="15:24" x14ac:dyDescent="0.45">
      <c r="O4818" s="3"/>
      <c r="V4818" s="3"/>
      <c r="X4818" s="3"/>
    </row>
    <row r="4819" spans="15:24" x14ac:dyDescent="0.45">
      <c r="O4819" s="3"/>
      <c r="V4819" s="3"/>
      <c r="X4819" s="3"/>
    </row>
    <row r="4820" spans="15:24" x14ac:dyDescent="0.45">
      <c r="O4820" s="3"/>
      <c r="V4820" s="3"/>
      <c r="X4820" s="3"/>
    </row>
    <row r="4821" spans="15:24" x14ac:dyDescent="0.45">
      <c r="O4821" s="3"/>
      <c r="V4821" s="3"/>
      <c r="X4821" s="3"/>
    </row>
    <row r="4822" spans="15:24" x14ac:dyDescent="0.45">
      <c r="O4822" s="3"/>
      <c r="V4822" s="3"/>
      <c r="X4822" s="3"/>
    </row>
    <row r="4823" spans="15:24" x14ac:dyDescent="0.45">
      <c r="O4823" s="3"/>
      <c r="V4823" s="3"/>
      <c r="X4823" s="3"/>
    </row>
    <row r="4824" spans="15:24" x14ac:dyDescent="0.45">
      <c r="O4824" s="3"/>
      <c r="V4824" s="3"/>
      <c r="X4824" s="3"/>
    </row>
    <row r="4825" spans="15:24" x14ac:dyDescent="0.45">
      <c r="O4825" s="3"/>
      <c r="V4825" s="3"/>
      <c r="X4825" s="3"/>
    </row>
    <row r="4826" spans="15:24" x14ac:dyDescent="0.45">
      <c r="O4826" s="3"/>
      <c r="V4826" s="3"/>
      <c r="X4826" s="3"/>
    </row>
    <row r="4827" spans="15:24" x14ac:dyDescent="0.45">
      <c r="O4827" s="3"/>
      <c r="V4827" s="3"/>
      <c r="X4827" s="3"/>
    </row>
    <row r="4828" spans="15:24" x14ac:dyDescent="0.45">
      <c r="O4828" s="3"/>
      <c r="V4828" s="3"/>
      <c r="X4828" s="3"/>
    </row>
    <row r="4829" spans="15:24" x14ac:dyDescent="0.45">
      <c r="O4829" s="3"/>
      <c r="V4829" s="3"/>
      <c r="X4829" s="3"/>
    </row>
    <row r="4830" spans="15:24" x14ac:dyDescent="0.45">
      <c r="O4830" s="3"/>
      <c r="V4830" s="3"/>
      <c r="X4830" s="3"/>
    </row>
    <row r="4831" spans="15:24" x14ac:dyDescent="0.45">
      <c r="O4831" s="3"/>
      <c r="V4831" s="3"/>
      <c r="X4831" s="3"/>
    </row>
    <row r="4832" spans="15:24" x14ac:dyDescent="0.45">
      <c r="O4832" s="3"/>
      <c r="V4832" s="3"/>
      <c r="X4832" s="3"/>
    </row>
    <row r="4833" spans="15:24" x14ac:dyDescent="0.45">
      <c r="O4833" s="3"/>
      <c r="V4833" s="3"/>
      <c r="X4833" s="3"/>
    </row>
    <row r="4834" spans="15:24" x14ac:dyDescent="0.45">
      <c r="O4834" s="3"/>
      <c r="V4834" s="3"/>
      <c r="X4834" s="3"/>
    </row>
    <row r="4835" spans="15:24" x14ac:dyDescent="0.45">
      <c r="O4835" s="3"/>
      <c r="V4835" s="3"/>
      <c r="X4835" s="3"/>
    </row>
    <row r="4836" spans="15:24" x14ac:dyDescent="0.45">
      <c r="O4836" s="3"/>
      <c r="V4836" s="3"/>
      <c r="X4836" s="3"/>
    </row>
    <row r="4837" spans="15:24" x14ac:dyDescent="0.45">
      <c r="O4837" s="3"/>
      <c r="V4837" s="3"/>
      <c r="X4837" s="3"/>
    </row>
    <row r="4838" spans="15:24" x14ac:dyDescent="0.45">
      <c r="O4838" s="3"/>
      <c r="V4838" s="3"/>
      <c r="X4838" s="3"/>
    </row>
    <row r="4839" spans="15:24" x14ac:dyDescent="0.45">
      <c r="O4839" s="3"/>
      <c r="V4839" s="3"/>
      <c r="X4839" s="3"/>
    </row>
    <row r="4840" spans="15:24" x14ac:dyDescent="0.45">
      <c r="O4840" s="3"/>
      <c r="V4840" s="3"/>
      <c r="X4840" s="3"/>
    </row>
    <row r="4841" spans="15:24" x14ac:dyDescent="0.45">
      <c r="O4841" s="3"/>
      <c r="V4841" s="3"/>
      <c r="X4841" s="3"/>
    </row>
    <row r="4842" spans="15:24" x14ac:dyDescent="0.45">
      <c r="O4842" s="3"/>
      <c r="V4842" s="3"/>
      <c r="X4842" s="3"/>
    </row>
    <row r="4843" spans="15:24" x14ac:dyDescent="0.45">
      <c r="O4843" s="3"/>
      <c r="V4843" s="3"/>
      <c r="X4843" s="3"/>
    </row>
    <row r="4844" spans="15:24" x14ac:dyDescent="0.45">
      <c r="O4844" s="3"/>
      <c r="V4844" s="3"/>
      <c r="X4844" s="3"/>
    </row>
    <row r="4845" spans="15:24" x14ac:dyDescent="0.45">
      <c r="O4845" s="3"/>
      <c r="V4845" s="3"/>
      <c r="X4845" s="3"/>
    </row>
    <row r="4846" spans="15:24" x14ac:dyDescent="0.45">
      <c r="O4846" s="3"/>
      <c r="V4846" s="3"/>
      <c r="X4846" s="3"/>
    </row>
    <row r="4847" spans="15:24" x14ac:dyDescent="0.45">
      <c r="O4847" s="3"/>
      <c r="V4847" s="3"/>
      <c r="X4847" s="3"/>
    </row>
    <row r="4848" spans="15:24" x14ac:dyDescent="0.45">
      <c r="O4848" s="3"/>
      <c r="V4848" s="3"/>
      <c r="X4848" s="3"/>
    </row>
    <row r="4849" spans="15:24" x14ac:dyDescent="0.45">
      <c r="O4849" s="3"/>
      <c r="V4849" s="3"/>
      <c r="X4849" s="3"/>
    </row>
    <row r="4850" spans="15:24" x14ac:dyDescent="0.45">
      <c r="O4850" s="3"/>
      <c r="V4850" s="3"/>
      <c r="X4850" s="3"/>
    </row>
    <row r="4851" spans="15:24" x14ac:dyDescent="0.45">
      <c r="O4851" s="3"/>
      <c r="V4851" s="3"/>
      <c r="X4851" s="3"/>
    </row>
    <row r="4852" spans="15:24" x14ac:dyDescent="0.45">
      <c r="O4852" s="3"/>
      <c r="V4852" s="3"/>
      <c r="X4852" s="3"/>
    </row>
    <row r="4853" spans="15:24" x14ac:dyDescent="0.45">
      <c r="O4853" s="3"/>
      <c r="V4853" s="3"/>
      <c r="X4853" s="3"/>
    </row>
    <row r="4854" spans="15:24" x14ac:dyDescent="0.45">
      <c r="O4854" s="3"/>
      <c r="V4854" s="3"/>
      <c r="X4854" s="3"/>
    </row>
    <row r="4855" spans="15:24" x14ac:dyDescent="0.45">
      <c r="O4855" s="3"/>
      <c r="V4855" s="3"/>
      <c r="X4855" s="3"/>
    </row>
    <row r="4856" spans="15:24" x14ac:dyDescent="0.45">
      <c r="O4856" s="3"/>
      <c r="V4856" s="3"/>
      <c r="X4856" s="3"/>
    </row>
    <row r="4857" spans="15:24" x14ac:dyDescent="0.45">
      <c r="O4857" s="3"/>
      <c r="V4857" s="3"/>
      <c r="X4857" s="3"/>
    </row>
    <row r="4858" spans="15:24" x14ac:dyDescent="0.45">
      <c r="O4858" s="3"/>
      <c r="V4858" s="3"/>
      <c r="X4858" s="3"/>
    </row>
    <row r="4859" spans="15:24" x14ac:dyDescent="0.45">
      <c r="O4859" s="3"/>
      <c r="V4859" s="3"/>
      <c r="X4859" s="3"/>
    </row>
    <row r="4860" spans="15:24" x14ac:dyDescent="0.45">
      <c r="O4860" s="3"/>
      <c r="V4860" s="3"/>
      <c r="X4860" s="3"/>
    </row>
    <row r="4861" spans="15:24" x14ac:dyDescent="0.45">
      <c r="O4861" s="3"/>
      <c r="V4861" s="3"/>
      <c r="X4861" s="3"/>
    </row>
    <row r="4862" spans="15:24" x14ac:dyDescent="0.45">
      <c r="O4862" s="3"/>
      <c r="V4862" s="3"/>
      <c r="X4862" s="3"/>
    </row>
    <row r="4863" spans="15:24" x14ac:dyDescent="0.45">
      <c r="O4863" s="3"/>
      <c r="V4863" s="3"/>
      <c r="X4863" s="3"/>
    </row>
    <row r="4864" spans="15:24" x14ac:dyDescent="0.45">
      <c r="O4864" s="3"/>
      <c r="V4864" s="3"/>
      <c r="X4864" s="3"/>
    </row>
    <row r="4865" spans="15:24" x14ac:dyDescent="0.45">
      <c r="O4865" s="3"/>
      <c r="V4865" s="3"/>
      <c r="X4865" s="3"/>
    </row>
    <row r="4866" spans="15:24" x14ac:dyDescent="0.45">
      <c r="O4866" s="3"/>
      <c r="V4866" s="3"/>
      <c r="X4866" s="3"/>
    </row>
    <row r="4867" spans="15:24" x14ac:dyDescent="0.45">
      <c r="O4867" s="3"/>
      <c r="V4867" s="3"/>
      <c r="X4867" s="3"/>
    </row>
    <row r="4868" spans="15:24" x14ac:dyDescent="0.45">
      <c r="O4868" s="3"/>
      <c r="V4868" s="3"/>
      <c r="X4868" s="3"/>
    </row>
    <row r="4869" spans="15:24" x14ac:dyDescent="0.45">
      <c r="O4869" s="3"/>
      <c r="V4869" s="3"/>
      <c r="X4869" s="3"/>
    </row>
    <row r="4870" spans="15:24" x14ac:dyDescent="0.45">
      <c r="O4870" s="3"/>
      <c r="V4870" s="3"/>
      <c r="X4870" s="3"/>
    </row>
    <row r="4871" spans="15:24" x14ac:dyDescent="0.45">
      <c r="O4871" s="3"/>
      <c r="V4871" s="3"/>
      <c r="X4871" s="3"/>
    </row>
    <row r="4872" spans="15:24" x14ac:dyDescent="0.45">
      <c r="O4872" s="3"/>
      <c r="V4872" s="3"/>
      <c r="X4872" s="3"/>
    </row>
    <row r="4873" spans="15:24" x14ac:dyDescent="0.45">
      <c r="O4873" s="3"/>
      <c r="V4873" s="3"/>
      <c r="X4873" s="3"/>
    </row>
    <row r="4874" spans="15:24" x14ac:dyDescent="0.45">
      <c r="O4874" s="3"/>
      <c r="V4874" s="3"/>
      <c r="X4874" s="3"/>
    </row>
    <row r="4875" spans="15:24" x14ac:dyDescent="0.45">
      <c r="O4875" s="3"/>
      <c r="V4875" s="3"/>
      <c r="X4875" s="3"/>
    </row>
    <row r="4876" spans="15:24" x14ac:dyDescent="0.45">
      <c r="O4876" s="3"/>
      <c r="V4876" s="3"/>
      <c r="X4876" s="3"/>
    </row>
    <row r="4877" spans="15:24" x14ac:dyDescent="0.45">
      <c r="O4877" s="3"/>
      <c r="V4877" s="3"/>
      <c r="X4877" s="3"/>
    </row>
    <row r="4878" spans="15:24" x14ac:dyDescent="0.45">
      <c r="O4878" s="3"/>
      <c r="V4878" s="3"/>
      <c r="X4878" s="3"/>
    </row>
    <row r="4879" spans="15:24" x14ac:dyDescent="0.45">
      <c r="O4879" s="3"/>
      <c r="V4879" s="3"/>
      <c r="X4879" s="3"/>
    </row>
    <row r="4880" spans="15:24" x14ac:dyDescent="0.45">
      <c r="O4880" s="3"/>
      <c r="V4880" s="3"/>
      <c r="X4880" s="3"/>
    </row>
    <row r="4881" spans="15:24" x14ac:dyDescent="0.45">
      <c r="O4881" s="3"/>
      <c r="V4881" s="3"/>
      <c r="X4881" s="3"/>
    </row>
    <row r="4882" spans="15:24" x14ac:dyDescent="0.45">
      <c r="O4882" s="3"/>
      <c r="V4882" s="3"/>
      <c r="X4882" s="3"/>
    </row>
    <row r="4883" spans="15:24" x14ac:dyDescent="0.45">
      <c r="O4883" s="3"/>
      <c r="V4883" s="3"/>
      <c r="X4883" s="3"/>
    </row>
    <row r="4884" spans="15:24" x14ac:dyDescent="0.45">
      <c r="O4884" s="3"/>
      <c r="V4884" s="3"/>
      <c r="X4884" s="3"/>
    </row>
    <row r="4885" spans="15:24" x14ac:dyDescent="0.45">
      <c r="O4885" s="3"/>
      <c r="V4885" s="3"/>
      <c r="X4885" s="3"/>
    </row>
    <row r="4886" spans="15:24" x14ac:dyDescent="0.45">
      <c r="O4886" s="3"/>
      <c r="V4886" s="3"/>
      <c r="X4886" s="3"/>
    </row>
    <row r="4887" spans="15:24" x14ac:dyDescent="0.45">
      <c r="O4887" s="3"/>
      <c r="V4887" s="3"/>
      <c r="X4887" s="3"/>
    </row>
    <row r="4888" spans="15:24" x14ac:dyDescent="0.45">
      <c r="O4888" s="3"/>
      <c r="V4888" s="3"/>
      <c r="X4888" s="3"/>
    </row>
    <row r="4889" spans="15:24" x14ac:dyDescent="0.45">
      <c r="O4889" s="3"/>
      <c r="V4889" s="3"/>
      <c r="X4889" s="3"/>
    </row>
    <row r="4890" spans="15:24" x14ac:dyDescent="0.45">
      <c r="O4890" s="3"/>
      <c r="V4890" s="3"/>
      <c r="X4890" s="3"/>
    </row>
    <row r="4891" spans="15:24" x14ac:dyDescent="0.45">
      <c r="O4891" s="3"/>
      <c r="V4891" s="3"/>
      <c r="X4891" s="3"/>
    </row>
    <row r="4892" spans="15:24" x14ac:dyDescent="0.45">
      <c r="O4892" s="3"/>
      <c r="V4892" s="3"/>
      <c r="X4892" s="3"/>
    </row>
    <row r="4893" spans="15:24" x14ac:dyDescent="0.45">
      <c r="O4893" s="3"/>
      <c r="V4893" s="3"/>
      <c r="X4893" s="3"/>
    </row>
    <row r="4894" spans="15:24" x14ac:dyDescent="0.45">
      <c r="O4894" s="3"/>
      <c r="V4894" s="3"/>
      <c r="X4894" s="3"/>
    </row>
    <row r="4895" spans="15:24" x14ac:dyDescent="0.45">
      <c r="O4895" s="3"/>
      <c r="V4895" s="3"/>
      <c r="X4895" s="3"/>
    </row>
    <row r="4896" spans="15:24" x14ac:dyDescent="0.45">
      <c r="O4896" s="3"/>
      <c r="V4896" s="3"/>
      <c r="X4896" s="3"/>
    </row>
    <row r="4897" spans="15:24" x14ac:dyDescent="0.45">
      <c r="O4897" s="3"/>
      <c r="V4897" s="3"/>
      <c r="X4897" s="3"/>
    </row>
    <row r="4898" spans="15:24" x14ac:dyDescent="0.45">
      <c r="O4898" s="3"/>
      <c r="V4898" s="3"/>
      <c r="X4898" s="3"/>
    </row>
    <row r="4899" spans="15:24" x14ac:dyDescent="0.45">
      <c r="O4899" s="3"/>
      <c r="V4899" s="3"/>
      <c r="X4899" s="3"/>
    </row>
    <row r="4900" spans="15:24" x14ac:dyDescent="0.45">
      <c r="O4900" s="3"/>
      <c r="V4900" s="3"/>
      <c r="X4900" s="3"/>
    </row>
    <row r="4901" spans="15:24" x14ac:dyDescent="0.45">
      <c r="O4901" s="3"/>
      <c r="V4901" s="3"/>
      <c r="X4901" s="3"/>
    </row>
    <row r="4902" spans="15:24" x14ac:dyDescent="0.45">
      <c r="O4902" s="3"/>
      <c r="V4902" s="3"/>
      <c r="X4902" s="3"/>
    </row>
    <row r="4903" spans="15:24" x14ac:dyDescent="0.45">
      <c r="O4903" s="3"/>
      <c r="V4903" s="3"/>
      <c r="X4903" s="3"/>
    </row>
    <row r="4904" spans="15:24" x14ac:dyDescent="0.45">
      <c r="O4904" s="3"/>
      <c r="V4904" s="3"/>
      <c r="X4904" s="3"/>
    </row>
    <row r="4905" spans="15:24" x14ac:dyDescent="0.45">
      <c r="O4905" s="3"/>
      <c r="V4905" s="3"/>
      <c r="X4905" s="3"/>
    </row>
    <row r="4906" spans="15:24" x14ac:dyDescent="0.45">
      <c r="O4906" s="3"/>
      <c r="V4906" s="3"/>
      <c r="X4906" s="3"/>
    </row>
    <row r="4907" spans="15:24" x14ac:dyDescent="0.45">
      <c r="O4907" s="3"/>
      <c r="V4907" s="3"/>
      <c r="X4907" s="3"/>
    </row>
    <row r="4908" spans="15:24" x14ac:dyDescent="0.45">
      <c r="O4908" s="3"/>
      <c r="V4908" s="3"/>
      <c r="X4908" s="3"/>
    </row>
    <row r="4909" spans="15:24" x14ac:dyDescent="0.45">
      <c r="O4909" s="3"/>
      <c r="V4909" s="3"/>
      <c r="X4909" s="3"/>
    </row>
    <row r="4910" spans="15:24" x14ac:dyDescent="0.45">
      <c r="O4910" s="3"/>
      <c r="V4910" s="3"/>
      <c r="X4910" s="3"/>
    </row>
    <row r="4911" spans="15:24" x14ac:dyDescent="0.45">
      <c r="O4911" s="3"/>
      <c r="V4911" s="3"/>
      <c r="X4911" s="3"/>
    </row>
    <row r="4912" spans="15:24" x14ac:dyDescent="0.45">
      <c r="O4912" s="3"/>
      <c r="V4912" s="3"/>
      <c r="X4912" s="3"/>
    </row>
    <row r="4913" spans="15:24" x14ac:dyDescent="0.45">
      <c r="O4913" s="3"/>
      <c r="V4913" s="3"/>
      <c r="X4913" s="3"/>
    </row>
    <row r="4914" spans="15:24" x14ac:dyDescent="0.45">
      <c r="O4914" s="3"/>
      <c r="V4914" s="3"/>
      <c r="X4914" s="3"/>
    </row>
    <row r="4915" spans="15:24" x14ac:dyDescent="0.45">
      <c r="O4915" s="3"/>
      <c r="V4915" s="3"/>
      <c r="X4915" s="3"/>
    </row>
    <row r="4916" spans="15:24" x14ac:dyDescent="0.45">
      <c r="O4916" s="3"/>
      <c r="V4916" s="3"/>
      <c r="X4916" s="3"/>
    </row>
    <row r="4917" spans="15:24" x14ac:dyDescent="0.45">
      <c r="O4917" s="3"/>
      <c r="V4917" s="3"/>
      <c r="X4917" s="3"/>
    </row>
    <row r="4918" spans="15:24" x14ac:dyDescent="0.45">
      <c r="O4918" s="3"/>
      <c r="V4918" s="3"/>
      <c r="X4918" s="3"/>
    </row>
    <row r="4919" spans="15:24" x14ac:dyDescent="0.45">
      <c r="O4919" s="3"/>
      <c r="V4919" s="3"/>
      <c r="X4919" s="3"/>
    </row>
    <row r="4920" spans="15:24" x14ac:dyDescent="0.45">
      <c r="O4920" s="3"/>
      <c r="V4920" s="3"/>
      <c r="X4920" s="3"/>
    </row>
    <row r="4921" spans="15:24" x14ac:dyDescent="0.45">
      <c r="O4921" s="3"/>
      <c r="V4921" s="3"/>
      <c r="X4921" s="3"/>
    </row>
    <row r="4922" spans="15:24" x14ac:dyDescent="0.45">
      <c r="O4922" s="3"/>
      <c r="V4922" s="3"/>
      <c r="X4922" s="3"/>
    </row>
    <row r="4923" spans="15:24" x14ac:dyDescent="0.45">
      <c r="O4923" s="3"/>
      <c r="V4923" s="3"/>
      <c r="X4923" s="3"/>
    </row>
    <row r="4924" spans="15:24" x14ac:dyDescent="0.45">
      <c r="O4924" s="3"/>
      <c r="V4924" s="3"/>
      <c r="X4924" s="3"/>
    </row>
    <row r="4925" spans="15:24" x14ac:dyDescent="0.45">
      <c r="O4925" s="3"/>
      <c r="V4925" s="3"/>
      <c r="X4925" s="3"/>
    </row>
    <row r="4926" spans="15:24" x14ac:dyDescent="0.45">
      <c r="O4926" s="3"/>
      <c r="V4926" s="3"/>
      <c r="X4926" s="3"/>
    </row>
    <row r="4927" spans="15:24" x14ac:dyDescent="0.45">
      <c r="O4927" s="3"/>
      <c r="V4927" s="3"/>
      <c r="X4927" s="3"/>
    </row>
    <row r="4928" spans="15:24" x14ac:dyDescent="0.45">
      <c r="O4928" s="3"/>
      <c r="V4928" s="3"/>
      <c r="X4928" s="3"/>
    </row>
    <row r="4929" spans="15:24" x14ac:dyDescent="0.45">
      <c r="O4929" s="3"/>
      <c r="V4929" s="3"/>
      <c r="X4929" s="3"/>
    </row>
    <row r="4930" spans="15:24" x14ac:dyDescent="0.45">
      <c r="O4930" s="3"/>
      <c r="V4930" s="3"/>
      <c r="X4930" s="3"/>
    </row>
    <row r="4931" spans="15:24" x14ac:dyDescent="0.45">
      <c r="O4931" s="3"/>
      <c r="V4931" s="3"/>
      <c r="X4931" s="3"/>
    </row>
    <row r="4932" spans="15:24" x14ac:dyDescent="0.45">
      <c r="O4932" s="3"/>
      <c r="V4932" s="3"/>
      <c r="X4932" s="3"/>
    </row>
    <row r="4933" spans="15:24" x14ac:dyDescent="0.45">
      <c r="O4933" s="3"/>
      <c r="V4933" s="3"/>
      <c r="X4933" s="3"/>
    </row>
    <row r="4934" spans="15:24" x14ac:dyDescent="0.45">
      <c r="O4934" s="3"/>
      <c r="V4934" s="3"/>
      <c r="X4934" s="3"/>
    </row>
    <row r="4935" spans="15:24" x14ac:dyDescent="0.45">
      <c r="O4935" s="3"/>
      <c r="V4935" s="3"/>
      <c r="X4935" s="3"/>
    </row>
    <row r="4936" spans="15:24" x14ac:dyDescent="0.45">
      <c r="O4936" s="3"/>
      <c r="V4936" s="3"/>
      <c r="X4936" s="3"/>
    </row>
    <row r="4937" spans="15:24" x14ac:dyDescent="0.45">
      <c r="O4937" s="3"/>
      <c r="V4937" s="3"/>
      <c r="X4937" s="3"/>
    </row>
    <row r="4938" spans="15:24" x14ac:dyDescent="0.45">
      <c r="O4938" s="3"/>
      <c r="V4938" s="3"/>
      <c r="X4938" s="3"/>
    </row>
    <row r="4939" spans="15:24" x14ac:dyDescent="0.45">
      <c r="O4939" s="3"/>
      <c r="V4939" s="3"/>
      <c r="X4939" s="3"/>
    </row>
    <row r="4940" spans="15:24" x14ac:dyDescent="0.45">
      <c r="O4940" s="3"/>
      <c r="V4940" s="3"/>
      <c r="X4940" s="3"/>
    </row>
    <row r="4941" spans="15:24" x14ac:dyDescent="0.45">
      <c r="O4941" s="3"/>
      <c r="V4941" s="3"/>
      <c r="X4941" s="3"/>
    </row>
    <row r="4942" spans="15:24" x14ac:dyDescent="0.45">
      <c r="O4942" s="3"/>
      <c r="V4942" s="3"/>
      <c r="X4942" s="3"/>
    </row>
    <row r="4943" spans="15:24" x14ac:dyDescent="0.45">
      <c r="O4943" s="3"/>
      <c r="V4943" s="3"/>
      <c r="X4943" s="3"/>
    </row>
    <row r="4944" spans="15:24" x14ac:dyDescent="0.45">
      <c r="O4944" s="3"/>
      <c r="V4944" s="3"/>
      <c r="X4944" s="3"/>
    </row>
    <row r="4945" spans="15:24" x14ac:dyDescent="0.45">
      <c r="O4945" s="3"/>
      <c r="V4945" s="3"/>
      <c r="X4945" s="3"/>
    </row>
    <row r="4946" spans="15:24" x14ac:dyDescent="0.45">
      <c r="O4946" s="3"/>
      <c r="V4946" s="3"/>
      <c r="X4946" s="3"/>
    </row>
    <row r="4947" spans="15:24" x14ac:dyDescent="0.45">
      <c r="O4947" s="3"/>
      <c r="V4947" s="3"/>
      <c r="X4947" s="3"/>
    </row>
    <row r="4948" spans="15:24" x14ac:dyDescent="0.45">
      <c r="O4948" s="3"/>
      <c r="V4948" s="3"/>
      <c r="X4948" s="3"/>
    </row>
    <row r="4949" spans="15:24" x14ac:dyDescent="0.45">
      <c r="O4949" s="3"/>
      <c r="V4949" s="3"/>
      <c r="X4949" s="3"/>
    </row>
    <row r="4950" spans="15:24" x14ac:dyDescent="0.45">
      <c r="O4950" s="3"/>
      <c r="V4950" s="3"/>
      <c r="X4950" s="3"/>
    </row>
    <row r="4951" spans="15:24" x14ac:dyDescent="0.45">
      <c r="O4951" s="3"/>
      <c r="V4951" s="3"/>
      <c r="X4951" s="3"/>
    </row>
    <row r="4952" spans="15:24" x14ac:dyDescent="0.45">
      <c r="O4952" s="3"/>
      <c r="V4952" s="3"/>
      <c r="X4952" s="3"/>
    </row>
    <row r="4953" spans="15:24" x14ac:dyDescent="0.45">
      <c r="O4953" s="3"/>
      <c r="V4953" s="3"/>
      <c r="X4953" s="3"/>
    </row>
    <row r="4954" spans="15:24" x14ac:dyDescent="0.45">
      <c r="O4954" s="3"/>
      <c r="V4954" s="3"/>
      <c r="X4954" s="3"/>
    </row>
    <row r="4955" spans="15:24" x14ac:dyDescent="0.45">
      <c r="O4955" s="3"/>
      <c r="V4955" s="3"/>
      <c r="X4955" s="3"/>
    </row>
    <row r="4956" spans="15:24" x14ac:dyDescent="0.45">
      <c r="O4956" s="3"/>
      <c r="V4956" s="3"/>
      <c r="X4956" s="3"/>
    </row>
    <row r="4957" spans="15:24" x14ac:dyDescent="0.45">
      <c r="O4957" s="3"/>
      <c r="V4957" s="3"/>
      <c r="X4957" s="3"/>
    </row>
    <row r="4958" spans="15:24" x14ac:dyDescent="0.45">
      <c r="O4958" s="3"/>
      <c r="V4958" s="3"/>
      <c r="X4958" s="3"/>
    </row>
    <row r="4959" spans="15:24" x14ac:dyDescent="0.45">
      <c r="O4959" s="3"/>
      <c r="V4959" s="3"/>
      <c r="X4959" s="3"/>
    </row>
    <row r="4960" spans="15:24" x14ac:dyDescent="0.45">
      <c r="O4960" s="3"/>
      <c r="V4960" s="3"/>
      <c r="X4960" s="3"/>
    </row>
    <row r="4961" spans="15:24" x14ac:dyDescent="0.45">
      <c r="O4961" s="3"/>
      <c r="V4961" s="3"/>
      <c r="X4961" s="3"/>
    </row>
    <row r="4962" spans="15:24" x14ac:dyDescent="0.45">
      <c r="O4962" s="3"/>
      <c r="V4962" s="3"/>
      <c r="X4962" s="3"/>
    </row>
    <row r="4963" spans="15:24" x14ac:dyDescent="0.45">
      <c r="O4963" s="3"/>
      <c r="V4963" s="3"/>
      <c r="X4963" s="3"/>
    </row>
    <row r="4964" spans="15:24" x14ac:dyDescent="0.45">
      <c r="O4964" s="3"/>
      <c r="V4964" s="3"/>
      <c r="X4964" s="3"/>
    </row>
    <row r="4965" spans="15:24" x14ac:dyDescent="0.45">
      <c r="O4965" s="3"/>
      <c r="V4965" s="3"/>
      <c r="X4965" s="3"/>
    </row>
    <row r="4966" spans="15:24" x14ac:dyDescent="0.45">
      <c r="O4966" s="3"/>
      <c r="V4966" s="3"/>
      <c r="X4966" s="3"/>
    </row>
    <row r="4967" spans="15:24" x14ac:dyDescent="0.45">
      <c r="O4967" s="3"/>
      <c r="V4967" s="3"/>
      <c r="X4967" s="3"/>
    </row>
    <row r="4968" spans="15:24" x14ac:dyDescent="0.45">
      <c r="O4968" s="3"/>
      <c r="V4968" s="3"/>
      <c r="X4968" s="3"/>
    </row>
    <row r="4969" spans="15:24" x14ac:dyDescent="0.45">
      <c r="O4969" s="3"/>
      <c r="V4969" s="3"/>
      <c r="X4969" s="3"/>
    </row>
    <row r="4970" spans="15:24" x14ac:dyDescent="0.45">
      <c r="O4970" s="3"/>
      <c r="V4970" s="3"/>
      <c r="X4970" s="3"/>
    </row>
    <row r="4971" spans="15:24" x14ac:dyDescent="0.45">
      <c r="O4971" s="3"/>
      <c r="V4971" s="3"/>
      <c r="X4971" s="3"/>
    </row>
    <row r="4972" spans="15:24" x14ac:dyDescent="0.45">
      <c r="O4972" s="3"/>
      <c r="V4972" s="3"/>
      <c r="X4972" s="3"/>
    </row>
    <row r="4973" spans="15:24" x14ac:dyDescent="0.45">
      <c r="O4973" s="3"/>
      <c r="V4973" s="3"/>
      <c r="X4973" s="3"/>
    </row>
    <row r="4974" spans="15:24" x14ac:dyDescent="0.45">
      <c r="O4974" s="3"/>
      <c r="V4974" s="3"/>
      <c r="X4974" s="3"/>
    </row>
    <row r="4975" spans="15:24" x14ac:dyDescent="0.45">
      <c r="O4975" s="3"/>
      <c r="V4975" s="3"/>
      <c r="X4975" s="3"/>
    </row>
    <row r="4976" spans="15:24" x14ac:dyDescent="0.45">
      <c r="O4976" s="3"/>
      <c r="V4976" s="3"/>
      <c r="X4976" s="3"/>
    </row>
    <row r="4977" spans="15:24" x14ac:dyDescent="0.45">
      <c r="O4977" s="3"/>
      <c r="V4977" s="3"/>
      <c r="X4977" s="3"/>
    </row>
    <row r="4978" spans="15:24" x14ac:dyDescent="0.45">
      <c r="O4978" s="3"/>
      <c r="V4978" s="3"/>
      <c r="X4978" s="3"/>
    </row>
    <row r="4979" spans="15:24" x14ac:dyDescent="0.45">
      <c r="O4979" s="3"/>
      <c r="V4979" s="3"/>
      <c r="X4979" s="3"/>
    </row>
    <row r="4980" spans="15:24" x14ac:dyDescent="0.45">
      <c r="O4980" s="3"/>
      <c r="V4980" s="3"/>
      <c r="X4980" s="3"/>
    </row>
    <row r="4981" spans="15:24" x14ac:dyDescent="0.45">
      <c r="O4981" s="3"/>
      <c r="V4981" s="3"/>
      <c r="X4981" s="3"/>
    </row>
    <row r="4982" spans="15:24" x14ac:dyDescent="0.45">
      <c r="O4982" s="3"/>
      <c r="V4982" s="3"/>
      <c r="X4982" s="3"/>
    </row>
    <row r="4983" spans="15:24" x14ac:dyDescent="0.45">
      <c r="O4983" s="3"/>
      <c r="V4983" s="3"/>
      <c r="X4983" s="3"/>
    </row>
    <row r="4984" spans="15:24" x14ac:dyDescent="0.45">
      <c r="O4984" s="3"/>
      <c r="V4984" s="3"/>
      <c r="X4984" s="3"/>
    </row>
    <row r="4985" spans="15:24" x14ac:dyDescent="0.45">
      <c r="O4985" s="3"/>
      <c r="V4985" s="3"/>
      <c r="X4985" s="3"/>
    </row>
    <row r="4986" spans="15:24" x14ac:dyDescent="0.45">
      <c r="O4986" s="3"/>
      <c r="V4986" s="3"/>
      <c r="X4986" s="3"/>
    </row>
    <row r="4987" spans="15:24" x14ac:dyDescent="0.45">
      <c r="O4987" s="3"/>
      <c r="V4987" s="3"/>
      <c r="X4987" s="3"/>
    </row>
    <row r="4988" spans="15:24" x14ac:dyDescent="0.45">
      <c r="O4988" s="3"/>
      <c r="V4988" s="3"/>
      <c r="X4988" s="3"/>
    </row>
    <row r="4989" spans="15:24" x14ac:dyDescent="0.45">
      <c r="O4989" s="3"/>
      <c r="V4989" s="3"/>
      <c r="X4989" s="3"/>
    </row>
    <row r="4990" spans="15:24" x14ac:dyDescent="0.45">
      <c r="O4990" s="3"/>
      <c r="V4990" s="3"/>
      <c r="X4990" s="3"/>
    </row>
    <row r="4991" spans="15:24" x14ac:dyDescent="0.45">
      <c r="O4991" s="3"/>
      <c r="V4991" s="3"/>
      <c r="X4991" s="3"/>
    </row>
    <row r="4992" spans="15:24" x14ac:dyDescent="0.45">
      <c r="O4992" s="3"/>
      <c r="V4992" s="3"/>
      <c r="X4992" s="3"/>
    </row>
    <row r="4993" spans="15:24" x14ac:dyDescent="0.45">
      <c r="O4993" s="3"/>
      <c r="V4993" s="3"/>
      <c r="X4993" s="3"/>
    </row>
    <row r="4994" spans="15:24" x14ac:dyDescent="0.45">
      <c r="O4994" s="3"/>
      <c r="V4994" s="3"/>
      <c r="X4994" s="3"/>
    </row>
    <row r="4995" spans="15:24" x14ac:dyDescent="0.45">
      <c r="O4995" s="3"/>
      <c r="V4995" s="3"/>
      <c r="X4995" s="3"/>
    </row>
    <row r="4996" spans="15:24" x14ac:dyDescent="0.45">
      <c r="O4996" s="3"/>
      <c r="V4996" s="3"/>
      <c r="X4996" s="3"/>
    </row>
    <row r="4997" spans="15:24" x14ac:dyDescent="0.45">
      <c r="O4997" s="3"/>
      <c r="V4997" s="3"/>
      <c r="X4997" s="3"/>
    </row>
    <row r="4998" spans="15:24" x14ac:dyDescent="0.45">
      <c r="O4998" s="3"/>
      <c r="V4998" s="3"/>
      <c r="X4998" s="3"/>
    </row>
    <row r="4999" spans="15:24" x14ac:dyDescent="0.45">
      <c r="O4999" s="3"/>
      <c r="V4999" s="3"/>
      <c r="X4999" s="3"/>
    </row>
    <row r="5000" spans="15:24" x14ac:dyDescent="0.45">
      <c r="O5000" s="3"/>
      <c r="V5000" s="3"/>
      <c r="X5000" s="3"/>
    </row>
    <row r="5001" spans="15:24" x14ac:dyDescent="0.45">
      <c r="O5001" s="3"/>
      <c r="V5001" s="3"/>
      <c r="X5001" s="3"/>
    </row>
    <row r="5002" spans="15:24" x14ac:dyDescent="0.45">
      <c r="O5002" s="3"/>
      <c r="V5002" s="3"/>
      <c r="X5002" s="3"/>
    </row>
    <row r="5003" spans="15:24" x14ac:dyDescent="0.45">
      <c r="O5003" s="3"/>
      <c r="V5003" s="3"/>
      <c r="X5003" s="3"/>
    </row>
    <row r="5004" spans="15:24" x14ac:dyDescent="0.45">
      <c r="O5004" s="3"/>
      <c r="V5004" s="3"/>
      <c r="X5004" s="3"/>
    </row>
    <row r="5005" spans="15:24" x14ac:dyDescent="0.45">
      <c r="O5005" s="3"/>
      <c r="V5005" s="3"/>
      <c r="X5005" s="3"/>
    </row>
    <row r="5006" spans="15:24" x14ac:dyDescent="0.45">
      <c r="O5006" s="3"/>
      <c r="V5006" s="3"/>
      <c r="X5006" s="3"/>
    </row>
    <row r="5007" spans="15:24" x14ac:dyDescent="0.45">
      <c r="O5007" s="3"/>
      <c r="V5007" s="3"/>
      <c r="X5007" s="3"/>
    </row>
    <row r="5008" spans="15:24" x14ac:dyDescent="0.45">
      <c r="O5008" s="3"/>
      <c r="V5008" s="3"/>
      <c r="X5008" s="3"/>
    </row>
    <row r="5009" spans="15:24" x14ac:dyDescent="0.45">
      <c r="O5009" s="3"/>
      <c r="V5009" s="3"/>
      <c r="X5009" s="3"/>
    </row>
    <row r="5010" spans="15:24" x14ac:dyDescent="0.45">
      <c r="O5010" s="3"/>
      <c r="V5010" s="3"/>
      <c r="X5010" s="3"/>
    </row>
    <row r="5011" spans="15:24" x14ac:dyDescent="0.45">
      <c r="O5011" s="3"/>
      <c r="V5011" s="3"/>
      <c r="X5011" s="3"/>
    </row>
    <row r="5012" spans="15:24" x14ac:dyDescent="0.45">
      <c r="O5012" s="3"/>
      <c r="V5012" s="3"/>
      <c r="X5012" s="3"/>
    </row>
    <row r="5013" spans="15:24" x14ac:dyDescent="0.45">
      <c r="O5013" s="3"/>
      <c r="V5013" s="3"/>
      <c r="X5013" s="3"/>
    </row>
    <row r="5014" spans="15:24" x14ac:dyDescent="0.45">
      <c r="O5014" s="3"/>
      <c r="V5014" s="3"/>
      <c r="X5014" s="3"/>
    </row>
    <row r="5015" spans="15:24" x14ac:dyDescent="0.45">
      <c r="O5015" s="3"/>
      <c r="V5015" s="3"/>
      <c r="X5015" s="3"/>
    </row>
    <row r="5016" spans="15:24" x14ac:dyDescent="0.45">
      <c r="O5016" s="3"/>
      <c r="V5016" s="3"/>
      <c r="X5016" s="3"/>
    </row>
    <row r="5017" spans="15:24" x14ac:dyDescent="0.45">
      <c r="O5017" s="3"/>
      <c r="V5017" s="3"/>
      <c r="X5017" s="3"/>
    </row>
    <row r="5018" spans="15:24" x14ac:dyDescent="0.45">
      <c r="O5018" s="3"/>
      <c r="V5018" s="3"/>
      <c r="X5018" s="3"/>
    </row>
    <row r="5019" spans="15:24" x14ac:dyDescent="0.45">
      <c r="O5019" s="3"/>
      <c r="V5019" s="3"/>
      <c r="X5019" s="3"/>
    </row>
    <row r="5020" spans="15:24" x14ac:dyDescent="0.45">
      <c r="O5020" s="3"/>
      <c r="V5020" s="3"/>
      <c r="X5020" s="3"/>
    </row>
    <row r="5021" spans="15:24" x14ac:dyDescent="0.45">
      <c r="O5021" s="3"/>
      <c r="V5021" s="3"/>
      <c r="X5021" s="3"/>
    </row>
    <row r="5022" spans="15:24" x14ac:dyDescent="0.45">
      <c r="O5022" s="3"/>
      <c r="V5022" s="3"/>
      <c r="X5022" s="3"/>
    </row>
    <row r="5023" spans="15:24" x14ac:dyDescent="0.45">
      <c r="O5023" s="3"/>
      <c r="V5023" s="3"/>
      <c r="X5023" s="3"/>
    </row>
    <row r="5024" spans="15:24" x14ac:dyDescent="0.45">
      <c r="O5024" s="3"/>
      <c r="V5024" s="3"/>
      <c r="X5024" s="3"/>
    </row>
    <row r="5025" spans="15:24" x14ac:dyDescent="0.45">
      <c r="O5025" s="3"/>
      <c r="V5025" s="3"/>
      <c r="X5025" s="3"/>
    </row>
    <row r="5026" spans="15:24" x14ac:dyDescent="0.45">
      <c r="O5026" s="3"/>
      <c r="V5026" s="3"/>
      <c r="X5026" s="3"/>
    </row>
    <row r="5027" spans="15:24" x14ac:dyDescent="0.45">
      <c r="O5027" s="3"/>
      <c r="V5027" s="3"/>
      <c r="X5027" s="3"/>
    </row>
    <row r="5028" spans="15:24" x14ac:dyDescent="0.45">
      <c r="O5028" s="3"/>
      <c r="V5028" s="3"/>
      <c r="X5028" s="3"/>
    </row>
    <row r="5029" spans="15:24" x14ac:dyDescent="0.45">
      <c r="O5029" s="3"/>
      <c r="V5029" s="3"/>
      <c r="X5029" s="3"/>
    </row>
    <row r="5030" spans="15:24" x14ac:dyDescent="0.45">
      <c r="O5030" s="3"/>
      <c r="V5030" s="3"/>
      <c r="X5030" s="3"/>
    </row>
    <row r="5031" spans="15:24" x14ac:dyDescent="0.45">
      <c r="O5031" s="3"/>
      <c r="V5031" s="3"/>
      <c r="X5031" s="3"/>
    </row>
    <row r="5032" spans="15:24" x14ac:dyDescent="0.45">
      <c r="O5032" s="3"/>
      <c r="V5032" s="3"/>
      <c r="X5032" s="3"/>
    </row>
    <row r="5033" spans="15:24" x14ac:dyDescent="0.45">
      <c r="O5033" s="3"/>
      <c r="V5033" s="3"/>
      <c r="X5033" s="3"/>
    </row>
    <row r="5034" spans="15:24" x14ac:dyDescent="0.45">
      <c r="O5034" s="3"/>
      <c r="V5034" s="3"/>
      <c r="X5034" s="3"/>
    </row>
    <row r="5035" spans="15:24" x14ac:dyDescent="0.45">
      <c r="O5035" s="3"/>
      <c r="V5035" s="3"/>
      <c r="X5035" s="3"/>
    </row>
    <row r="5036" spans="15:24" x14ac:dyDescent="0.45">
      <c r="O5036" s="3"/>
      <c r="V5036" s="3"/>
      <c r="X5036" s="3"/>
    </row>
    <row r="5037" spans="15:24" x14ac:dyDescent="0.45">
      <c r="O5037" s="3"/>
      <c r="V5037" s="3"/>
      <c r="X5037" s="3"/>
    </row>
    <row r="5038" spans="15:24" x14ac:dyDescent="0.45">
      <c r="O5038" s="3"/>
      <c r="V5038" s="3"/>
      <c r="X5038" s="3"/>
    </row>
    <row r="5039" spans="15:24" x14ac:dyDescent="0.45">
      <c r="O5039" s="3"/>
      <c r="V5039" s="3"/>
      <c r="X5039" s="3"/>
    </row>
    <row r="5040" spans="15:24" x14ac:dyDescent="0.45">
      <c r="O5040" s="3"/>
      <c r="V5040" s="3"/>
      <c r="X5040" s="3"/>
    </row>
    <row r="5041" spans="15:24" x14ac:dyDescent="0.45">
      <c r="O5041" s="3"/>
      <c r="V5041" s="3"/>
      <c r="X5041" s="3"/>
    </row>
    <row r="5042" spans="15:24" x14ac:dyDescent="0.45">
      <c r="O5042" s="3"/>
      <c r="V5042" s="3"/>
      <c r="X5042" s="3"/>
    </row>
    <row r="5043" spans="15:24" x14ac:dyDescent="0.45">
      <c r="O5043" s="3"/>
      <c r="V5043" s="3"/>
      <c r="X5043" s="3"/>
    </row>
    <row r="5044" spans="15:24" x14ac:dyDescent="0.45">
      <c r="O5044" s="3"/>
      <c r="V5044" s="3"/>
      <c r="X5044" s="3"/>
    </row>
    <row r="5045" spans="15:24" x14ac:dyDescent="0.45">
      <c r="O5045" s="3"/>
      <c r="V5045" s="3"/>
      <c r="X5045" s="3"/>
    </row>
    <row r="5046" spans="15:24" x14ac:dyDescent="0.45">
      <c r="O5046" s="3"/>
      <c r="V5046" s="3"/>
      <c r="X5046" s="3"/>
    </row>
    <row r="5047" spans="15:24" x14ac:dyDescent="0.45">
      <c r="O5047" s="3"/>
      <c r="V5047" s="3"/>
      <c r="X5047" s="3"/>
    </row>
    <row r="5048" spans="15:24" x14ac:dyDescent="0.45">
      <c r="O5048" s="3"/>
      <c r="V5048" s="3"/>
      <c r="X5048" s="3"/>
    </row>
    <row r="5049" spans="15:24" x14ac:dyDescent="0.45">
      <c r="O5049" s="3"/>
      <c r="V5049" s="3"/>
      <c r="X5049" s="3"/>
    </row>
    <row r="5050" spans="15:24" x14ac:dyDescent="0.45">
      <c r="O5050" s="3"/>
      <c r="V5050" s="3"/>
      <c r="X5050" s="3"/>
    </row>
    <row r="5051" spans="15:24" x14ac:dyDescent="0.45">
      <c r="O5051" s="3"/>
      <c r="V5051" s="3"/>
      <c r="X5051" s="3"/>
    </row>
    <row r="5052" spans="15:24" x14ac:dyDescent="0.45">
      <c r="O5052" s="3"/>
      <c r="V5052" s="3"/>
      <c r="X5052" s="3"/>
    </row>
    <row r="5053" spans="15:24" x14ac:dyDescent="0.45">
      <c r="O5053" s="3"/>
      <c r="V5053" s="3"/>
      <c r="X5053" s="3"/>
    </row>
    <row r="5054" spans="15:24" x14ac:dyDescent="0.45">
      <c r="O5054" s="3"/>
      <c r="V5054" s="3"/>
      <c r="X5054" s="3"/>
    </row>
    <row r="5055" spans="15:24" x14ac:dyDescent="0.45">
      <c r="O5055" s="3"/>
      <c r="V5055" s="3"/>
      <c r="X5055" s="3"/>
    </row>
    <row r="5056" spans="15:24" x14ac:dyDescent="0.45">
      <c r="O5056" s="3"/>
      <c r="V5056" s="3"/>
      <c r="X5056" s="3"/>
    </row>
    <row r="5057" spans="15:24" x14ac:dyDescent="0.45">
      <c r="O5057" s="3"/>
      <c r="V5057" s="3"/>
      <c r="X5057" s="3"/>
    </row>
    <row r="5058" spans="15:24" x14ac:dyDescent="0.45">
      <c r="O5058" s="3"/>
      <c r="V5058" s="3"/>
      <c r="X5058" s="3"/>
    </row>
    <row r="5059" spans="15:24" x14ac:dyDescent="0.45">
      <c r="O5059" s="3"/>
      <c r="V5059" s="3"/>
      <c r="X5059" s="3"/>
    </row>
    <row r="5060" spans="15:24" x14ac:dyDescent="0.45">
      <c r="O5060" s="3"/>
      <c r="V5060" s="3"/>
      <c r="X5060" s="3"/>
    </row>
    <row r="5061" spans="15:24" x14ac:dyDescent="0.45">
      <c r="O5061" s="3"/>
      <c r="V5061" s="3"/>
      <c r="X5061" s="3"/>
    </row>
    <row r="5062" spans="15:24" x14ac:dyDescent="0.45">
      <c r="O5062" s="3"/>
      <c r="V5062" s="3"/>
      <c r="X5062" s="3"/>
    </row>
    <row r="5063" spans="15:24" x14ac:dyDescent="0.45">
      <c r="O5063" s="3"/>
      <c r="V5063" s="3"/>
      <c r="X5063" s="3"/>
    </row>
    <row r="5064" spans="15:24" x14ac:dyDescent="0.45">
      <c r="O5064" s="3"/>
      <c r="V5064" s="3"/>
      <c r="X5064" s="3"/>
    </row>
    <row r="5065" spans="15:24" x14ac:dyDescent="0.45">
      <c r="O5065" s="3"/>
      <c r="V5065" s="3"/>
      <c r="X5065" s="3"/>
    </row>
    <row r="5066" spans="15:24" x14ac:dyDescent="0.45">
      <c r="O5066" s="3"/>
      <c r="V5066" s="3"/>
      <c r="X5066" s="3"/>
    </row>
    <row r="5067" spans="15:24" x14ac:dyDescent="0.45">
      <c r="O5067" s="3"/>
      <c r="V5067" s="3"/>
      <c r="X5067" s="3"/>
    </row>
    <row r="5068" spans="15:24" x14ac:dyDescent="0.45">
      <c r="O5068" s="3"/>
      <c r="V5068" s="3"/>
      <c r="X5068" s="3"/>
    </row>
    <row r="5069" spans="15:24" x14ac:dyDescent="0.45">
      <c r="O5069" s="3"/>
      <c r="V5069" s="3"/>
      <c r="X5069" s="3"/>
    </row>
    <row r="5070" spans="15:24" x14ac:dyDescent="0.45">
      <c r="O5070" s="3"/>
      <c r="V5070" s="3"/>
      <c r="X5070" s="3"/>
    </row>
    <row r="5071" spans="15:24" x14ac:dyDescent="0.45">
      <c r="O5071" s="3"/>
      <c r="V5071" s="3"/>
      <c r="X5071" s="3"/>
    </row>
    <row r="5072" spans="15:24" x14ac:dyDescent="0.45">
      <c r="O5072" s="3"/>
      <c r="V5072" s="3"/>
      <c r="X5072" s="3"/>
    </row>
    <row r="5073" spans="15:24" x14ac:dyDescent="0.45">
      <c r="O5073" s="3"/>
      <c r="V5073" s="3"/>
      <c r="X5073" s="3"/>
    </row>
    <row r="5074" spans="15:24" x14ac:dyDescent="0.45">
      <c r="O5074" s="3"/>
      <c r="V5074" s="3"/>
      <c r="X5074" s="3"/>
    </row>
    <row r="5075" spans="15:24" x14ac:dyDescent="0.45">
      <c r="O5075" s="3"/>
      <c r="V5075" s="3"/>
      <c r="X5075" s="3"/>
    </row>
    <row r="5076" spans="15:24" x14ac:dyDescent="0.45">
      <c r="O5076" s="3"/>
      <c r="V5076" s="3"/>
      <c r="X5076" s="3"/>
    </row>
    <row r="5077" spans="15:24" x14ac:dyDescent="0.45">
      <c r="O5077" s="3"/>
      <c r="V5077" s="3"/>
      <c r="X5077" s="3"/>
    </row>
    <row r="5078" spans="15:24" x14ac:dyDescent="0.45">
      <c r="O5078" s="3"/>
      <c r="V5078" s="3"/>
      <c r="X5078" s="3"/>
    </row>
    <row r="5079" spans="15:24" x14ac:dyDescent="0.45">
      <c r="O5079" s="3"/>
      <c r="V5079" s="3"/>
      <c r="X5079" s="3"/>
    </row>
    <row r="5080" spans="15:24" x14ac:dyDescent="0.45">
      <c r="O5080" s="3"/>
      <c r="V5080" s="3"/>
      <c r="X5080" s="3"/>
    </row>
    <row r="5081" spans="15:24" x14ac:dyDescent="0.45">
      <c r="O5081" s="3"/>
      <c r="V5081" s="3"/>
      <c r="X5081" s="3"/>
    </row>
    <row r="5082" spans="15:24" x14ac:dyDescent="0.45">
      <c r="O5082" s="3"/>
      <c r="V5082" s="3"/>
      <c r="X5082" s="3"/>
    </row>
    <row r="5083" spans="15:24" x14ac:dyDescent="0.45">
      <c r="O5083" s="3"/>
      <c r="V5083" s="3"/>
      <c r="X5083" s="3"/>
    </row>
    <row r="5084" spans="15:24" x14ac:dyDescent="0.45">
      <c r="O5084" s="3"/>
      <c r="V5084" s="3"/>
      <c r="X5084" s="3"/>
    </row>
    <row r="5085" spans="15:24" x14ac:dyDescent="0.45">
      <c r="O5085" s="3"/>
      <c r="V5085" s="3"/>
      <c r="X5085" s="3"/>
    </row>
    <row r="5086" spans="15:24" x14ac:dyDescent="0.45">
      <c r="O5086" s="3"/>
      <c r="V5086" s="3"/>
      <c r="X5086" s="3"/>
    </row>
    <row r="5087" spans="15:24" x14ac:dyDescent="0.45">
      <c r="O5087" s="3"/>
      <c r="V5087" s="3"/>
      <c r="X5087" s="3"/>
    </row>
    <row r="5088" spans="15:24" x14ac:dyDescent="0.45">
      <c r="O5088" s="3"/>
      <c r="V5088" s="3"/>
      <c r="X5088" s="3"/>
    </row>
    <row r="5089" spans="15:24" x14ac:dyDescent="0.45">
      <c r="O5089" s="3"/>
      <c r="V5089" s="3"/>
      <c r="X5089" s="3"/>
    </row>
    <row r="5090" spans="15:24" x14ac:dyDescent="0.45">
      <c r="O5090" s="3"/>
      <c r="V5090" s="3"/>
      <c r="X5090" s="3"/>
    </row>
    <row r="5091" spans="15:24" x14ac:dyDescent="0.45">
      <c r="O5091" s="3"/>
      <c r="V5091" s="3"/>
      <c r="X5091" s="3"/>
    </row>
    <row r="5092" spans="15:24" x14ac:dyDescent="0.45">
      <c r="O5092" s="3"/>
      <c r="V5092" s="3"/>
      <c r="X5092" s="3"/>
    </row>
    <row r="5093" spans="15:24" x14ac:dyDescent="0.45">
      <c r="O5093" s="3"/>
      <c r="V5093" s="3"/>
      <c r="X5093" s="3"/>
    </row>
    <row r="5094" spans="15:24" x14ac:dyDescent="0.45">
      <c r="O5094" s="3"/>
      <c r="V5094" s="3"/>
      <c r="X5094" s="3"/>
    </row>
    <row r="5095" spans="15:24" x14ac:dyDescent="0.45">
      <c r="O5095" s="3"/>
      <c r="V5095" s="3"/>
      <c r="X5095" s="3"/>
    </row>
    <row r="5096" spans="15:24" x14ac:dyDescent="0.45">
      <c r="O5096" s="3"/>
      <c r="V5096" s="3"/>
      <c r="X5096" s="3"/>
    </row>
    <row r="5097" spans="15:24" x14ac:dyDescent="0.45">
      <c r="O5097" s="3"/>
      <c r="V5097" s="3"/>
      <c r="X5097" s="3"/>
    </row>
    <row r="5098" spans="15:24" x14ac:dyDescent="0.45">
      <c r="O5098" s="3"/>
      <c r="V5098" s="3"/>
      <c r="X5098" s="3"/>
    </row>
    <row r="5099" spans="15:24" x14ac:dyDescent="0.45">
      <c r="O5099" s="3"/>
      <c r="V5099" s="3"/>
      <c r="X5099" s="3"/>
    </row>
    <row r="5100" spans="15:24" x14ac:dyDescent="0.45">
      <c r="O5100" s="3"/>
      <c r="V5100" s="3"/>
      <c r="X5100" s="3"/>
    </row>
    <row r="5101" spans="15:24" x14ac:dyDescent="0.45">
      <c r="O5101" s="3"/>
      <c r="V5101" s="3"/>
      <c r="X5101" s="3"/>
    </row>
    <row r="5102" spans="15:24" x14ac:dyDescent="0.45">
      <c r="O5102" s="3"/>
      <c r="V5102" s="3"/>
      <c r="X5102" s="3"/>
    </row>
    <row r="5103" spans="15:24" x14ac:dyDescent="0.45">
      <c r="O5103" s="3"/>
      <c r="V5103" s="3"/>
      <c r="X5103" s="3"/>
    </row>
    <row r="5104" spans="15:24" x14ac:dyDescent="0.45">
      <c r="O5104" s="3"/>
      <c r="V5104" s="3"/>
      <c r="X5104" s="3"/>
    </row>
    <row r="5105" spans="15:24" x14ac:dyDescent="0.45">
      <c r="O5105" s="3"/>
      <c r="V5105" s="3"/>
      <c r="X5105" s="3"/>
    </row>
    <row r="5106" spans="15:24" x14ac:dyDescent="0.45">
      <c r="O5106" s="3"/>
      <c r="V5106" s="3"/>
      <c r="X5106" s="3"/>
    </row>
    <row r="5107" spans="15:24" x14ac:dyDescent="0.45">
      <c r="O5107" s="3"/>
      <c r="V5107" s="3"/>
      <c r="X5107" s="3"/>
    </row>
    <row r="5108" spans="15:24" x14ac:dyDescent="0.45">
      <c r="O5108" s="3"/>
      <c r="V5108" s="3"/>
      <c r="X5108" s="3"/>
    </row>
    <row r="5109" spans="15:24" x14ac:dyDescent="0.45">
      <c r="O5109" s="3"/>
      <c r="V5109" s="3"/>
      <c r="X5109" s="3"/>
    </row>
    <row r="5110" spans="15:24" x14ac:dyDescent="0.45">
      <c r="O5110" s="3"/>
      <c r="V5110" s="3"/>
      <c r="X5110" s="3"/>
    </row>
    <row r="5111" spans="15:24" x14ac:dyDescent="0.45">
      <c r="O5111" s="3"/>
      <c r="V5111" s="3"/>
      <c r="X5111" s="3"/>
    </row>
    <row r="5112" spans="15:24" x14ac:dyDescent="0.45">
      <c r="O5112" s="3"/>
      <c r="V5112" s="3"/>
      <c r="X5112" s="3"/>
    </row>
    <row r="5113" spans="15:24" x14ac:dyDescent="0.45">
      <c r="O5113" s="3"/>
      <c r="V5113" s="3"/>
      <c r="X5113" s="3"/>
    </row>
    <row r="5114" spans="15:24" x14ac:dyDescent="0.45">
      <c r="O5114" s="3"/>
      <c r="V5114" s="3"/>
      <c r="X5114" s="3"/>
    </row>
    <row r="5115" spans="15:24" x14ac:dyDescent="0.45">
      <c r="O5115" s="3"/>
      <c r="V5115" s="3"/>
      <c r="X5115" s="3"/>
    </row>
    <row r="5116" spans="15:24" x14ac:dyDescent="0.45">
      <c r="O5116" s="3"/>
      <c r="V5116" s="3"/>
      <c r="X5116" s="3"/>
    </row>
    <row r="5117" spans="15:24" x14ac:dyDescent="0.45">
      <c r="O5117" s="3"/>
      <c r="V5117" s="3"/>
      <c r="X5117" s="3"/>
    </row>
    <row r="5118" spans="15:24" x14ac:dyDescent="0.45">
      <c r="O5118" s="3"/>
      <c r="V5118" s="3"/>
      <c r="X5118" s="3"/>
    </row>
    <row r="5119" spans="15:24" x14ac:dyDescent="0.45">
      <c r="O5119" s="3"/>
      <c r="V5119" s="3"/>
      <c r="X5119" s="3"/>
    </row>
    <row r="5120" spans="15:24" x14ac:dyDescent="0.45">
      <c r="O5120" s="3"/>
      <c r="V5120" s="3"/>
      <c r="X5120" s="3"/>
    </row>
    <row r="5121" spans="15:24" x14ac:dyDescent="0.45">
      <c r="O5121" s="3"/>
      <c r="V5121" s="3"/>
      <c r="X5121" s="3"/>
    </row>
    <row r="5122" spans="15:24" x14ac:dyDescent="0.45">
      <c r="O5122" s="3"/>
      <c r="V5122" s="3"/>
      <c r="X5122" s="3"/>
    </row>
    <row r="5123" spans="15:24" x14ac:dyDescent="0.45">
      <c r="O5123" s="3"/>
      <c r="V5123" s="3"/>
      <c r="X5123" s="3"/>
    </row>
    <row r="5124" spans="15:24" x14ac:dyDescent="0.45">
      <c r="O5124" s="3"/>
      <c r="V5124" s="3"/>
      <c r="X5124" s="3"/>
    </row>
    <row r="5125" spans="15:24" x14ac:dyDescent="0.45">
      <c r="O5125" s="3"/>
      <c r="V5125" s="3"/>
      <c r="X5125" s="3"/>
    </row>
    <row r="5126" spans="15:24" x14ac:dyDescent="0.45">
      <c r="O5126" s="3"/>
      <c r="V5126" s="3"/>
      <c r="X5126" s="3"/>
    </row>
    <row r="5127" spans="15:24" x14ac:dyDescent="0.45">
      <c r="O5127" s="3"/>
      <c r="V5127" s="3"/>
      <c r="X5127" s="3"/>
    </row>
    <row r="5128" spans="15:24" x14ac:dyDescent="0.45">
      <c r="O5128" s="3"/>
      <c r="V5128" s="3"/>
      <c r="X5128" s="3"/>
    </row>
    <row r="5129" spans="15:24" x14ac:dyDescent="0.45">
      <c r="O5129" s="3"/>
      <c r="V5129" s="3"/>
      <c r="X5129" s="3"/>
    </row>
    <row r="5130" spans="15:24" x14ac:dyDescent="0.45">
      <c r="O5130" s="3"/>
      <c r="V5130" s="3"/>
      <c r="X5130" s="3"/>
    </row>
    <row r="5131" spans="15:24" x14ac:dyDescent="0.45">
      <c r="O5131" s="3"/>
      <c r="V5131" s="3"/>
      <c r="X5131" s="3"/>
    </row>
    <row r="5132" spans="15:24" x14ac:dyDescent="0.45">
      <c r="O5132" s="3"/>
      <c r="V5132" s="3"/>
      <c r="X5132" s="3"/>
    </row>
    <row r="5133" spans="15:24" x14ac:dyDescent="0.45">
      <c r="O5133" s="3"/>
      <c r="V5133" s="3"/>
      <c r="X5133" s="3"/>
    </row>
    <row r="5134" spans="15:24" x14ac:dyDescent="0.45">
      <c r="O5134" s="3"/>
      <c r="V5134" s="3"/>
      <c r="X5134" s="3"/>
    </row>
    <row r="5135" spans="15:24" x14ac:dyDescent="0.45">
      <c r="O5135" s="3"/>
      <c r="V5135" s="3"/>
      <c r="X5135" s="3"/>
    </row>
    <row r="5136" spans="15:24" x14ac:dyDescent="0.45">
      <c r="O5136" s="3"/>
      <c r="V5136" s="3"/>
      <c r="X5136" s="3"/>
    </row>
    <row r="5137" spans="15:24" x14ac:dyDescent="0.45">
      <c r="O5137" s="3"/>
      <c r="V5137" s="3"/>
      <c r="X5137" s="3"/>
    </row>
    <row r="5138" spans="15:24" x14ac:dyDescent="0.45">
      <c r="O5138" s="3"/>
      <c r="V5138" s="3"/>
      <c r="X5138" s="3"/>
    </row>
    <row r="5139" spans="15:24" x14ac:dyDescent="0.45">
      <c r="O5139" s="3"/>
      <c r="V5139" s="3"/>
      <c r="X5139" s="3"/>
    </row>
    <row r="5140" spans="15:24" x14ac:dyDescent="0.45">
      <c r="O5140" s="3"/>
      <c r="V5140" s="3"/>
      <c r="X5140" s="3"/>
    </row>
    <row r="5141" spans="15:24" x14ac:dyDescent="0.45">
      <c r="O5141" s="3"/>
      <c r="V5141" s="3"/>
      <c r="X5141" s="3"/>
    </row>
    <row r="5142" spans="15:24" x14ac:dyDescent="0.45">
      <c r="O5142" s="3"/>
      <c r="V5142" s="3"/>
      <c r="X5142" s="3"/>
    </row>
    <row r="5143" spans="15:24" x14ac:dyDescent="0.45">
      <c r="O5143" s="3"/>
      <c r="V5143" s="3"/>
      <c r="X5143" s="3"/>
    </row>
    <row r="5144" spans="15:24" x14ac:dyDescent="0.45">
      <c r="O5144" s="3"/>
      <c r="V5144" s="3"/>
      <c r="X5144" s="3"/>
    </row>
    <row r="5145" spans="15:24" x14ac:dyDescent="0.45">
      <c r="O5145" s="3"/>
      <c r="V5145" s="3"/>
      <c r="X5145" s="3"/>
    </row>
    <row r="5146" spans="15:24" x14ac:dyDescent="0.45">
      <c r="O5146" s="3"/>
      <c r="V5146" s="3"/>
      <c r="X5146" s="3"/>
    </row>
    <row r="5147" spans="15:24" x14ac:dyDescent="0.45">
      <c r="O5147" s="3"/>
      <c r="V5147" s="3"/>
      <c r="X5147" s="3"/>
    </row>
    <row r="5148" spans="15:24" x14ac:dyDescent="0.45">
      <c r="O5148" s="3"/>
      <c r="V5148" s="3"/>
      <c r="X5148" s="3"/>
    </row>
    <row r="5149" spans="15:24" x14ac:dyDescent="0.45">
      <c r="O5149" s="3"/>
      <c r="V5149" s="3"/>
      <c r="X5149" s="3"/>
    </row>
    <row r="5150" spans="15:24" x14ac:dyDescent="0.45">
      <c r="O5150" s="3"/>
      <c r="V5150" s="3"/>
      <c r="X5150" s="3"/>
    </row>
    <row r="5151" spans="15:24" x14ac:dyDescent="0.45">
      <c r="O5151" s="3"/>
      <c r="V5151" s="3"/>
      <c r="X5151" s="3"/>
    </row>
    <row r="5152" spans="15:24" x14ac:dyDescent="0.45">
      <c r="O5152" s="3"/>
      <c r="V5152" s="3"/>
      <c r="X5152" s="3"/>
    </row>
    <row r="5153" spans="15:24" x14ac:dyDescent="0.45">
      <c r="O5153" s="3"/>
      <c r="V5153" s="3"/>
      <c r="X5153" s="3"/>
    </row>
    <row r="5154" spans="15:24" x14ac:dyDescent="0.45">
      <c r="O5154" s="3"/>
      <c r="V5154" s="3"/>
      <c r="X5154" s="3"/>
    </row>
    <row r="5155" spans="15:24" x14ac:dyDescent="0.45">
      <c r="O5155" s="3"/>
      <c r="V5155" s="3"/>
      <c r="X5155" s="3"/>
    </row>
    <row r="5156" spans="15:24" x14ac:dyDescent="0.45">
      <c r="O5156" s="3"/>
      <c r="V5156" s="3"/>
      <c r="X5156" s="3"/>
    </row>
    <row r="5157" spans="15:24" x14ac:dyDescent="0.45">
      <c r="O5157" s="3"/>
      <c r="V5157" s="3"/>
      <c r="X5157" s="3"/>
    </row>
    <row r="5158" spans="15:24" x14ac:dyDescent="0.45">
      <c r="O5158" s="3"/>
      <c r="V5158" s="3"/>
      <c r="X5158" s="3"/>
    </row>
    <row r="5159" spans="15:24" x14ac:dyDescent="0.45">
      <c r="O5159" s="3"/>
      <c r="V5159" s="3"/>
      <c r="X5159" s="3"/>
    </row>
    <row r="5160" spans="15:24" x14ac:dyDescent="0.45">
      <c r="O5160" s="3"/>
      <c r="V5160" s="3"/>
      <c r="X5160" s="3"/>
    </row>
    <row r="5161" spans="15:24" x14ac:dyDescent="0.45">
      <c r="O5161" s="3"/>
      <c r="V5161" s="3"/>
      <c r="X5161" s="3"/>
    </row>
    <row r="5162" spans="15:24" x14ac:dyDescent="0.45">
      <c r="O5162" s="3"/>
      <c r="V5162" s="3"/>
      <c r="X5162" s="3"/>
    </row>
    <row r="5163" spans="15:24" x14ac:dyDescent="0.45">
      <c r="O5163" s="3"/>
      <c r="V5163" s="3"/>
      <c r="X5163" s="3"/>
    </row>
    <row r="5164" spans="15:24" x14ac:dyDescent="0.45">
      <c r="O5164" s="3"/>
      <c r="V5164" s="3"/>
      <c r="X5164" s="3"/>
    </row>
    <row r="5165" spans="15:24" x14ac:dyDescent="0.45">
      <c r="O5165" s="3"/>
      <c r="V5165" s="3"/>
      <c r="X5165" s="3"/>
    </row>
    <row r="5166" spans="15:24" x14ac:dyDescent="0.45">
      <c r="O5166" s="3"/>
      <c r="V5166" s="3"/>
      <c r="X5166" s="3"/>
    </row>
    <row r="5167" spans="15:24" x14ac:dyDescent="0.45">
      <c r="O5167" s="3"/>
      <c r="V5167" s="3"/>
      <c r="X5167" s="3"/>
    </row>
    <row r="5168" spans="15:24" x14ac:dyDescent="0.45">
      <c r="O5168" s="3"/>
      <c r="V5168" s="3"/>
      <c r="X5168" s="3"/>
    </row>
    <row r="5169" spans="15:24" x14ac:dyDescent="0.45">
      <c r="O5169" s="3"/>
      <c r="V5169" s="3"/>
      <c r="X5169" s="3"/>
    </row>
    <row r="5170" spans="15:24" x14ac:dyDescent="0.45">
      <c r="O5170" s="3"/>
      <c r="V5170" s="3"/>
      <c r="X5170" s="3"/>
    </row>
    <row r="5171" spans="15:24" x14ac:dyDescent="0.45">
      <c r="O5171" s="3"/>
      <c r="V5171" s="3"/>
      <c r="X5171" s="3"/>
    </row>
    <row r="5172" spans="15:24" x14ac:dyDescent="0.45">
      <c r="O5172" s="3"/>
      <c r="V5172" s="3"/>
      <c r="X5172" s="3"/>
    </row>
    <row r="5173" spans="15:24" x14ac:dyDescent="0.45">
      <c r="O5173" s="3"/>
      <c r="V5173" s="3"/>
      <c r="X5173" s="3"/>
    </row>
    <row r="5174" spans="15:24" x14ac:dyDescent="0.45">
      <c r="O5174" s="3"/>
      <c r="V5174" s="3"/>
      <c r="X5174" s="3"/>
    </row>
    <row r="5175" spans="15:24" x14ac:dyDescent="0.45">
      <c r="O5175" s="3"/>
      <c r="V5175" s="3"/>
      <c r="X5175" s="3"/>
    </row>
    <row r="5176" spans="15:24" x14ac:dyDescent="0.45">
      <c r="O5176" s="3"/>
      <c r="V5176" s="3"/>
      <c r="X5176" s="3"/>
    </row>
    <row r="5177" spans="15:24" x14ac:dyDescent="0.45">
      <c r="O5177" s="3"/>
      <c r="V5177" s="3"/>
      <c r="X5177" s="3"/>
    </row>
    <row r="5178" spans="15:24" x14ac:dyDescent="0.45">
      <c r="O5178" s="3"/>
      <c r="V5178" s="3"/>
      <c r="X5178" s="3"/>
    </row>
    <row r="5179" spans="15:24" x14ac:dyDescent="0.45">
      <c r="O5179" s="3"/>
      <c r="V5179" s="3"/>
      <c r="X5179" s="3"/>
    </row>
    <row r="5180" spans="15:24" x14ac:dyDescent="0.45">
      <c r="O5180" s="3"/>
      <c r="V5180" s="3"/>
      <c r="X5180" s="3"/>
    </row>
    <row r="5181" spans="15:24" x14ac:dyDescent="0.45">
      <c r="O5181" s="3"/>
      <c r="V5181" s="3"/>
      <c r="X5181" s="3"/>
    </row>
    <row r="5182" spans="15:24" x14ac:dyDescent="0.45">
      <c r="O5182" s="3"/>
      <c r="V5182" s="3"/>
      <c r="X5182" s="3"/>
    </row>
    <row r="5183" spans="15:24" x14ac:dyDescent="0.45">
      <c r="O5183" s="3"/>
      <c r="V5183" s="3"/>
      <c r="X5183" s="3"/>
    </row>
    <row r="5184" spans="15:24" x14ac:dyDescent="0.45">
      <c r="O5184" s="3"/>
      <c r="V5184" s="3"/>
      <c r="X5184" s="3"/>
    </row>
    <row r="5185" spans="15:24" x14ac:dyDescent="0.45">
      <c r="O5185" s="3"/>
      <c r="V5185" s="3"/>
      <c r="X5185" s="3"/>
    </row>
    <row r="5186" spans="15:24" x14ac:dyDescent="0.45">
      <c r="O5186" s="3"/>
      <c r="V5186" s="3"/>
      <c r="X5186" s="3"/>
    </row>
    <row r="5187" spans="15:24" x14ac:dyDescent="0.45">
      <c r="O5187" s="3"/>
      <c r="V5187" s="3"/>
      <c r="X5187" s="3"/>
    </row>
    <row r="5188" spans="15:24" x14ac:dyDescent="0.45">
      <c r="O5188" s="3"/>
      <c r="V5188" s="3"/>
      <c r="X5188" s="3"/>
    </row>
    <row r="5189" spans="15:24" x14ac:dyDescent="0.45">
      <c r="O5189" s="3"/>
      <c r="V5189" s="3"/>
      <c r="X5189" s="3"/>
    </row>
    <row r="5190" spans="15:24" x14ac:dyDescent="0.45">
      <c r="O5190" s="3"/>
      <c r="V5190" s="3"/>
      <c r="X5190" s="3"/>
    </row>
    <row r="5191" spans="15:24" x14ac:dyDescent="0.45">
      <c r="O5191" s="3"/>
      <c r="V5191" s="3"/>
      <c r="X5191" s="3"/>
    </row>
    <row r="5192" spans="15:24" x14ac:dyDescent="0.45">
      <c r="O5192" s="3"/>
      <c r="V5192" s="3"/>
      <c r="X5192" s="3"/>
    </row>
    <row r="5193" spans="15:24" x14ac:dyDescent="0.45">
      <c r="O5193" s="3"/>
      <c r="V5193" s="3"/>
      <c r="X5193" s="3"/>
    </row>
    <row r="5194" spans="15:24" x14ac:dyDescent="0.45">
      <c r="O5194" s="3"/>
      <c r="V5194" s="3"/>
      <c r="X5194" s="3"/>
    </row>
    <row r="5195" spans="15:24" x14ac:dyDescent="0.45">
      <c r="O5195" s="3"/>
      <c r="V5195" s="3"/>
      <c r="X5195" s="3"/>
    </row>
    <row r="5196" spans="15:24" x14ac:dyDescent="0.45">
      <c r="O5196" s="3"/>
      <c r="V5196" s="3"/>
      <c r="X5196" s="3"/>
    </row>
    <row r="5197" spans="15:24" x14ac:dyDescent="0.45">
      <c r="O5197" s="3"/>
      <c r="V5197" s="3"/>
      <c r="X5197" s="3"/>
    </row>
    <row r="5198" spans="15:24" x14ac:dyDescent="0.45">
      <c r="O5198" s="3"/>
      <c r="V5198" s="3"/>
      <c r="X5198" s="3"/>
    </row>
    <row r="5199" spans="15:24" x14ac:dyDescent="0.45">
      <c r="O5199" s="3"/>
      <c r="V5199" s="3"/>
      <c r="X5199" s="3"/>
    </row>
    <row r="5200" spans="15:24" x14ac:dyDescent="0.45">
      <c r="O5200" s="3"/>
      <c r="V5200" s="3"/>
      <c r="X5200" s="3"/>
    </row>
    <row r="5201" spans="15:24" x14ac:dyDescent="0.45">
      <c r="O5201" s="3"/>
      <c r="V5201" s="3"/>
      <c r="X5201" s="3"/>
    </row>
    <row r="5202" spans="15:24" x14ac:dyDescent="0.45">
      <c r="O5202" s="3"/>
      <c r="V5202" s="3"/>
      <c r="X5202" s="3"/>
    </row>
    <row r="5203" spans="15:24" x14ac:dyDescent="0.45">
      <c r="O5203" s="3"/>
      <c r="V5203" s="3"/>
      <c r="X5203" s="3"/>
    </row>
    <row r="5204" spans="15:24" x14ac:dyDescent="0.45">
      <c r="O5204" s="3"/>
      <c r="V5204" s="3"/>
      <c r="X5204" s="3"/>
    </row>
    <row r="5205" spans="15:24" x14ac:dyDescent="0.45">
      <c r="O5205" s="3"/>
      <c r="V5205" s="3"/>
      <c r="X5205" s="3"/>
    </row>
    <row r="5206" spans="15:24" x14ac:dyDescent="0.45">
      <c r="O5206" s="3"/>
      <c r="V5206" s="3"/>
      <c r="X5206" s="3"/>
    </row>
    <row r="5207" spans="15:24" x14ac:dyDescent="0.45">
      <c r="O5207" s="3"/>
      <c r="V5207" s="3"/>
      <c r="X5207" s="3"/>
    </row>
    <row r="5208" spans="15:24" x14ac:dyDescent="0.45">
      <c r="O5208" s="3"/>
      <c r="V5208" s="3"/>
      <c r="X5208" s="3"/>
    </row>
    <row r="5209" spans="15:24" x14ac:dyDescent="0.45">
      <c r="O5209" s="3"/>
      <c r="V5209" s="3"/>
      <c r="X5209" s="3"/>
    </row>
    <row r="5210" spans="15:24" x14ac:dyDescent="0.45">
      <c r="O5210" s="3"/>
      <c r="V5210" s="3"/>
      <c r="X5210" s="3"/>
    </row>
    <row r="5211" spans="15:24" x14ac:dyDescent="0.45">
      <c r="O5211" s="3"/>
      <c r="V5211" s="3"/>
      <c r="X5211" s="3"/>
    </row>
    <row r="5212" spans="15:24" x14ac:dyDescent="0.45">
      <c r="O5212" s="3"/>
      <c r="V5212" s="3"/>
      <c r="X5212" s="3"/>
    </row>
    <row r="5213" spans="15:24" x14ac:dyDescent="0.45">
      <c r="O5213" s="3"/>
      <c r="V5213" s="3"/>
      <c r="X5213" s="3"/>
    </row>
    <row r="5214" spans="15:24" x14ac:dyDescent="0.45">
      <c r="O5214" s="3"/>
      <c r="V5214" s="3"/>
      <c r="X5214" s="3"/>
    </row>
    <row r="5215" spans="15:24" x14ac:dyDescent="0.45">
      <c r="O5215" s="3"/>
      <c r="V5215" s="3"/>
      <c r="X5215" s="3"/>
    </row>
    <row r="5216" spans="15:24" x14ac:dyDescent="0.45">
      <c r="O5216" s="3"/>
      <c r="V5216" s="3"/>
      <c r="X5216" s="3"/>
    </row>
    <row r="5217" spans="15:24" x14ac:dyDescent="0.45">
      <c r="O5217" s="3"/>
      <c r="V5217" s="3"/>
      <c r="X5217" s="3"/>
    </row>
    <row r="5218" spans="15:24" x14ac:dyDescent="0.45">
      <c r="O5218" s="3"/>
      <c r="V5218" s="3"/>
      <c r="X5218" s="3"/>
    </row>
    <row r="5219" spans="15:24" x14ac:dyDescent="0.45">
      <c r="O5219" s="3"/>
      <c r="V5219" s="3"/>
      <c r="X5219" s="3"/>
    </row>
    <row r="5220" spans="15:24" x14ac:dyDescent="0.45">
      <c r="O5220" s="3"/>
      <c r="V5220" s="3"/>
      <c r="X5220" s="3"/>
    </row>
    <row r="5221" spans="15:24" x14ac:dyDescent="0.45">
      <c r="O5221" s="3"/>
      <c r="V5221" s="3"/>
      <c r="X5221" s="3"/>
    </row>
    <row r="5222" spans="15:24" x14ac:dyDescent="0.45">
      <c r="O5222" s="3"/>
      <c r="V5222" s="3"/>
      <c r="X5222" s="3"/>
    </row>
    <row r="5223" spans="15:24" x14ac:dyDescent="0.45">
      <c r="O5223" s="3"/>
      <c r="V5223" s="3"/>
      <c r="X5223" s="3"/>
    </row>
    <row r="5224" spans="15:24" x14ac:dyDescent="0.45">
      <c r="O5224" s="3"/>
      <c r="V5224" s="3"/>
      <c r="X5224" s="3"/>
    </row>
    <row r="5225" spans="15:24" x14ac:dyDescent="0.45">
      <c r="O5225" s="3"/>
      <c r="V5225" s="3"/>
      <c r="X5225" s="3"/>
    </row>
    <row r="5226" spans="15:24" x14ac:dyDescent="0.45">
      <c r="O5226" s="3"/>
      <c r="V5226" s="3"/>
      <c r="X5226" s="3"/>
    </row>
    <row r="5227" spans="15:24" x14ac:dyDescent="0.45">
      <c r="O5227" s="3"/>
      <c r="V5227" s="3"/>
      <c r="X5227" s="3"/>
    </row>
    <row r="5228" spans="15:24" x14ac:dyDescent="0.45">
      <c r="O5228" s="3"/>
      <c r="V5228" s="3"/>
      <c r="X5228" s="3"/>
    </row>
    <row r="5229" spans="15:24" x14ac:dyDescent="0.45">
      <c r="O5229" s="3"/>
      <c r="V5229" s="3"/>
      <c r="X5229" s="3"/>
    </row>
    <row r="5230" spans="15:24" x14ac:dyDescent="0.45">
      <c r="O5230" s="3"/>
      <c r="V5230" s="3"/>
      <c r="X5230" s="3"/>
    </row>
    <row r="5231" spans="15:24" x14ac:dyDescent="0.45">
      <c r="O5231" s="3"/>
      <c r="V5231" s="3"/>
      <c r="X5231" s="3"/>
    </row>
    <row r="5232" spans="15:24" x14ac:dyDescent="0.45">
      <c r="O5232" s="3"/>
      <c r="V5232" s="3"/>
      <c r="X5232" s="3"/>
    </row>
    <row r="5233" spans="15:24" x14ac:dyDescent="0.45">
      <c r="O5233" s="3"/>
      <c r="V5233" s="3"/>
      <c r="X5233" s="3"/>
    </row>
    <row r="5234" spans="15:24" x14ac:dyDescent="0.45">
      <c r="O5234" s="3"/>
      <c r="V5234" s="3"/>
      <c r="X5234" s="3"/>
    </row>
    <row r="5235" spans="15:24" x14ac:dyDescent="0.45">
      <c r="O5235" s="3"/>
      <c r="V5235" s="3"/>
      <c r="X5235" s="3"/>
    </row>
    <row r="5236" spans="15:24" x14ac:dyDescent="0.45">
      <c r="O5236" s="3"/>
      <c r="V5236" s="3"/>
      <c r="X5236" s="3"/>
    </row>
    <row r="5237" spans="15:24" x14ac:dyDescent="0.45">
      <c r="O5237" s="3"/>
      <c r="V5237" s="3"/>
      <c r="X5237" s="3"/>
    </row>
    <row r="5238" spans="15:24" x14ac:dyDescent="0.45">
      <c r="O5238" s="3"/>
      <c r="V5238" s="3"/>
      <c r="X5238" s="3"/>
    </row>
    <row r="5239" spans="15:24" x14ac:dyDescent="0.45">
      <c r="O5239" s="3"/>
      <c r="V5239" s="3"/>
      <c r="X5239" s="3"/>
    </row>
    <row r="5240" spans="15:24" x14ac:dyDescent="0.45">
      <c r="O5240" s="3"/>
      <c r="V5240" s="3"/>
      <c r="X5240" s="3"/>
    </row>
    <row r="5241" spans="15:24" x14ac:dyDescent="0.45">
      <c r="O5241" s="3"/>
      <c r="V5241" s="3"/>
      <c r="X5241" s="3"/>
    </row>
    <row r="5242" spans="15:24" x14ac:dyDescent="0.45">
      <c r="O5242" s="3"/>
      <c r="V5242" s="3"/>
      <c r="X5242" s="3"/>
    </row>
    <row r="5243" spans="15:24" x14ac:dyDescent="0.45">
      <c r="O5243" s="3"/>
      <c r="V5243" s="3"/>
      <c r="X5243" s="3"/>
    </row>
    <row r="5244" spans="15:24" x14ac:dyDescent="0.45">
      <c r="O5244" s="3"/>
      <c r="V5244" s="3"/>
      <c r="X5244" s="3"/>
    </row>
    <row r="5245" spans="15:24" x14ac:dyDescent="0.45">
      <c r="O5245" s="3"/>
      <c r="V5245" s="3"/>
      <c r="X5245" s="3"/>
    </row>
    <row r="5246" spans="15:24" x14ac:dyDescent="0.45">
      <c r="O5246" s="3"/>
      <c r="V5246" s="3"/>
      <c r="X5246" s="3"/>
    </row>
    <row r="5247" spans="15:24" x14ac:dyDescent="0.45">
      <c r="O5247" s="3"/>
      <c r="V5247" s="3"/>
      <c r="X5247" s="3"/>
    </row>
    <row r="5248" spans="15:24" x14ac:dyDescent="0.45">
      <c r="O5248" s="3"/>
      <c r="V5248" s="3"/>
      <c r="X5248" s="3"/>
    </row>
    <row r="5249" spans="15:24" x14ac:dyDescent="0.45">
      <c r="O5249" s="3"/>
      <c r="V5249" s="3"/>
      <c r="X5249" s="3"/>
    </row>
    <row r="5250" spans="15:24" x14ac:dyDescent="0.45">
      <c r="O5250" s="3"/>
      <c r="V5250" s="3"/>
      <c r="X5250" s="3"/>
    </row>
    <row r="5251" spans="15:24" x14ac:dyDescent="0.45">
      <c r="O5251" s="3"/>
      <c r="V5251" s="3"/>
      <c r="X5251" s="3"/>
    </row>
    <row r="5252" spans="15:24" x14ac:dyDescent="0.45">
      <c r="O5252" s="3"/>
      <c r="V5252" s="3"/>
      <c r="X5252" s="3"/>
    </row>
    <row r="5253" spans="15:24" x14ac:dyDescent="0.45">
      <c r="O5253" s="3"/>
      <c r="V5253" s="3"/>
      <c r="X5253" s="3"/>
    </row>
    <row r="5254" spans="15:24" x14ac:dyDescent="0.45">
      <c r="O5254" s="3"/>
      <c r="V5254" s="3"/>
      <c r="X5254" s="3"/>
    </row>
    <row r="5255" spans="15:24" x14ac:dyDescent="0.45">
      <c r="O5255" s="3"/>
      <c r="V5255" s="3"/>
      <c r="X5255" s="3"/>
    </row>
    <row r="5256" spans="15:24" x14ac:dyDescent="0.45">
      <c r="O5256" s="3"/>
      <c r="V5256" s="3"/>
      <c r="X5256" s="3"/>
    </row>
    <row r="5257" spans="15:24" x14ac:dyDescent="0.45">
      <c r="O5257" s="3"/>
      <c r="V5257" s="3"/>
      <c r="X5257" s="3"/>
    </row>
    <row r="5258" spans="15:24" x14ac:dyDescent="0.45">
      <c r="O5258" s="3"/>
      <c r="V5258" s="3"/>
      <c r="X5258" s="3"/>
    </row>
    <row r="5259" spans="15:24" x14ac:dyDescent="0.45">
      <c r="O5259" s="3"/>
      <c r="V5259" s="3"/>
      <c r="X5259" s="3"/>
    </row>
    <row r="5260" spans="15:24" x14ac:dyDescent="0.45">
      <c r="O5260" s="3"/>
      <c r="V5260" s="3"/>
      <c r="X5260" s="3"/>
    </row>
    <row r="5261" spans="15:24" x14ac:dyDescent="0.45">
      <c r="O5261" s="3"/>
      <c r="V5261" s="3"/>
      <c r="X5261" s="3"/>
    </row>
    <row r="5262" spans="15:24" x14ac:dyDescent="0.45">
      <c r="O5262" s="3"/>
      <c r="V5262" s="3"/>
      <c r="X5262" s="3"/>
    </row>
    <row r="5263" spans="15:24" x14ac:dyDescent="0.45">
      <c r="O5263" s="3"/>
      <c r="V5263" s="3"/>
      <c r="X5263" s="3"/>
    </row>
    <row r="5264" spans="15:24" x14ac:dyDescent="0.45">
      <c r="O5264" s="3"/>
      <c r="V5264" s="3"/>
      <c r="X5264" s="3"/>
    </row>
    <row r="5265" spans="15:24" x14ac:dyDescent="0.45">
      <c r="O5265" s="3"/>
      <c r="V5265" s="3"/>
      <c r="X5265" s="3"/>
    </row>
    <row r="5266" spans="15:24" x14ac:dyDescent="0.45">
      <c r="O5266" s="3"/>
      <c r="V5266" s="3"/>
      <c r="X5266" s="3"/>
    </row>
    <row r="5267" spans="15:24" x14ac:dyDescent="0.45">
      <c r="O5267" s="3"/>
      <c r="V5267" s="3"/>
      <c r="X5267" s="3"/>
    </row>
    <row r="5268" spans="15:24" x14ac:dyDescent="0.45">
      <c r="O5268" s="3"/>
      <c r="V5268" s="3"/>
      <c r="X5268" s="3"/>
    </row>
    <row r="5269" spans="15:24" x14ac:dyDescent="0.45">
      <c r="O5269" s="3"/>
      <c r="V5269" s="3"/>
      <c r="X5269" s="3"/>
    </row>
    <row r="5270" spans="15:24" x14ac:dyDescent="0.45">
      <c r="O5270" s="3"/>
      <c r="V5270" s="3"/>
      <c r="X5270" s="3"/>
    </row>
    <row r="5271" spans="15:24" x14ac:dyDescent="0.45">
      <c r="O5271" s="3"/>
      <c r="V5271" s="3"/>
      <c r="X5271" s="3"/>
    </row>
    <row r="5272" spans="15:24" x14ac:dyDescent="0.45">
      <c r="O5272" s="3"/>
      <c r="V5272" s="3"/>
      <c r="X5272" s="3"/>
    </row>
    <row r="5273" spans="15:24" x14ac:dyDescent="0.45">
      <c r="O5273" s="3"/>
      <c r="V5273" s="3"/>
      <c r="X5273" s="3"/>
    </row>
    <row r="5274" spans="15:24" x14ac:dyDescent="0.45">
      <c r="O5274" s="3"/>
      <c r="V5274" s="3"/>
      <c r="X5274" s="3"/>
    </row>
    <row r="5275" spans="15:24" x14ac:dyDescent="0.45">
      <c r="O5275" s="3"/>
      <c r="V5275" s="3"/>
      <c r="X5275" s="3"/>
    </row>
    <row r="5276" spans="15:24" x14ac:dyDescent="0.45">
      <c r="O5276" s="3"/>
      <c r="V5276" s="3"/>
      <c r="X5276" s="3"/>
    </row>
    <row r="5277" spans="15:24" x14ac:dyDescent="0.45">
      <c r="O5277" s="3"/>
      <c r="V5277" s="3"/>
      <c r="X5277" s="3"/>
    </row>
    <row r="5278" spans="15:24" x14ac:dyDescent="0.45">
      <c r="O5278" s="3"/>
      <c r="V5278" s="3"/>
      <c r="X5278" s="3"/>
    </row>
    <row r="5279" spans="15:24" x14ac:dyDescent="0.45">
      <c r="O5279" s="3"/>
      <c r="V5279" s="3"/>
      <c r="X5279" s="3"/>
    </row>
    <row r="5280" spans="15:24" x14ac:dyDescent="0.45">
      <c r="O5280" s="3"/>
      <c r="V5280" s="3"/>
      <c r="X5280" s="3"/>
    </row>
    <row r="5281" spans="15:24" x14ac:dyDescent="0.45">
      <c r="O5281" s="3"/>
      <c r="V5281" s="3"/>
      <c r="X5281" s="3"/>
    </row>
    <row r="5282" spans="15:24" x14ac:dyDescent="0.45">
      <c r="O5282" s="3"/>
      <c r="V5282" s="3"/>
      <c r="X5282" s="3"/>
    </row>
    <row r="5283" spans="15:24" x14ac:dyDescent="0.45">
      <c r="O5283" s="3"/>
      <c r="V5283" s="3"/>
      <c r="X5283" s="3"/>
    </row>
    <row r="5284" spans="15:24" x14ac:dyDescent="0.45">
      <c r="O5284" s="3"/>
      <c r="V5284" s="3"/>
      <c r="X5284" s="3"/>
    </row>
    <row r="5285" spans="15:24" x14ac:dyDescent="0.45">
      <c r="O5285" s="3"/>
      <c r="V5285" s="3"/>
      <c r="X5285" s="3"/>
    </row>
    <row r="5286" spans="15:24" x14ac:dyDescent="0.45">
      <c r="O5286" s="3"/>
      <c r="V5286" s="3"/>
      <c r="X5286" s="3"/>
    </row>
    <row r="5287" spans="15:24" x14ac:dyDescent="0.45">
      <c r="O5287" s="3"/>
      <c r="V5287" s="3"/>
      <c r="X5287" s="3"/>
    </row>
    <row r="5288" spans="15:24" x14ac:dyDescent="0.45">
      <c r="O5288" s="3"/>
      <c r="V5288" s="3"/>
      <c r="X5288" s="3"/>
    </row>
    <row r="5289" spans="15:24" x14ac:dyDescent="0.45">
      <c r="O5289" s="3"/>
      <c r="V5289" s="3"/>
      <c r="X5289" s="3"/>
    </row>
    <row r="5290" spans="15:24" x14ac:dyDescent="0.45">
      <c r="O5290" s="3"/>
      <c r="V5290" s="3"/>
      <c r="X5290" s="3"/>
    </row>
    <row r="5291" spans="15:24" x14ac:dyDescent="0.45">
      <c r="O5291" s="3"/>
      <c r="V5291" s="3"/>
      <c r="X5291" s="3"/>
    </row>
    <row r="5292" spans="15:24" x14ac:dyDescent="0.45">
      <c r="O5292" s="3"/>
      <c r="V5292" s="3"/>
      <c r="X5292" s="3"/>
    </row>
    <row r="5293" spans="15:24" x14ac:dyDescent="0.45">
      <c r="O5293" s="3"/>
      <c r="V5293" s="3"/>
      <c r="X5293" s="3"/>
    </row>
    <row r="5294" spans="15:24" x14ac:dyDescent="0.45">
      <c r="O5294" s="3"/>
      <c r="V5294" s="3"/>
      <c r="X5294" s="3"/>
    </row>
    <row r="5295" spans="15:24" x14ac:dyDescent="0.45">
      <c r="O5295" s="3"/>
      <c r="V5295" s="3"/>
      <c r="X5295" s="3"/>
    </row>
    <row r="5296" spans="15:24" x14ac:dyDescent="0.45">
      <c r="O5296" s="3"/>
      <c r="V5296" s="3"/>
      <c r="X5296" s="3"/>
    </row>
    <row r="5297" spans="15:24" x14ac:dyDescent="0.45">
      <c r="O5297" s="3"/>
      <c r="V5297" s="3"/>
      <c r="X5297" s="3"/>
    </row>
    <row r="5298" spans="15:24" x14ac:dyDescent="0.45">
      <c r="O5298" s="3"/>
      <c r="V5298" s="3"/>
      <c r="X5298" s="3"/>
    </row>
    <row r="5299" spans="15:24" x14ac:dyDescent="0.45">
      <c r="O5299" s="3"/>
      <c r="V5299" s="3"/>
      <c r="X5299" s="3"/>
    </row>
    <row r="5300" spans="15:24" x14ac:dyDescent="0.45">
      <c r="O5300" s="3"/>
      <c r="V5300" s="3"/>
      <c r="X5300" s="3"/>
    </row>
    <row r="5301" spans="15:24" x14ac:dyDescent="0.45">
      <c r="O5301" s="3"/>
      <c r="V5301" s="3"/>
      <c r="X5301" s="3"/>
    </row>
    <row r="5302" spans="15:24" x14ac:dyDescent="0.45">
      <c r="O5302" s="3"/>
      <c r="V5302" s="3"/>
      <c r="X5302" s="3"/>
    </row>
    <row r="5303" spans="15:24" x14ac:dyDescent="0.45">
      <c r="O5303" s="3"/>
      <c r="V5303" s="3"/>
      <c r="X5303" s="3"/>
    </row>
    <row r="5304" spans="15:24" x14ac:dyDescent="0.45">
      <c r="O5304" s="3"/>
      <c r="V5304" s="3"/>
      <c r="X5304" s="3"/>
    </row>
    <row r="5305" spans="15:24" x14ac:dyDescent="0.45">
      <c r="O5305" s="3"/>
      <c r="V5305" s="3"/>
      <c r="X5305" s="3"/>
    </row>
    <row r="5306" spans="15:24" x14ac:dyDescent="0.45">
      <c r="O5306" s="3"/>
      <c r="V5306" s="3"/>
      <c r="X5306" s="3"/>
    </row>
    <row r="5307" spans="15:24" x14ac:dyDescent="0.45">
      <c r="O5307" s="3"/>
      <c r="V5307" s="3"/>
      <c r="X5307" s="3"/>
    </row>
    <row r="5308" spans="15:24" x14ac:dyDescent="0.45">
      <c r="O5308" s="3"/>
      <c r="V5308" s="3"/>
      <c r="X5308" s="3"/>
    </row>
    <row r="5309" spans="15:24" x14ac:dyDescent="0.45">
      <c r="O5309" s="3"/>
      <c r="V5309" s="3"/>
      <c r="X5309" s="3"/>
    </row>
    <row r="5310" spans="15:24" x14ac:dyDescent="0.45">
      <c r="O5310" s="3"/>
      <c r="V5310" s="3"/>
      <c r="X5310" s="3"/>
    </row>
    <row r="5311" spans="15:24" x14ac:dyDescent="0.45">
      <c r="O5311" s="3"/>
      <c r="V5311" s="3"/>
      <c r="X5311" s="3"/>
    </row>
    <row r="5312" spans="15:24" x14ac:dyDescent="0.45">
      <c r="O5312" s="3"/>
      <c r="V5312" s="3"/>
      <c r="X5312" s="3"/>
    </row>
    <row r="5313" spans="15:24" x14ac:dyDescent="0.45">
      <c r="O5313" s="3"/>
      <c r="V5313" s="3"/>
      <c r="X5313" s="3"/>
    </row>
    <row r="5314" spans="15:24" x14ac:dyDescent="0.45">
      <c r="O5314" s="3"/>
      <c r="V5314" s="3"/>
      <c r="X5314" s="3"/>
    </row>
    <row r="5315" spans="15:24" x14ac:dyDescent="0.45">
      <c r="O5315" s="3"/>
      <c r="V5315" s="3"/>
      <c r="X5315" s="3"/>
    </row>
    <row r="5316" spans="15:24" x14ac:dyDescent="0.45">
      <c r="O5316" s="3"/>
      <c r="V5316" s="3"/>
      <c r="X5316" s="3"/>
    </row>
    <row r="5317" spans="15:24" x14ac:dyDescent="0.45">
      <c r="O5317" s="3"/>
      <c r="V5317" s="3"/>
      <c r="X5317" s="3"/>
    </row>
    <row r="5318" spans="15:24" x14ac:dyDescent="0.45">
      <c r="O5318" s="3"/>
      <c r="V5318" s="3"/>
      <c r="X5318" s="3"/>
    </row>
    <row r="5319" spans="15:24" x14ac:dyDescent="0.45">
      <c r="O5319" s="3"/>
      <c r="V5319" s="3"/>
      <c r="X5319" s="3"/>
    </row>
    <row r="5320" spans="15:24" x14ac:dyDescent="0.45">
      <c r="O5320" s="3"/>
      <c r="V5320" s="3"/>
      <c r="X5320" s="3"/>
    </row>
    <row r="5321" spans="15:24" x14ac:dyDescent="0.45">
      <c r="O5321" s="3"/>
      <c r="V5321" s="3"/>
      <c r="X5321" s="3"/>
    </row>
    <row r="5322" spans="15:24" x14ac:dyDescent="0.45">
      <c r="O5322" s="3"/>
      <c r="V5322" s="3"/>
      <c r="X5322" s="3"/>
    </row>
    <row r="5323" spans="15:24" x14ac:dyDescent="0.45">
      <c r="O5323" s="3"/>
      <c r="V5323" s="3"/>
      <c r="X5323" s="3"/>
    </row>
    <row r="5324" spans="15:24" x14ac:dyDescent="0.45">
      <c r="O5324" s="3"/>
      <c r="V5324" s="3"/>
      <c r="X5324" s="3"/>
    </row>
    <row r="5325" spans="15:24" x14ac:dyDescent="0.45">
      <c r="O5325" s="3"/>
      <c r="V5325" s="3"/>
      <c r="X5325" s="3"/>
    </row>
    <row r="5326" spans="15:24" x14ac:dyDescent="0.45">
      <c r="O5326" s="3"/>
      <c r="V5326" s="3"/>
      <c r="X5326" s="3"/>
    </row>
    <row r="5327" spans="15:24" x14ac:dyDescent="0.45">
      <c r="O5327" s="3"/>
      <c r="V5327" s="3"/>
      <c r="X5327" s="3"/>
    </row>
    <row r="5328" spans="15:24" x14ac:dyDescent="0.45">
      <c r="O5328" s="3"/>
      <c r="V5328" s="3"/>
      <c r="X5328" s="3"/>
    </row>
    <row r="5329" spans="15:24" x14ac:dyDescent="0.45">
      <c r="O5329" s="3"/>
      <c r="V5329" s="3"/>
      <c r="X5329" s="3"/>
    </row>
    <row r="5330" spans="15:24" x14ac:dyDescent="0.45">
      <c r="O5330" s="3"/>
      <c r="V5330" s="3"/>
      <c r="X5330" s="3"/>
    </row>
    <row r="5331" spans="15:24" x14ac:dyDescent="0.45">
      <c r="O5331" s="3"/>
      <c r="V5331" s="3"/>
      <c r="X5331" s="3"/>
    </row>
    <row r="5332" spans="15:24" x14ac:dyDescent="0.45">
      <c r="O5332" s="3"/>
      <c r="V5332" s="3"/>
      <c r="X5332" s="3"/>
    </row>
    <row r="5333" spans="15:24" x14ac:dyDescent="0.45">
      <c r="O5333" s="3"/>
      <c r="V5333" s="3"/>
      <c r="X5333" s="3"/>
    </row>
    <row r="5334" spans="15:24" x14ac:dyDescent="0.45">
      <c r="O5334" s="3"/>
      <c r="V5334" s="3"/>
      <c r="X5334" s="3"/>
    </row>
    <row r="5335" spans="15:24" x14ac:dyDescent="0.45">
      <c r="O5335" s="3"/>
      <c r="V5335" s="3"/>
      <c r="X5335" s="3"/>
    </row>
    <row r="5336" spans="15:24" x14ac:dyDescent="0.45">
      <c r="O5336" s="3"/>
      <c r="V5336" s="3"/>
      <c r="X5336" s="3"/>
    </row>
    <row r="5337" spans="15:24" x14ac:dyDescent="0.45">
      <c r="O5337" s="3"/>
      <c r="V5337" s="3"/>
      <c r="X5337" s="3"/>
    </row>
    <row r="5338" spans="15:24" x14ac:dyDescent="0.45">
      <c r="O5338" s="3"/>
      <c r="V5338" s="3"/>
      <c r="X5338" s="3"/>
    </row>
    <row r="5339" spans="15:24" x14ac:dyDescent="0.45">
      <c r="O5339" s="3"/>
      <c r="V5339" s="3"/>
      <c r="X5339" s="3"/>
    </row>
    <row r="5340" spans="15:24" x14ac:dyDescent="0.45">
      <c r="O5340" s="3"/>
      <c r="V5340" s="3"/>
      <c r="X5340" s="3"/>
    </row>
    <row r="5341" spans="15:24" x14ac:dyDescent="0.45">
      <c r="O5341" s="3"/>
      <c r="V5341" s="3"/>
      <c r="X5341" s="3"/>
    </row>
    <row r="5342" spans="15:24" x14ac:dyDescent="0.45">
      <c r="O5342" s="3"/>
      <c r="V5342" s="3"/>
      <c r="X5342" s="3"/>
    </row>
    <row r="5343" spans="15:24" x14ac:dyDescent="0.45">
      <c r="O5343" s="3"/>
      <c r="V5343" s="3"/>
      <c r="X5343" s="3"/>
    </row>
    <row r="5344" spans="15:24" x14ac:dyDescent="0.45">
      <c r="O5344" s="3"/>
      <c r="V5344" s="3"/>
      <c r="X5344" s="3"/>
    </row>
    <row r="5345" spans="15:24" x14ac:dyDescent="0.45">
      <c r="O5345" s="3"/>
      <c r="V5345" s="3"/>
      <c r="X5345" s="3"/>
    </row>
    <row r="5346" spans="15:24" x14ac:dyDescent="0.45">
      <c r="O5346" s="3"/>
      <c r="V5346" s="3"/>
      <c r="X5346" s="3"/>
    </row>
    <row r="5347" spans="15:24" x14ac:dyDescent="0.45">
      <c r="O5347" s="3"/>
      <c r="V5347" s="3"/>
      <c r="X5347" s="3"/>
    </row>
    <row r="5348" spans="15:24" x14ac:dyDescent="0.45">
      <c r="O5348" s="3"/>
      <c r="V5348" s="3"/>
      <c r="X5348" s="3"/>
    </row>
    <row r="5349" spans="15:24" x14ac:dyDescent="0.45">
      <c r="O5349" s="3"/>
      <c r="V5349" s="3"/>
      <c r="X5349" s="3"/>
    </row>
    <row r="5350" spans="15:24" x14ac:dyDescent="0.45">
      <c r="O5350" s="3"/>
      <c r="V5350" s="3"/>
      <c r="X5350" s="3"/>
    </row>
    <row r="5351" spans="15:24" x14ac:dyDescent="0.45">
      <c r="O5351" s="3"/>
      <c r="V5351" s="3"/>
      <c r="X5351" s="3"/>
    </row>
    <row r="5352" spans="15:24" x14ac:dyDescent="0.45">
      <c r="O5352" s="3"/>
      <c r="V5352" s="3"/>
      <c r="X5352" s="3"/>
    </row>
    <row r="5353" spans="15:24" x14ac:dyDescent="0.45">
      <c r="O5353" s="3"/>
      <c r="V5353" s="3"/>
      <c r="X5353" s="3"/>
    </row>
    <row r="5354" spans="15:24" x14ac:dyDescent="0.45">
      <c r="O5354" s="3"/>
      <c r="V5354" s="3"/>
      <c r="X5354" s="3"/>
    </row>
    <row r="5355" spans="15:24" x14ac:dyDescent="0.45">
      <c r="O5355" s="3"/>
      <c r="V5355" s="3"/>
      <c r="X5355" s="3"/>
    </row>
    <row r="5356" spans="15:24" x14ac:dyDescent="0.45">
      <c r="O5356" s="3"/>
      <c r="V5356" s="3"/>
      <c r="X5356" s="3"/>
    </row>
    <row r="5357" spans="15:24" x14ac:dyDescent="0.45">
      <c r="O5357" s="3"/>
      <c r="V5357" s="3"/>
      <c r="X5357" s="3"/>
    </row>
    <row r="5358" spans="15:24" x14ac:dyDescent="0.45">
      <c r="O5358" s="3"/>
      <c r="V5358" s="3"/>
      <c r="X5358" s="3"/>
    </row>
    <row r="5359" spans="15:24" x14ac:dyDescent="0.45">
      <c r="O5359" s="3"/>
      <c r="V5359" s="3"/>
      <c r="X5359" s="3"/>
    </row>
    <row r="5360" spans="15:24" x14ac:dyDescent="0.45">
      <c r="O5360" s="3"/>
      <c r="V5360" s="3"/>
      <c r="X5360" s="3"/>
    </row>
    <row r="5361" spans="15:24" x14ac:dyDescent="0.45">
      <c r="O5361" s="3"/>
      <c r="V5361" s="3"/>
      <c r="X5361" s="3"/>
    </row>
    <row r="5362" spans="15:24" x14ac:dyDescent="0.45">
      <c r="O5362" s="3"/>
      <c r="V5362" s="3"/>
      <c r="X5362" s="3"/>
    </row>
    <row r="5363" spans="15:24" x14ac:dyDescent="0.45">
      <c r="O5363" s="3"/>
      <c r="V5363" s="3"/>
      <c r="X5363" s="3"/>
    </row>
    <row r="5364" spans="15:24" x14ac:dyDescent="0.45">
      <c r="O5364" s="3"/>
      <c r="V5364" s="3"/>
      <c r="X5364" s="3"/>
    </row>
    <row r="5365" spans="15:24" x14ac:dyDescent="0.45">
      <c r="O5365" s="3"/>
      <c r="V5365" s="3"/>
      <c r="X5365" s="3"/>
    </row>
    <row r="5366" spans="15:24" x14ac:dyDescent="0.45">
      <c r="O5366" s="3"/>
      <c r="V5366" s="3"/>
      <c r="X5366" s="3"/>
    </row>
    <row r="5367" spans="15:24" x14ac:dyDescent="0.45">
      <c r="O5367" s="3"/>
      <c r="V5367" s="3"/>
      <c r="X5367" s="3"/>
    </row>
    <row r="5368" spans="15:24" x14ac:dyDescent="0.45">
      <c r="O5368" s="3"/>
      <c r="V5368" s="3"/>
      <c r="X5368" s="3"/>
    </row>
    <row r="5369" spans="15:24" x14ac:dyDescent="0.45">
      <c r="O5369" s="3"/>
      <c r="V5369" s="3"/>
      <c r="X5369" s="3"/>
    </row>
    <row r="5370" spans="15:24" x14ac:dyDescent="0.45">
      <c r="O5370" s="3"/>
      <c r="V5370" s="3"/>
      <c r="X5370" s="3"/>
    </row>
    <row r="5371" spans="15:24" x14ac:dyDescent="0.45">
      <c r="O5371" s="3"/>
      <c r="V5371" s="3"/>
      <c r="X5371" s="3"/>
    </row>
    <row r="5372" spans="15:24" x14ac:dyDescent="0.45">
      <c r="O5372" s="3"/>
      <c r="V5372" s="3"/>
      <c r="X5372" s="3"/>
    </row>
    <row r="5373" spans="15:24" x14ac:dyDescent="0.45">
      <c r="O5373" s="3"/>
      <c r="V5373" s="3"/>
      <c r="X5373" s="3"/>
    </row>
    <row r="5374" spans="15:24" x14ac:dyDescent="0.45">
      <c r="O5374" s="3"/>
      <c r="V5374" s="3"/>
      <c r="X5374" s="3"/>
    </row>
    <row r="5375" spans="15:24" x14ac:dyDescent="0.45">
      <c r="O5375" s="3"/>
      <c r="V5375" s="3"/>
      <c r="X5375" s="3"/>
    </row>
    <row r="5376" spans="15:24" x14ac:dyDescent="0.45">
      <c r="O5376" s="3"/>
      <c r="V5376" s="3"/>
      <c r="X5376" s="3"/>
    </row>
    <row r="5377" spans="15:24" x14ac:dyDescent="0.45">
      <c r="O5377" s="3"/>
      <c r="V5377" s="3"/>
      <c r="X5377" s="3"/>
    </row>
    <row r="5378" spans="15:24" x14ac:dyDescent="0.45">
      <c r="O5378" s="3"/>
      <c r="V5378" s="3"/>
      <c r="X5378" s="3"/>
    </row>
    <row r="5379" spans="15:24" x14ac:dyDescent="0.45">
      <c r="O5379" s="3"/>
      <c r="V5379" s="3"/>
      <c r="X5379" s="3"/>
    </row>
    <row r="5380" spans="15:24" x14ac:dyDescent="0.45">
      <c r="O5380" s="3"/>
      <c r="V5380" s="3"/>
      <c r="X5380" s="3"/>
    </row>
    <row r="5381" spans="15:24" x14ac:dyDescent="0.45">
      <c r="O5381" s="3"/>
      <c r="V5381" s="3"/>
      <c r="X5381" s="3"/>
    </row>
    <row r="5382" spans="15:24" x14ac:dyDescent="0.45">
      <c r="O5382" s="3"/>
      <c r="V5382" s="3"/>
      <c r="X5382" s="3"/>
    </row>
    <row r="5383" spans="15:24" x14ac:dyDescent="0.45">
      <c r="O5383" s="3"/>
      <c r="V5383" s="3"/>
      <c r="X5383" s="3"/>
    </row>
    <row r="5384" spans="15:24" x14ac:dyDescent="0.45">
      <c r="O5384" s="3"/>
      <c r="V5384" s="3"/>
      <c r="X5384" s="3"/>
    </row>
    <row r="5385" spans="15:24" x14ac:dyDescent="0.45">
      <c r="O5385" s="3"/>
      <c r="V5385" s="3"/>
      <c r="X5385" s="3"/>
    </row>
    <row r="5386" spans="15:24" x14ac:dyDescent="0.45">
      <c r="O5386" s="3"/>
      <c r="V5386" s="3"/>
      <c r="X5386" s="3"/>
    </row>
    <row r="5387" spans="15:24" x14ac:dyDescent="0.45">
      <c r="O5387" s="3"/>
      <c r="V5387" s="3"/>
      <c r="X5387" s="3"/>
    </row>
    <row r="5388" spans="15:24" x14ac:dyDescent="0.45">
      <c r="O5388" s="3"/>
      <c r="V5388" s="3"/>
      <c r="X5388" s="3"/>
    </row>
    <row r="5389" spans="15:24" x14ac:dyDescent="0.45">
      <c r="O5389" s="3"/>
      <c r="V5389" s="3"/>
      <c r="X5389" s="3"/>
    </row>
    <row r="5390" spans="15:24" x14ac:dyDescent="0.45">
      <c r="O5390" s="3"/>
      <c r="V5390" s="3"/>
      <c r="X5390" s="3"/>
    </row>
    <row r="5391" spans="15:24" x14ac:dyDescent="0.45">
      <c r="O5391" s="3"/>
      <c r="V5391" s="3"/>
      <c r="X5391" s="3"/>
    </row>
    <row r="5392" spans="15:24" x14ac:dyDescent="0.45">
      <c r="O5392" s="3"/>
      <c r="V5392" s="3"/>
      <c r="X5392" s="3"/>
    </row>
    <row r="5393" spans="15:24" x14ac:dyDescent="0.45">
      <c r="O5393" s="3"/>
      <c r="V5393" s="3"/>
      <c r="X5393" s="3"/>
    </row>
    <row r="5394" spans="15:24" x14ac:dyDescent="0.45">
      <c r="O5394" s="3"/>
      <c r="V5394" s="3"/>
      <c r="X5394" s="3"/>
    </row>
    <row r="5395" spans="15:24" x14ac:dyDescent="0.45">
      <c r="O5395" s="3"/>
      <c r="V5395" s="3"/>
      <c r="X5395" s="3"/>
    </row>
    <row r="5396" spans="15:24" x14ac:dyDescent="0.45">
      <c r="O5396" s="3"/>
      <c r="V5396" s="3"/>
      <c r="X5396" s="3"/>
    </row>
    <row r="5397" spans="15:24" x14ac:dyDescent="0.45">
      <c r="O5397" s="3"/>
      <c r="V5397" s="3"/>
      <c r="X5397" s="3"/>
    </row>
    <row r="5398" spans="15:24" x14ac:dyDescent="0.45">
      <c r="O5398" s="3"/>
      <c r="V5398" s="3"/>
      <c r="X5398" s="3"/>
    </row>
    <row r="5399" spans="15:24" x14ac:dyDescent="0.45">
      <c r="O5399" s="3"/>
      <c r="V5399" s="3"/>
      <c r="X5399" s="3"/>
    </row>
    <row r="5400" spans="15:24" x14ac:dyDescent="0.45">
      <c r="O5400" s="3"/>
      <c r="V5400" s="3"/>
      <c r="X5400" s="3"/>
    </row>
    <row r="5401" spans="15:24" x14ac:dyDescent="0.45">
      <c r="O5401" s="3"/>
      <c r="V5401" s="3"/>
      <c r="X5401" s="3"/>
    </row>
    <row r="5402" spans="15:24" x14ac:dyDescent="0.45">
      <c r="O5402" s="3"/>
      <c r="V5402" s="3"/>
      <c r="X5402" s="3"/>
    </row>
    <row r="5403" spans="15:24" x14ac:dyDescent="0.45">
      <c r="O5403" s="3"/>
      <c r="V5403" s="3"/>
      <c r="X5403" s="3"/>
    </row>
    <row r="5404" spans="15:24" x14ac:dyDescent="0.45">
      <c r="O5404" s="3"/>
      <c r="V5404" s="3"/>
      <c r="X5404" s="3"/>
    </row>
    <row r="5405" spans="15:24" x14ac:dyDescent="0.45">
      <c r="O5405" s="3"/>
      <c r="V5405" s="3"/>
      <c r="X5405" s="3"/>
    </row>
    <row r="5406" spans="15:24" x14ac:dyDescent="0.45">
      <c r="O5406" s="3"/>
      <c r="V5406" s="3"/>
      <c r="X5406" s="3"/>
    </row>
    <row r="5407" spans="15:24" x14ac:dyDescent="0.45">
      <c r="O5407" s="3"/>
      <c r="V5407" s="3"/>
      <c r="X5407" s="3"/>
    </row>
    <row r="5408" spans="15:24" x14ac:dyDescent="0.45">
      <c r="O5408" s="3"/>
      <c r="V5408" s="3"/>
      <c r="X5408" s="3"/>
    </row>
    <row r="5409" spans="15:24" x14ac:dyDescent="0.45">
      <c r="O5409" s="3"/>
      <c r="V5409" s="3"/>
      <c r="X5409" s="3"/>
    </row>
    <row r="5410" spans="15:24" x14ac:dyDescent="0.45">
      <c r="O5410" s="3"/>
      <c r="V5410" s="3"/>
      <c r="X5410" s="3"/>
    </row>
    <row r="5411" spans="15:24" x14ac:dyDescent="0.45">
      <c r="O5411" s="3"/>
      <c r="V5411" s="3"/>
      <c r="X5411" s="3"/>
    </row>
    <row r="5412" spans="15:24" x14ac:dyDescent="0.45">
      <c r="O5412" s="3"/>
      <c r="V5412" s="3"/>
      <c r="X5412" s="3"/>
    </row>
    <row r="5413" spans="15:24" x14ac:dyDescent="0.45">
      <c r="O5413" s="3"/>
      <c r="V5413" s="3"/>
      <c r="X5413" s="3"/>
    </row>
    <row r="5414" spans="15:24" x14ac:dyDescent="0.45">
      <c r="O5414" s="3"/>
      <c r="V5414" s="3"/>
      <c r="X5414" s="3"/>
    </row>
    <row r="5415" spans="15:24" x14ac:dyDescent="0.45">
      <c r="O5415" s="3"/>
      <c r="V5415" s="3"/>
      <c r="X5415" s="3"/>
    </row>
    <row r="5416" spans="15:24" x14ac:dyDescent="0.45">
      <c r="O5416" s="3"/>
      <c r="V5416" s="3"/>
      <c r="X5416" s="3"/>
    </row>
    <row r="5417" spans="15:24" x14ac:dyDescent="0.45">
      <c r="O5417" s="3"/>
      <c r="V5417" s="3"/>
      <c r="X5417" s="3"/>
    </row>
    <row r="5418" spans="15:24" x14ac:dyDescent="0.45">
      <c r="O5418" s="3"/>
      <c r="V5418" s="3"/>
      <c r="X5418" s="3"/>
    </row>
    <row r="5419" spans="15:24" x14ac:dyDescent="0.45">
      <c r="O5419" s="3"/>
      <c r="V5419" s="3"/>
      <c r="X5419" s="3"/>
    </row>
    <row r="5420" spans="15:24" x14ac:dyDescent="0.45">
      <c r="O5420" s="3"/>
      <c r="V5420" s="3"/>
      <c r="X5420" s="3"/>
    </row>
    <row r="5421" spans="15:24" x14ac:dyDescent="0.45">
      <c r="O5421" s="3"/>
      <c r="V5421" s="3"/>
      <c r="X5421" s="3"/>
    </row>
    <row r="5422" spans="15:24" x14ac:dyDescent="0.45">
      <c r="O5422" s="3"/>
      <c r="V5422" s="3"/>
      <c r="X5422" s="3"/>
    </row>
    <row r="5423" spans="15:24" x14ac:dyDescent="0.45">
      <c r="O5423" s="3"/>
      <c r="V5423" s="3"/>
      <c r="X5423" s="3"/>
    </row>
    <row r="5424" spans="15:24" x14ac:dyDescent="0.45">
      <c r="O5424" s="3"/>
      <c r="V5424" s="3"/>
      <c r="X5424" s="3"/>
    </row>
    <row r="5425" spans="15:24" x14ac:dyDescent="0.45">
      <c r="O5425" s="3"/>
      <c r="V5425" s="3"/>
      <c r="X5425" s="3"/>
    </row>
    <row r="5426" spans="15:24" x14ac:dyDescent="0.45">
      <c r="O5426" s="3"/>
      <c r="V5426" s="3"/>
      <c r="X5426" s="3"/>
    </row>
    <row r="5427" spans="15:24" x14ac:dyDescent="0.45">
      <c r="O5427" s="3"/>
      <c r="V5427" s="3"/>
      <c r="X5427" s="3"/>
    </row>
    <row r="5428" spans="15:24" x14ac:dyDescent="0.45">
      <c r="O5428" s="3"/>
      <c r="V5428" s="3"/>
      <c r="X5428" s="3"/>
    </row>
    <row r="5429" spans="15:24" x14ac:dyDescent="0.45">
      <c r="O5429" s="3"/>
      <c r="V5429" s="3"/>
      <c r="X5429" s="3"/>
    </row>
    <row r="5430" spans="15:24" x14ac:dyDescent="0.45">
      <c r="O5430" s="3"/>
      <c r="V5430" s="3"/>
      <c r="X5430" s="3"/>
    </row>
    <row r="5431" spans="15:24" x14ac:dyDescent="0.45">
      <c r="O5431" s="3"/>
      <c r="V5431" s="3"/>
      <c r="X5431" s="3"/>
    </row>
    <row r="5432" spans="15:24" x14ac:dyDescent="0.45">
      <c r="O5432" s="3"/>
      <c r="V5432" s="3"/>
      <c r="X5432" s="3"/>
    </row>
    <row r="5433" spans="15:24" x14ac:dyDescent="0.45">
      <c r="O5433" s="3"/>
      <c r="V5433" s="3"/>
      <c r="X5433" s="3"/>
    </row>
    <row r="5434" spans="15:24" x14ac:dyDescent="0.45">
      <c r="O5434" s="3"/>
      <c r="V5434" s="3"/>
      <c r="X5434" s="3"/>
    </row>
    <row r="5435" spans="15:24" x14ac:dyDescent="0.45">
      <c r="O5435" s="3"/>
      <c r="V5435" s="3"/>
      <c r="X5435" s="3"/>
    </row>
    <row r="5436" spans="15:24" x14ac:dyDescent="0.45">
      <c r="O5436" s="3"/>
      <c r="V5436" s="3"/>
      <c r="X5436" s="3"/>
    </row>
    <row r="5437" spans="15:24" x14ac:dyDescent="0.45">
      <c r="O5437" s="3"/>
      <c r="V5437" s="3"/>
      <c r="X5437" s="3"/>
    </row>
    <row r="5438" spans="15:24" x14ac:dyDescent="0.45">
      <c r="O5438" s="3"/>
      <c r="V5438" s="3"/>
      <c r="X5438" s="3"/>
    </row>
    <row r="5439" spans="15:24" x14ac:dyDescent="0.45">
      <c r="O5439" s="3"/>
      <c r="V5439" s="3"/>
      <c r="X5439" s="3"/>
    </row>
    <row r="5440" spans="15:24" x14ac:dyDescent="0.45">
      <c r="O5440" s="3"/>
      <c r="V5440" s="3"/>
      <c r="X5440" s="3"/>
    </row>
    <row r="5441" spans="15:24" x14ac:dyDescent="0.45">
      <c r="O5441" s="3"/>
      <c r="V5441" s="3"/>
      <c r="X5441" s="3"/>
    </row>
    <row r="5442" spans="15:24" x14ac:dyDescent="0.45">
      <c r="O5442" s="3"/>
      <c r="V5442" s="3"/>
      <c r="X5442" s="3"/>
    </row>
    <row r="5443" spans="15:24" x14ac:dyDescent="0.45">
      <c r="O5443" s="3"/>
      <c r="V5443" s="3"/>
      <c r="X5443" s="3"/>
    </row>
    <row r="5444" spans="15:24" x14ac:dyDescent="0.45">
      <c r="O5444" s="3"/>
      <c r="V5444" s="3"/>
      <c r="X5444" s="3"/>
    </row>
    <row r="5445" spans="15:24" x14ac:dyDescent="0.45">
      <c r="O5445" s="3"/>
      <c r="V5445" s="3"/>
      <c r="X5445" s="3"/>
    </row>
    <row r="5446" spans="15:24" x14ac:dyDescent="0.45">
      <c r="O5446" s="3"/>
      <c r="V5446" s="3"/>
      <c r="X5446" s="3"/>
    </row>
    <row r="5447" spans="15:24" x14ac:dyDescent="0.45">
      <c r="O5447" s="3"/>
      <c r="V5447" s="3"/>
      <c r="X5447" s="3"/>
    </row>
    <row r="5448" spans="15:24" x14ac:dyDescent="0.45">
      <c r="O5448" s="3"/>
      <c r="V5448" s="3"/>
      <c r="X5448" s="3"/>
    </row>
    <row r="5449" spans="15:24" x14ac:dyDescent="0.45">
      <c r="O5449" s="3"/>
      <c r="V5449" s="3"/>
      <c r="X5449" s="3"/>
    </row>
    <row r="5450" spans="15:24" x14ac:dyDescent="0.45">
      <c r="O5450" s="3"/>
      <c r="V5450" s="3"/>
      <c r="X5450" s="3"/>
    </row>
    <row r="5451" spans="15:24" x14ac:dyDescent="0.45">
      <c r="O5451" s="3"/>
      <c r="V5451" s="3"/>
      <c r="X5451" s="3"/>
    </row>
    <row r="5452" spans="15:24" x14ac:dyDescent="0.45">
      <c r="O5452" s="3"/>
      <c r="V5452" s="3"/>
      <c r="X5452" s="3"/>
    </row>
    <row r="5453" spans="15:24" x14ac:dyDescent="0.45">
      <c r="O5453" s="3"/>
      <c r="V5453" s="3"/>
      <c r="X5453" s="3"/>
    </row>
    <row r="5454" spans="15:24" x14ac:dyDescent="0.45">
      <c r="O5454" s="3"/>
      <c r="V5454" s="3"/>
      <c r="X5454" s="3"/>
    </row>
    <row r="5455" spans="15:24" x14ac:dyDescent="0.45">
      <c r="O5455" s="3"/>
      <c r="V5455" s="3"/>
      <c r="X5455" s="3"/>
    </row>
    <row r="5456" spans="15:24" x14ac:dyDescent="0.45">
      <c r="O5456" s="3"/>
      <c r="V5456" s="3"/>
      <c r="X5456" s="3"/>
    </row>
    <row r="5457" spans="15:24" x14ac:dyDescent="0.45">
      <c r="O5457" s="3"/>
      <c r="V5457" s="3"/>
      <c r="X5457" s="3"/>
    </row>
    <row r="5458" spans="15:24" x14ac:dyDescent="0.45">
      <c r="O5458" s="3"/>
      <c r="V5458" s="3"/>
      <c r="X5458" s="3"/>
    </row>
    <row r="5459" spans="15:24" x14ac:dyDescent="0.45">
      <c r="O5459" s="3"/>
      <c r="V5459" s="3"/>
      <c r="X5459" s="3"/>
    </row>
    <row r="5460" spans="15:24" x14ac:dyDescent="0.45">
      <c r="O5460" s="3"/>
      <c r="V5460" s="3"/>
      <c r="X5460" s="3"/>
    </row>
    <row r="5461" spans="15:24" x14ac:dyDescent="0.45">
      <c r="O5461" s="3"/>
      <c r="V5461" s="3"/>
      <c r="X5461" s="3"/>
    </row>
    <row r="5462" spans="15:24" x14ac:dyDescent="0.45">
      <c r="O5462" s="3"/>
      <c r="V5462" s="3"/>
      <c r="X5462" s="3"/>
    </row>
    <row r="5463" spans="15:24" x14ac:dyDescent="0.45">
      <c r="O5463" s="3"/>
      <c r="V5463" s="3"/>
      <c r="X5463" s="3"/>
    </row>
    <row r="5464" spans="15:24" x14ac:dyDescent="0.45">
      <c r="O5464" s="3"/>
      <c r="V5464" s="3"/>
      <c r="X5464" s="3"/>
    </row>
    <row r="5465" spans="15:24" x14ac:dyDescent="0.45">
      <c r="O5465" s="3"/>
      <c r="V5465" s="3"/>
      <c r="X5465" s="3"/>
    </row>
    <row r="5466" spans="15:24" x14ac:dyDescent="0.45">
      <c r="O5466" s="3"/>
      <c r="V5466" s="3"/>
      <c r="X5466" s="3"/>
    </row>
    <row r="5467" spans="15:24" x14ac:dyDescent="0.45">
      <c r="O5467" s="3"/>
      <c r="V5467" s="3"/>
      <c r="X5467" s="3"/>
    </row>
    <row r="5468" spans="15:24" x14ac:dyDescent="0.45">
      <c r="O5468" s="3"/>
      <c r="V5468" s="3"/>
      <c r="X5468" s="3"/>
    </row>
    <row r="5469" spans="15:24" x14ac:dyDescent="0.45">
      <c r="O5469" s="3"/>
      <c r="V5469" s="3"/>
      <c r="X5469" s="3"/>
    </row>
    <row r="5470" spans="15:24" x14ac:dyDescent="0.45">
      <c r="O5470" s="3"/>
      <c r="V5470" s="3"/>
      <c r="X5470" s="3"/>
    </row>
    <row r="5471" spans="15:24" x14ac:dyDescent="0.45">
      <c r="O5471" s="3"/>
      <c r="V5471" s="3"/>
      <c r="X5471" s="3"/>
    </row>
    <row r="5472" spans="15:24" x14ac:dyDescent="0.45">
      <c r="O5472" s="3"/>
      <c r="V5472" s="3"/>
      <c r="X5472" s="3"/>
    </row>
    <row r="5473" spans="15:24" x14ac:dyDescent="0.45">
      <c r="O5473" s="3"/>
      <c r="V5473" s="3"/>
      <c r="X5473" s="3"/>
    </row>
    <row r="5474" spans="15:24" x14ac:dyDescent="0.45">
      <c r="O5474" s="3"/>
      <c r="V5474" s="3"/>
      <c r="X5474" s="3"/>
    </row>
    <row r="5475" spans="15:24" x14ac:dyDescent="0.45">
      <c r="O5475" s="3"/>
      <c r="V5475" s="3"/>
      <c r="X5475" s="3"/>
    </row>
    <row r="5476" spans="15:24" x14ac:dyDescent="0.45">
      <c r="O5476" s="3"/>
      <c r="V5476" s="3"/>
      <c r="X5476" s="3"/>
    </row>
    <row r="5477" spans="15:24" x14ac:dyDescent="0.45">
      <c r="O5477" s="3"/>
      <c r="V5477" s="3"/>
      <c r="X5477" s="3"/>
    </row>
    <row r="5478" spans="15:24" x14ac:dyDescent="0.45">
      <c r="O5478" s="3"/>
      <c r="V5478" s="3"/>
      <c r="X5478" s="3"/>
    </row>
    <row r="5479" spans="15:24" x14ac:dyDescent="0.45">
      <c r="O5479" s="3"/>
      <c r="V5479" s="3"/>
      <c r="X5479" s="3"/>
    </row>
    <row r="5480" spans="15:24" x14ac:dyDescent="0.45">
      <c r="O5480" s="3"/>
      <c r="V5480" s="3"/>
      <c r="X5480" s="3"/>
    </row>
    <row r="5481" spans="15:24" x14ac:dyDescent="0.45">
      <c r="O5481" s="3"/>
      <c r="V5481" s="3"/>
      <c r="X5481" s="3"/>
    </row>
    <row r="5482" spans="15:24" x14ac:dyDescent="0.45">
      <c r="O5482" s="3"/>
      <c r="V5482" s="3"/>
      <c r="X5482" s="3"/>
    </row>
    <row r="5483" spans="15:24" x14ac:dyDescent="0.45">
      <c r="O5483" s="3"/>
      <c r="V5483" s="3"/>
      <c r="X5483" s="3"/>
    </row>
    <row r="5484" spans="15:24" x14ac:dyDescent="0.45">
      <c r="O5484" s="3"/>
      <c r="V5484" s="3"/>
      <c r="X5484" s="3"/>
    </row>
    <row r="5485" spans="15:24" x14ac:dyDescent="0.45">
      <c r="O5485" s="3"/>
      <c r="V5485" s="3"/>
      <c r="X5485" s="3"/>
    </row>
    <row r="5486" spans="15:24" x14ac:dyDescent="0.45">
      <c r="O5486" s="3"/>
      <c r="V5486" s="3"/>
      <c r="X5486" s="3"/>
    </row>
    <row r="5487" spans="15:24" x14ac:dyDescent="0.45">
      <c r="O5487" s="3"/>
      <c r="V5487" s="3"/>
      <c r="X5487" s="3"/>
    </row>
    <row r="5488" spans="15:24" x14ac:dyDescent="0.45">
      <c r="O5488" s="3"/>
      <c r="V5488" s="3"/>
      <c r="X5488" s="3"/>
    </row>
    <row r="5489" spans="15:24" x14ac:dyDescent="0.45">
      <c r="O5489" s="3"/>
      <c r="V5489" s="3"/>
      <c r="X5489" s="3"/>
    </row>
    <row r="5490" spans="15:24" x14ac:dyDescent="0.45">
      <c r="O5490" s="3"/>
      <c r="V5490" s="3"/>
      <c r="X5490" s="3"/>
    </row>
    <row r="5491" spans="15:24" x14ac:dyDescent="0.45">
      <c r="O5491" s="3"/>
      <c r="V5491" s="3"/>
      <c r="X5491" s="3"/>
    </row>
    <row r="5492" spans="15:24" x14ac:dyDescent="0.45">
      <c r="O5492" s="3"/>
      <c r="V5492" s="3"/>
      <c r="X5492" s="3"/>
    </row>
    <row r="5493" spans="15:24" x14ac:dyDescent="0.45">
      <c r="O5493" s="3"/>
      <c r="V5493" s="3"/>
      <c r="X5493" s="3"/>
    </row>
    <row r="5494" spans="15:24" x14ac:dyDescent="0.45">
      <c r="O5494" s="3"/>
      <c r="V5494" s="3"/>
      <c r="X5494" s="3"/>
    </row>
    <row r="5495" spans="15:24" x14ac:dyDescent="0.45">
      <c r="O5495" s="3"/>
      <c r="V5495" s="3"/>
      <c r="X5495" s="3"/>
    </row>
    <row r="5496" spans="15:24" x14ac:dyDescent="0.45">
      <c r="O5496" s="3"/>
      <c r="V5496" s="3"/>
      <c r="X5496" s="3"/>
    </row>
    <row r="5497" spans="15:24" x14ac:dyDescent="0.45">
      <c r="O5497" s="3"/>
      <c r="V5497" s="3"/>
      <c r="X5497" s="3"/>
    </row>
    <row r="5498" spans="15:24" x14ac:dyDescent="0.45">
      <c r="O5498" s="3"/>
      <c r="V5498" s="3"/>
      <c r="X5498" s="3"/>
    </row>
    <row r="5499" spans="15:24" x14ac:dyDescent="0.45">
      <c r="O5499" s="3"/>
      <c r="V5499" s="3"/>
      <c r="X5499" s="3"/>
    </row>
    <row r="5500" spans="15:24" x14ac:dyDescent="0.45">
      <c r="O5500" s="3"/>
      <c r="V5500" s="3"/>
      <c r="X5500" s="3"/>
    </row>
    <row r="5501" spans="15:24" x14ac:dyDescent="0.45">
      <c r="O5501" s="3"/>
      <c r="V5501" s="3"/>
      <c r="X5501" s="3"/>
    </row>
    <row r="5502" spans="15:24" x14ac:dyDescent="0.45">
      <c r="O5502" s="3"/>
      <c r="V5502" s="3"/>
      <c r="X5502" s="3"/>
    </row>
    <row r="5503" spans="15:24" x14ac:dyDescent="0.45">
      <c r="O5503" s="3"/>
      <c r="V5503" s="3"/>
      <c r="X5503" s="3"/>
    </row>
    <row r="5504" spans="15:24" x14ac:dyDescent="0.45">
      <c r="O5504" s="3"/>
      <c r="V5504" s="3"/>
      <c r="X5504" s="3"/>
    </row>
    <row r="5505" spans="15:24" x14ac:dyDescent="0.45">
      <c r="O5505" s="3"/>
      <c r="V5505" s="3"/>
      <c r="X5505" s="3"/>
    </row>
    <row r="5506" spans="15:24" x14ac:dyDescent="0.45">
      <c r="O5506" s="3"/>
      <c r="V5506" s="3"/>
      <c r="X5506" s="3"/>
    </row>
    <row r="5507" spans="15:24" x14ac:dyDescent="0.45">
      <c r="O5507" s="3"/>
      <c r="V5507" s="3"/>
      <c r="X5507" s="3"/>
    </row>
    <row r="5508" spans="15:24" x14ac:dyDescent="0.45">
      <c r="O5508" s="3"/>
      <c r="V5508" s="3"/>
      <c r="X5508" s="3"/>
    </row>
    <row r="5509" spans="15:24" x14ac:dyDescent="0.45">
      <c r="O5509" s="3"/>
      <c r="V5509" s="3"/>
      <c r="X5509" s="3"/>
    </row>
    <row r="5510" spans="15:24" x14ac:dyDescent="0.45">
      <c r="O5510" s="3"/>
      <c r="V5510" s="3"/>
      <c r="X5510" s="3"/>
    </row>
    <row r="5511" spans="15:24" x14ac:dyDescent="0.45">
      <c r="O5511" s="3"/>
      <c r="V5511" s="3"/>
      <c r="X5511" s="3"/>
    </row>
    <row r="5512" spans="15:24" x14ac:dyDescent="0.45">
      <c r="O5512" s="3"/>
      <c r="V5512" s="3"/>
      <c r="X5512" s="3"/>
    </row>
    <row r="5513" spans="15:24" x14ac:dyDescent="0.45">
      <c r="O5513" s="3"/>
      <c r="V5513" s="3"/>
      <c r="X5513" s="3"/>
    </row>
    <row r="5514" spans="15:24" x14ac:dyDescent="0.45">
      <c r="O5514" s="3"/>
      <c r="V5514" s="3"/>
      <c r="X5514" s="3"/>
    </row>
    <row r="5515" spans="15:24" x14ac:dyDescent="0.45">
      <c r="O5515" s="3"/>
      <c r="V5515" s="3"/>
      <c r="X5515" s="3"/>
    </row>
    <row r="5516" spans="15:24" x14ac:dyDescent="0.45">
      <c r="O5516" s="3"/>
      <c r="V5516" s="3"/>
      <c r="X5516" s="3"/>
    </row>
    <row r="5517" spans="15:24" x14ac:dyDescent="0.45">
      <c r="O5517" s="3"/>
      <c r="V5517" s="3"/>
      <c r="X5517" s="3"/>
    </row>
    <row r="5518" spans="15:24" x14ac:dyDescent="0.45">
      <c r="O5518" s="3"/>
      <c r="V5518" s="3"/>
      <c r="X5518" s="3"/>
    </row>
    <row r="5519" spans="15:24" x14ac:dyDescent="0.45">
      <c r="O5519" s="3"/>
      <c r="V5519" s="3"/>
      <c r="X5519" s="3"/>
    </row>
    <row r="5520" spans="15:24" x14ac:dyDescent="0.45">
      <c r="O5520" s="3"/>
      <c r="V5520" s="3"/>
      <c r="X5520" s="3"/>
    </row>
    <row r="5521" spans="15:24" x14ac:dyDescent="0.45">
      <c r="O5521" s="3"/>
      <c r="V5521" s="3"/>
      <c r="X5521" s="3"/>
    </row>
    <row r="5522" spans="15:24" x14ac:dyDescent="0.45">
      <c r="O5522" s="3"/>
      <c r="V5522" s="3"/>
      <c r="X5522" s="3"/>
    </row>
    <row r="5523" spans="15:24" x14ac:dyDescent="0.45">
      <c r="O5523" s="3"/>
      <c r="V5523" s="3"/>
      <c r="X5523" s="3"/>
    </row>
    <row r="5524" spans="15:24" x14ac:dyDescent="0.45">
      <c r="O5524" s="3"/>
      <c r="V5524" s="3"/>
      <c r="X5524" s="3"/>
    </row>
    <row r="5525" spans="15:24" x14ac:dyDescent="0.45">
      <c r="O5525" s="3"/>
      <c r="V5525" s="3"/>
      <c r="X5525" s="3"/>
    </row>
    <row r="5526" spans="15:24" x14ac:dyDescent="0.45">
      <c r="O5526" s="3"/>
      <c r="V5526" s="3"/>
      <c r="X5526" s="3"/>
    </row>
    <row r="5527" spans="15:24" x14ac:dyDescent="0.45">
      <c r="O5527" s="3"/>
      <c r="V5527" s="3"/>
      <c r="X5527" s="3"/>
    </row>
    <row r="5528" spans="15:24" x14ac:dyDescent="0.45">
      <c r="O5528" s="3"/>
      <c r="V5528" s="3"/>
      <c r="X5528" s="3"/>
    </row>
    <row r="5529" spans="15:24" x14ac:dyDescent="0.45">
      <c r="O5529" s="3"/>
      <c r="V5529" s="3"/>
      <c r="X5529" s="3"/>
    </row>
    <row r="5530" spans="15:24" x14ac:dyDescent="0.45">
      <c r="O5530" s="3"/>
      <c r="V5530" s="3"/>
      <c r="X5530" s="3"/>
    </row>
    <row r="5531" spans="15:24" x14ac:dyDescent="0.45">
      <c r="O5531" s="3"/>
      <c r="V5531" s="3"/>
      <c r="X5531" s="3"/>
    </row>
    <row r="5532" spans="15:24" x14ac:dyDescent="0.45">
      <c r="O5532" s="3"/>
      <c r="V5532" s="3"/>
      <c r="X5532" s="3"/>
    </row>
    <row r="5533" spans="15:24" x14ac:dyDescent="0.45">
      <c r="O5533" s="3"/>
      <c r="V5533" s="3"/>
      <c r="X5533" s="3"/>
    </row>
    <row r="5534" spans="15:24" x14ac:dyDescent="0.45">
      <c r="O5534" s="3"/>
      <c r="V5534" s="3"/>
      <c r="X5534" s="3"/>
    </row>
    <row r="5535" spans="15:24" x14ac:dyDescent="0.45">
      <c r="O5535" s="3"/>
      <c r="V5535" s="3"/>
      <c r="X5535" s="3"/>
    </row>
    <row r="5536" spans="15:24" x14ac:dyDescent="0.45">
      <c r="O5536" s="3"/>
      <c r="V5536" s="3"/>
      <c r="X5536" s="3"/>
    </row>
    <row r="5537" spans="15:24" x14ac:dyDescent="0.45">
      <c r="O5537" s="3"/>
      <c r="V5537" s="3"/>
      <c r="X5537" s="3"/>
    </row>
    <row r="5538" spans="15:24" x14ac:dyDescent="0.45">
      <c r="O5538" s="3"/>
      <c r="V5538" s="3"/>
      <c r="X5538" s="3"/>
    </row>
    <row r="5539" spans="15:24" x14ac:dyDescent="0.45">
      <c r="O5539" s="3"/>
      <c r="V5539" s="3"/>
      <c r="X5539" s="3"/>
    </row>
    <row r="5540" spans="15:24" x14ac:dyDescent="0.45">
      <c r="O5540" s="3"/>
      <c r="V5540" s="3"/>
      <c r="X5540" s="3"/>
    </row>
    <row r="5541" spans="15:24" x14ac:dyDescent="0.45">
      <c r="O5541" s="3"/>
      <c r="V5541" s="3"/>
      <c r="X5541" s="3"/>
    </row>
    <row r="5542" spans="15:24" x14ac:dyDescent="0.45">
      <c r="O5542" s="3"/>
      <c r="V5542" s="3"/>
      <c r="X5542" s="3"/>
    </row>
    <row r="5543" spans="15:24" x14ac:dyDescent="0.45">
      <c r="O5543" s="3"/>
      <c r="V5543" s="3"/>
      <c r="X5543" s="3"/>
    </row>
    <row r="5544" spans="15:24" x14ac:dyDescent="0.45">
      <c r="O5544" s="3"/>
      <c r="V5544" s="3"/>
      <c r="X5544" s="3"/>
    </row>
    <row r="5545" spans="15:24" x14ac:dyDescent="0.45">
      <c r="O5545" s="3"/>
      <c r="V5545" s="3"/>
      <c r="X5545" s="3"/>
    </row>
    <row r="5546" spans="15:24" x14ac:dyDescent="0.45">
      <c r="O5546" s="3"/>
      <c r="V5546" s="3"/>
      <c r="X5546" s="3"/>
    </row>
    <row r="5547" spans="15:24" x14ac:dyDescent="0.45">
      <c r="O5547" s="3"/>
      <c r="V5547" s="3"/>
      <c r="X5547" s="3"/>
    </row>
    <row r="5548" spans="15:24" x14ac:dyDescent="0.45">
      <c r="O5548" s="3"/>
      <c r="V5548" s="3"/>
      <c r="X5548" s="3"/>
    </row>
    <row r="5549" spans="15:24" x14ac:dyDescent="0.45">
      <c r="O5549" s="3"/>
      <c r="V5549" s="3"/>
      <c r="X5549" s="3"/>
    </row>
    <row r="5550" spans="15:24" x14ac:dyDescent="0.45">
      <c r="O5550" s="3"/>
      <c r="V5550" s="3"/>
      <c r="X5550" s="3"/>
    </row>
    <row r="5551" spans="15:24" x14ac:dyDescent="0.45">
      <c r="O5551" s="3"/>
      <c r="V5551" s="3"/>
      <c r="X5551" s="3"/>
    </row>
    <row r="5552" spans="15:24" x14ac:dyDescent="0.45">
      <c r="O5552" s="3"/>
      <c r="V5552" s="3"/>
      <c r="X5552" s="3"/>
    </row>
    <row r="5553" spans="15:24" x14ac:dyDescent="0.45">
      <c r="O5553" s="3"/>
      <c r="V5553" s="3"/>
      <c r="X5553" s="3"/>
    </row>
    <row r="5554" spans="15:24" x14ac:dyDescent="0.45">
      <c r="O5554" s="3"/>
      <c r="V5554" s="3"/>
      <c r="X5554" s="3"/>
    </row>
    <row r="5555" spans="15:24" x14ac:dyDescent="0.45">
      <c r="O5555" s="3"/>
      <c r="V5555" s="3"/>
      <c r="X5555" s="3"/>
    </row>
    <row r="5556" spans="15:24" x14ac:dyDescent="0.45">
      <c r="O5556" s="3"/>
      <c r="V5556" s="3"/>
      <c r="X5556" s="3"/>
    </row>
    <row r="5557" spans="15:24" x14ac:dyDescent="0.45">
      <c r="O5557" s="3"/>
      <c r="V5557" s="3"/>
      <c r="X5557" s="3"/>
    </row>
    <row r="5558" spans="15:24" x14ac:dyDescent="0.45">
      <c r="O5558" s="3"/>
      <c r="V5558" s="3"/>
      <c r="X5558" s="3"/>
    </row>
    <row r="5559" spans="15:24" x14ac:dyDescent="0.45">
      <c r="O5559" s="3"/>
      <c r="V5559" s="3"/>
      <c r="X5559" s="3"/>
    </row>
    <row r="5560" spans="15:24" x14ac:dyDescent="0.45">
      <c r="O5560" s="3"/>
      <c r="V5560" s="3"/>
      <c r="X5560" s="3"/>
    </row>
    <row r="5561" spans="15:24" x14ac:dyDescent="0.45">
      <c r="O5561" s="3"/>
      <c r="V5561" s="3"/>
      <c r="X5561" s="3"/>
    </row>
    <row r="5562" spans="15:24" x14ac:dyDescent="0.45">
      <c r="O5562" s="3"/>
      <c r="V5562" s="3"/>
      <c r="X5562" s="3"/>
    </row>
    <row r="5563" spans="15:24" x14ac:dyDescent="0.45">
      <c r="O5563" s="3"/>
      <c r="V5563" s="3"/>
      <c r="X5563" s="3"/>
    </row>
    <row r="5564" spans="15:24" x14ac:dyDescent="0.45">
      <c r="O5564" s="3"/>
      <c r="V5564" s="3"/>
      <c r="X5564" s="3"/>
    </row>
    <row r="5565" spans="15:24" x14ac:dyDescent="0.45">
      <c r="O5565" s="3"/>
      <c r="V5565" s="3"/>
      <c r="X5565" s="3"/>
    </row>
    <row r="5566" spans="15:24" x14ac:dyDescent="0.45">
      <c r="O5566" s="3"/>
      <c r="V5566" s="3"/>
      <c r="X5566" s="3"/>
    </row>
    <row r="5567" spans="15:24" x14ac:dyDescent="0.45">
      <c r="O5567" s="3"/>
      <c r="V5567" s="3"/>
      <c r="X5567" s="3"/>
    </row>
    <row r="5568" spans="15:24" x14ac:dyDescent="0.45">
      <c r="O5568" s="3"/>
      <c r="V5568" s="3"/>
      <c r="X5568" s="3"/>
    </row>
    <row r="5569" spans="15:24" x14ac:dyDescent="0.45">
      <c r="O5569" s="3"/>
      <c r="V5569" s="3"/>
      <c r="X5569" s="3"/>
    </row>
    <row r="5570" spans="15:24" x14ac:dyDescent="0.45">
      <c r="O5570" s="3"/>
      <c r="V5570" s="3"/>
      <c r="X5570" s="3"/>
    </row>
    <row r="5571" spans="15:24" x14ac:dyDescent="0.45">
      <c r="O5571" s="3"/>
      <c r="V5571" s="3"/>
      <c r="X5571" s="3"/>
    </row>
    <row r="5572" spans="15:24" x14ac:dyDescent="0.45">
      <c r="O5572" s="3"/>
      <c r="V5572" s="3"/>
      <c r="X5572" s="3"/>
    </row>
    <row r="5573" spans="15:24" x14ac:dyDescent="0.45">
      <c r="O5573" s="3"/>
      <c r="V5573" s="3"/>
      <c r="X5573" s="3"/>
    </row>
    <row r="5574" spans="15:24" x14ac:dyDescent="0.45">
      <c r="O5574" s="3"/>
      <c r="V5574" s="3"/>
      <c r="X5574" s="3"/>
    </row>
    <row r="5575" spans="15:24" x14ac:dyDescent="0.45">
      <c r="O5575" s="3"/>
      <c r="V5575" s="3"/>
      <c r="X5575" s="3"/>
    </row>
    <row r="5576" spans="15:24" x14ac:dyDescent="0.45">
      <c r="O5576" s="3"/>
      <c r="V5576" s="3"/>
      <c r="X5576" s="3"/>
    </row>
    <row r="5577" spans="15:24" x14ac:dyDescent="0.45">
      <c r="O5577" s="3"/>
      <c r="V5577" s="3"/>
      <c r="X5577" s="3"/>
    </row>
    <row r="5578" spans="15:24" x14ac:dyDescent="0.45">
      <c r="O5578" s="3"/>
      <c r="V5578" s="3"/>
      <c r="X5578" s="3"/>
    </row>
    <row r="5579" spans="15:24" x14ac:dyDescent="0.45">
      <c r="O5579" s="3"/>
      <c r="V5579" s="3"/>
      <c r="X5579" s="3"/>
    </row>
    <row r="5580" spans="15:24" x14ac:dyDescent="0.45">
      <c r="O5580" s="3"/>
      <c r="V5580" s="3"/>
      <c r="X5580" s="3"/>
    </row>
    <row r="5581" spans="15:24" x14ac:dyDescent="0.45">
      <c r="O5581" s="3"/>
      <c r="V5581" s="3"/>
      <c r="X5581" s="3"/>
    </row>
    <row r="5582" spans="15:24" x14ac:dyDescent="0.45">
      <c r="O5582" s="3"/>
      <c r="V5582" s="3"/>
      <c r="X5582" s="3"/>
    </row>
    <row r="5583" spans="15:24" x14ac:dyDescent="0.45">
      <c r="O5583" s="3"/>
      <c r="V5583" s="3"/>
      <c r="X5583" s="3"/>
    </row>
    <row r="5584" spans="15:24" x14ac:dyDescent="0.45">
      <c r="O5584" s="3"/>
      <c r="V5584" s="3"/>
      <c r="X5584" s="3"/>
    </row>
    <row r="5585" spans="15:24" x14ac:dyDescent="0.45">
      <c r="O5585" s="3"/>
      <c r="V5585" s="3"/>
      <c r="X5585" s="3"/>
    </row>
    <row r="5586" spans="15:24" x14ac:dyDescent="0.45">
      <c r="O5586" s="3"/>
      <c r="V5586" s="3"/>
      <c r="X5586" s="3"/>
    </row>
    <row r="5587" spans="15:24" x14ac:dyDescent="0.45">
      <c r="O5587" s="3"/>
      <c r="V5587" s="3"/>
      <c r="X5587" s="3"/>
    </row>
    <row r="5588" spans="15:24" x14ac:dyDescent="0.45">
      <c r="O5588" s="3"/>
      <c r="V5588" s="3"/>
      <c r="X5588" s="3"/>
    </row>
    <row r="5589" spans="15:24" x14ac:dyDescent="0.45">
      <c r="O5589" s="3"/>
      <c r="V5589" s="3"/>
      <c r="X5589" s="3"/>
    </row>
    <row r="5590" spans="15:24" x14ac:dyDescent="0.45">
      <c r="O5590" s="3"/>
      <c r="V5590" s="3"/>
      <c r="X5590" s="3"/>
    </row>
    <row r="5591" spans="15:24" x14ac:dyDescent="0.45">
      <c r="O5591" s="3"/>
      <c r="V5591" s="3"/>
      <c r="X5591" s="3"/>
    </row>
    <row r="5592" spans="15:24" x14ac:dyDescent="0.45">
      <c r="O5592" s="3"/>
      <c r="V5592" s="3"/>
      <c r="X5592" s="3"/>
    </row>
    <row r="5593" spans="15:24" x14ac:dyDescent="0.45">
      <c r="O5593" s="3"/>
      <c r="V5593" s="3"/>
      <c r="X5593" s="3"/>
    </row>
    <row r="5594" spans="15:24" x14ac:dyDescent="0.45">
      <c r="O5594" s="3"/>
      <c r="V5594" s="3"/>
      <c r="X5594" s="3"/>
    </row>
    <row r="5595" spans="15:24" x14ac:dyDescent="0.45">
      <c r="O5595" s="3"/>
      <c r="V5595" s="3"/>
      <c r="X5595" s="3"/>
    </row>
    <row r="5596" spans="15:24" x14ac:dyDescent="0.45">
      <c r="O5596" s="3"/>
      <c r="V5596" s="3"/>
      <c r="X5596" s="3"/>
    </row>
    <row r="5597" spans="15:24" x14ac:dyDescent="0.45">
      <c r="O5597" s="3"/>
      <c r="V5597" s="3"/>
      <c r="X5597" s="3"/>
    </row>
    <row r="5598" spans="15:24" x14ac:dyDescent="0.45">
      <c r="O5598" s="3"/>
      <c r="V5598" s="3"/>
      <c r="X5598" s="3"/>
    </row>
    <row r="5599" spans="15:24" x14ac:dyDescent="0.45">
      <c r="O5599" s="3"/>
      <c r="V5599" s="3"/>
      <c r="X5599" s="3"/>
    </row>
    <row r="5600" spans="15:24" x14ac:dyDescent="0.45">
      <c r="O5600" s="3"/>
      <c r="V5600" s="3"/>
      <c r="X5600" s="3"/>
    </row>
    <row r="5601" spans="15:24" x14ac:dyDescent="0.45">
      <c r="O5601" s="3"/>
      <c r="V5601" s="3"/>
      <c r="X5601" s="3"/>
    </row>
    <row r="5602" spans="15:24" x14ac:dyDescent="0.45">
      <c r="O5602" s="3"/>
      <c r="V5602" s="3"/>
      <c r="X5602" s="3"/>
    </row>
    <row r="5603" spans="15:24" x14ac:dyDescent="0.45">
      <c r="O5603" s="3"/>
      <c r="V5603" s="3"/>
      <c r="X5603" s="3"/>
    </row>
    <row r="5604" spans="15:24" x14ac:dyDescent="0.45">
      <c r="O5604" s="3"/>
      <c r="V5604" s="3"/>
      <c r="X5604" s="3"/>
    </row>
    <row r="5605" spans="15:24" x14ac:dyDescent="0.45">
      <c r="O5605" s="3"/>
      <c r="V5605" s="3"/>
      <c r="X5605" s="3"/>
    </row>
    <row r="5606" spans="15:24" x14ac:dyDescent="0.45">
      <c r="O5606" s="3"/>
      <c r="V5606" s="3"/>
      <c r="X5606" s="3"/>
    </row>
    <row r="5607" spans="15:24" x14ac:dyDescent="0.45">
      <c r="O5607" s="3"/>
      <c r="V5607" s="3"/>
      <c r="X5607" s="3"/>
    </row>
    <row r="5608" spans="15:24" x14ac:dyDescent="0.45">
      <c r="O5608" s="3"/>
      <c r="V5608" s="3"/>
      <c r="X5608" s="3"/>
    </row>
    <row r="5609" spans="15:24" x14ac:dyDescent="0.45">
      <c r="O5609" s="3"/>
      <c r="V5609" s="3"/>
      <c r="X5609" s="3"/>
    </row>
    <row r="5610" spans="15:24" x14ac:dyDescent="0.45">
      <c r="O5610" s="3"/>
      <c r="V5610" s="3"/>
      <c r="X5610" s="3"/>
    </row>
    <row r="5611" spans="15:24" x14ac:dyDescent="0.45">
      <c r="O5611" s="3"/>
      <c r="V5611" s="3"/>
      <c r="X5611" s="3"/>
    </row>
    <row r="5612" spans="15:24" x14ac:dyDescent="0.45">
      <c r="O5612" s="3"/>
      <c r="V5612" s="3"/>
      <c r="X5612" s="3"/>
    </row>
    <row r="5613" spans="15:24" x14ac:dyDescent="0.45">
      <c r="O5613" s="3"/>
      <c r="V5613" s="3"/>
      <c r="X5613" s="3"/>
    </row>
    <row r="5614" spans="15:24" x14ac:dyDescent="0.45">
      <c r="O5614" s="3"/>
      <c r="V5614" s="3"/>
      <c r="X5614" s="3"/>
    </row>
    <row r="5615" spans="15:24" x14ac:dyDescent="0.45">
      <c r="O5615" s="3"/>
      <c r="V5615" s="3"/>
      <c r="X5615" s="3"/>
    </row>
    <row r="5616" spans="15:24" x14ac:dyDescent="0.45">
      <c r="O5616" s="3"/>
      <c r="V5616" s="3"/>
      <c r="X5616" s="3"/>
    </row>
    <row r="5617" spans="15:24" x14ac:dyDescent="0.45">
      <c r="O5617" s="3"/>
      <c r="V5617" s="3"/>
      <c r="X5617" s="3"/>
    </row>
    <row r="5618" spans="15:24" x14ac:dyDescent="0.45">
      <c r="O5618" s="3"/>
      <c r="V5618" s="3"/>
      <c r="X5618" s="3"/>
    </row>
    <row r="5619" spans="15:24" x14ac:dyDescent="0.45">
      <c r="O5619" s="3"/>
      <c r="V5619" s="3"/>
      <c r="X5619" s="3"/>
    </row>
    <row r="5620" spans="15:24" x14ac:dyDescent="0.45">
      <c r="O5620" s="3"/>
      <c r="V5620" s="3"/>
      <c r="X5620" s="3"/>
    </row>
    <row r="5621" spans="15:24" x14ac:dyDescent="0.45">
      <c r="O5621" s="3"/>
      <c r="V5621" s="3"/>
      <c r="X5621" s="3"/>
    </row>
    <row r="5622" spans="15:24" x14ac:dyDescent="0.45">
      <c r="O5622" s="3"/>
      <c r="V5622" s="3"/>
      <c r="X5622" s="3"/>
    </row>
    <row r="5623" spans="15:24" x14ac:dyDescent="0.45">
      <c r="O5623" s="3"/>
      <c r="V5623" s="3"/>
      <c r="X5623" s="3"/>
    </row>
    <row r="5624" spans="15:24" x14ac:dyDescent="0.45">
      <c r="O5624" s="3"/>
      <c r="V5624" s="3"/>
      <c r="X5624" s="3"/>
    </row>
    <row r="5625" spans="15:24" x14ac:dyDescent="0.45">
      <c r="O5625" s="3"/>
      <c r="V5625" s="3"/>
      <c r="X5625" s="3"/>
    </row>
    <row r="5626" spans="15:24" x14ac:dyDescent="0.45">
      <c r="O5626" s="3"/>
      <c r="V5626" s="3"/>
      <c r="X5626" s="3"/>
    </row>
    <row r="5627" spans="15:24" x14ac:dyDescent="0.45">
      <c r="O5627" s="3"/>
      <c r="V5627" s="3"/>
      <c r="X5627" s="3"/>
    </row>
    <row r="5628" spans="15:24" x14ac:dyDescent="0.45">
      <c r="O5628" s="3"/>
      <c r="V5628" s="3"/>
      <c r="X5628" s="3"/>
    </row>
    <row r="5629" spans="15:24" x14ac:dyDescent="0.45">
      <c r="O5629" s="3"/>
      <c r="V5629" s="3"/>
      <c r="X5629" s="3"/>
    </row>
    <row r="5630" spans="15:24" x14ac:dyDescent="0.45">
      <c r="O5630" s="3"/>
      <c r="V5630" s="3"/>
      <c r="X5630" s="3"/>
    </row>
    <row r="5631" spans="15:24" x14ac:dyDescent="0.45">
      <c r="O5631" s="3"/>
      <c r="V5631" s="3"/>
      <c r="X5631" s="3"/>
    </row>
    <row r="5632" spans="15:24" x14ac:dyDescent="0.45">
      <c r="O5632" s="3"/>
      <c r="V5632" s="3"/>
      <c r="X5632" s="3"/>
    </row>
    <row r="5633" spans="15:24" x14ac:dyDescent="0.45">
      <c r="O5633" s="3"/>
      <c r="V5633" s="3"/>
      <c r="X5633" s="3"/>
    </row>
    <row r="5634" spans="15:24" x14ac:dyDescent="0.45">
      <c r="O5634" s="3"/>
      <c r="V5634" s="3"/>
      <c r="X5634" s="3"/>
    </row>
    <row r="5635" spans="15:24" x14ac:dyDescent="0.45">
      <c r="O5635" s="3"/>
      <c r="V5635" s="3"/>
      <c r="X5635" s="3"/>
    </row>
    <row r="5636" spans="15:24" x14ac:dyDescent="0.45">
      <c r="O5636" s="3"/>
      <c r="V5636" s="3"/>
      <c r="X5636" s="3"/>
    </row>
    <row r="5637" spans="15:24" x14ac:dyDescent="0.45">
      <c r="O5637" s="3"/>
      <c r="V5637" s="3"/>
      <c r="X5637" s="3"/>
    </row>
    <row r="5638" spans="15:24" x14ac:dyDescent="0.45">
      <c r="O5638" s="3"/>
      <c r="V5638" s="3"/>
      <c r="X5638" s="3"/>
    </row>
    <row r="5639" spans="15:24" x14ac:dyDescent="0.45">
      <c r="O5639" s="3"/>
      <c r="V5639" s="3"/>
      <c r="X5639" s="3"/>
    </row>
    <row r="5640" spans="15:24" x14ac:dyDescent="0.45">
      <c r="O5640" s="3"/>
      <c r="V5640" s="3"/>
      <c r="X5640" s="3"/>
    </row>
    <row r="5641" spans="15:24" x14ac:dyDescent="0.45">
      <c r="O5641" s="3"/>
      <c r="V5641" s="3"/>
      <c r="X5641" s="3"/>
    </row>
    <row r="5642" spans="15:24" x14ac:dyDescent="0.45">
      <c r="O5642" s="3"/>
      <c r="V5642" s="3"/>
      <c r="X5642" s="3"/>
    </row>
    <row r="5643" spans="15:24" x14ac:dyDescent="0.45">
      <c r="O5643" s="3"/>
      <c r="V5643" s="3"/>
      <c r="X5643" s="3"/>
    </row>
    <row r="5644" spans="15:24" x14ac:dyDescent="0.45">
      <c r="O5644" s="3"/>
      <c r="V5644" s="3"/>
      <c r="X5644" s="3"/>
    </row>
    <row r="5645" spans="15:24" x14ac:dyDescent="0.45">
      <c r="O5645" s="3"/>
      <c r="V5645" s="3"/>
      <c r="X5645" s="3"/>
    </row>
    <row r="5646" spans="15:24" x14ac:dyDescent="0.45">
      <c r="O5646" s="3"/>
      <c r="V5646" s="3"/>
      <c r="X5646" s="3"/>
    </row>
    <row r="5647" spans="15:24" x14ac:dyDescent="0.45">
      <c r="O5647" s="3"/>
      <c r="V5647" s="3"/>
      <c r="X5647" s="3"/>
    </row>
    <row r="5648" spans="15:24" x14ac:dyDescent="0.45">
      <c r="O5648" s="3"/>
      <c r="V5648" s="3"/>
      <c r="X5648" s="3"/>
    </row>
    <row r="5649" spans="15:24" x14ac:dyDescent="0.45">
      <c r="O5649" s="3"/>
      <c r="V5649" s="3"/>
      <c r="X5649" s="3"/>
    </row>
    <row r="5650" spans="15:24" x14ac:dyDescent="0.45">
      <c r="O5650" s="3"/>
      <c r="V5650" s="3"/>
      <c r="X5650" s="3"/>
    </row>
    <row r="5651" spans="15:24" x14ac:dyDescent="0.45">
      <c r="O5651" s="3"/>
      <c r="V5651" s="3"/>
      <c r="X5651" s="3"/>
    </row>
    <row r="5652" spans="15:24" x14ac:dyDescent="0.45">
      <c r="O5652" s="3"/>
      <c r="V5652" s="3"/>
      <c r="X5652" s="3"/>
    </row>
    <row r="5653" spans="15:24" x14ac:dyDescent="0.45">
      <c r="O5653" s="3"/>
      <c r="V5653" s="3"/>
      <c r="X5653" s="3"/>
    </row>
    <row r="5654" spans="15:24" x14ac:dyDescent="0.45">
      <c r="O5654" s="3"/>
      <c r="V5654" s="3"/>
      <c r="X5654" s="3"/>
    </row>
    <row r="5655" spans="15:24" x14ac:dyDescent="0.45">
      <c r="O5655" s="3"/>
      <c r="V5655" s="3"/>
      <c r="X5655" s="3"/>
    </row>
    <row r="5656" spans="15:24" x14ac:dyDescent="0.45">
      <c r="O5656" s="3"/>
      <c r="V5656" s="3"/>
      <c r="X5656" s="3"/>
    </row>
    <row r="5657" spans="15:24" x14ac:dyDescent="0.45">
      <c r="O5657" s="3"/>
      <c r="V5657" s="3"/>
      <c r="X5657" s="3"/>
    </row>
    <row r="5658" spans="15:24" x14ac:dyDescent="0.45">
      <c r="O5658" s="3"/>
      <c r="V5658" s="3"/>
      <c r="X5658" s="3"/>
    </row>
    <row r="5659" spans="15:24" x14ac:dyDescent="0.45">
      <c r="O5659" s="3"/>
      <c r="V5659" s="3"/>
      <c r="X5659" s="3"/>
    </row>
    <row r="5660" spans="15:24" x14ac:dyDescent="0.45">
      <c r="O5660" s="3"/>
      <c r="V5660" s="3"/>
      <c r="X5660" s="3"/>
    </row>
    <row r="5661" spans="15:24" x14ac:dyDescent="0.45">
      <c r="O5661" s="3"/>
      <c r="V5661" s="3"/>
      <c r="X5661" s="3"/>
    </row>
    <row r="5662" spans="15:24" x14ac:dyDescent="0.45">
      <c r="O5662" s="3"/>
      <c r="V5662" s="3"/>
      <c r="X5662" s="3"/>
    </row>
    <row r="5663" spans="15:24" x14ac:dyDescent="0.45">
      <c r="O5663" s="3"/>
      <c r="V5663" s="3"/>
      <c r="X5663" s="3"/>
    </row>
    <row r="5664" spans="15:24" x14ac:dyDescent="0.45">
      <c r="O5664" s="3"/>
      <c r="V5664" s="3"/>
      <c r="X5664" s="3"/>
    </row>
    <row r="5665" spans="15:24" x14ac:dyDescent="0.45">
      <c r="O5665" s="3"/>
      <c r="V5665" s="3"/>
      <c r="X5665" s="3"/>
    </row>
    <row r="5666" spans="15:24" x14ac:dyDescent="0.45">
      <c r="O5666" s="3"/>
      <c r="V5666" s="3"/>
      <c r="X5666" s="3"/>
    </row>
    <row r="5667" spans="15:24" x14ac:dyDescent="0.45">
      <c r="O5667" s="3"/>
      <c r="V5667" s="3"/>
      <c r="X5667" s="3"/>
    </row>
    <row r="5668" spans="15:24" x14ac:dyDescent="0.45">
      <c r="O5668" s="3"/>
      <c r="V5668" s="3"/>
      <c r="X5668" s="3"/>
    </row>
    <row r="5669" spans="15:24" x14ac:dyDescent="0.45">
      <c r="O5669" s="3"/>
      <c r="V5669" s="3"/>
      <c r="X5669" s="3"/>
    </row>
    <row r="5670" spans="15:24" x14ac:dyDescent="0.45">
      <c r="O5670" s="3"/>
      <c r="V5670" s="3"/>
      <c r="X5670" s="3"/>
    </row>
    <row r="5671" spans="15:24" x14ac:dyDescent="0.45">
      <c r="O5671" s="3"/>
      <c r="V5671" s="3"/>
      <c r="X5671" s="3"/>
    </row>
    <row r="5672" spans="15:24" x14ac:dyDescent="0.45">
      <c r="O5672" s="3"/>
      <c r="V5672" s="3"/>
      <c r="X5672" s="3"/>
    </row>
    <row r="5673" spans="15:24" x14ac:dyDescent="0.45">
      <c r="O5673" s="3"/>
      <c r="V5673" s="3"/>
      <c r="X5673" s="3"/>
    </row>
    <row r="5674" spans="15:24" x14ac:dyDescent="0.45">
      <c r="O5674" s="3"/>
      <c r="V5674" s="3"/>
      <c r="X5674" s="3"/>
    </row>
    <row r="5675" spans="15:24" x14ac:dyDescent="0.45">
      <c r="O5675" s="3"/>
      <c r="V5675" s="3"/>
      <c r="X5675" s="3"/>
    </row>
    <row r="5676" spans="15:24" x14ac:dyDescent="0.45">
      <c r="O5676" s="3"/>
      <c r="V5676" s="3"/>
      <c r="X5676" s="3"/>
    </row>
    <row r="5677" spans="15:24" x14ac:dyDescent="0.45">
      <c r="O5677" s="3"/>
      <c r="V5677" s="3"/>
      <c r="X5677" s="3"/>
    </row>
    <row r="5678" spans="15:24" x14ac:dyDescent="0.45">
      <c r="O5678" s="3"/>
      <c r="V5678" s="3"/>
      <c r="X5678" s="3"/>
    </row>
    <row r="5679" spans="15:24" x14ac:dyDescent="0.45">
      <c r="O5679" s="3"/>
      <c r="V5679" s="3"/>
      <c r="X5679" s="3"/>
    </row>
    <row r="5680" spans="15:24" x14ac:dyDescent="0.45">
      <c r="O5680" s="3"/>
      <c r="V5680" s="3"/>
      <c r="X5680" s="3"/>
    </row>
    <row r="5681" spans="15:24" x14ac:dyDescent="0.45">
      <c r="O5681" s="3"/>
      <c r="V5681" s="3"/>
      <c r="X5681" s="3"/>
    </row>
    <row r="5682" spans="15:24" x14ac:dyDescent="0.45">
      <c r="O5682" s="3"/>
      <c r="V5682" s="3"/>
      <c r="X5682" s="3"/>
    </row>
    <row r="5683" spans="15:24" x14ac:dyDescent="0.45">
      <c r="O5683" s="3"/>
      <c r="V5683" s="3"/>
      <c r="X5683" s="3"/>
    </row>
    <row r="5684" spans="15:24" x14ac:dyDescent="0.45">
      <c r="O5684" s="3"/>
      <c r="V5684" s="3"/>
      <c r="X5684" s="3"/>
    </row>
    <row r="5685" spans="15:24" x14ac:dyDescent="0.45">
      <c r="O5685" s="3"/>
      <c r="V5685" s="3"/>
      <c r="X5685" s="3"/>
    </row>
    <row r="5686" spans="15:24" x14ac:dyDescent="0.45">
      <c r="O5686" s="3"/>
      <c r="V5686" s="3"/>
      <c r="X5686" s="3"/>
    </row>
    <row r="5687" spans="15:24" x14ac:dyDescent="0.45">
      <c r="O5687" s="3"/>
      <c r="V5687" s="3"/>
      <c r="X5687" s="3"/>
    </row>
    <row r="5688" spans="15:24" x14ac:dyDescent="0.45">
      <c r="O5688" s="3"/>
      <c r="V5688" s="3"/>
      <c r="X5688" s="3"/>
    </row>
    <row r="5689" spans="15:24" x14ac:dyDescent="0.45">
      <c r="O5689" s="3"/>
      <c r="V5689" s="3"/>
      <c r="X5689" s="3"/>
    </row>
    <row r="5690" spans="15:24" x14ac:dyDescent="0.45">
      <c r="O5690" s="3"/>
      <c r="V5690" s="3"/>
      <c r="X5690" s="3"/>
    </row>
    <row r="5691" spans="15:24" x14ac:dyDescent="0.45">
      <c r="O5691" s="3"/>
      <c r="V5691" s="3"/>
      <c r="X5691" s="3"/>
    </row>
    <row r="5692" spans="15:24" x14ac:dyDescent="0.45">
      <c r="O5692" s="3"/>
      <c r="V5692" s="3"/>
      <c r="X5692" s="3"/>
    </row>
    <row r="5693" spans="15:24" x14ac:dyDescent="0.45">
      <c r="O5693" s="3"/>
      <c r="V5693" s="3"/>
      <c r="X5693" s="3"/>
    </row>
    <row r="5694" spans="15:24" x14ac:dyDescent="0.45">
      <c r="O5694" s="3"/>
      <c r="V5694" s="3"/>
      <c r="X5694" s="3"/>
    </row>
    <row r="5695" spans="15:24" x14ac:dyDescent="0.45">
      <c r="O5695" s="3"/>
      <c r="V5695" s="3"/>
      <c r="X5695" s="3"/>
    </row>
    <row r="5696" spans="15:24" x14ac:dyDescent="0.45">
      <c r="O5696" s="3"/>
      <c r="V5696" s="3"/>
      <c r="X5696" s="3"/>
    </row>
    <row r="5697" spans="15:24" x14ac:dyDescent="0.45">
      <c r="O5697" s="3"/>
      <c r="V5697" s="3"/>
      <c r="X5697" s="3"/>
    </row>
    <row r="5698" spans="15:24" x14ac:dyDescent="0.45">
      <c r="O5698" s="3"/>
      <c r="V5698" s="3"/>
      <c r="X5698" s="3"/>
    </row>
    <row r="5699" spans="15:24" x14ac:dyDescent="0.45">
      <c r="O5699" s="3"/>
      <c r="V5699" s="3"/>
      <c r="X5699" s="3"/>
    </row>
    <row r="5700" spans="15:24" x14ac:dyDescent="0.45">
      <c r="O5700" s="3"/>
      <c r="V5700" s="3"/>
      <c r="X5700" s="3"/>
    </row>
    <row r="5701" spans="15:24" x14ac:dyDescent="0.45">
      <c r="O5701" s="3"/>
      <c r="V5701" s="3"/>
      <c r="X5701" s="3"/>
    </row>
    <row r="5702" spans="15:24" x14ac:dyDescent="0.45">
      <c r="O5702" s="3"/>
      <c r="V5702" s="3"/>
      <c r="X5702" s="3"/>
    </row>
    <row r="5703" spans="15:24" x14ac:dyDescent="0.45">
      <c r="O5703" s="3"/>
      <c r="V5703" s="3"/>
      <c r="X5703" s="3"/>
    </row>
    <row r="5704" spans="15:24" x14ac:dyDescent="0.45">
      <c r="O5704" s="3"/>
      <c r="V5704" s="3"/>
      <c r="X5704" s="3"/>
    </row>
    <row r="5705" spans="15:24" x14ac:dyDescent="0.45">
      <c r="O5705" s="3"/>
      <c r="V5705" s="3"/>
      <c r="X5705" s="3"/>
    </row>
    <row r="5706" spans="15:24" x14ac:dyDescent="0.45">
      <c r="O5706" s="3"/>
      <c r="V5706" s="3"/>
      <c r="X5706" s="3"/>
    </row>
    <row r="5707" spans="15:24" x14ac:dyDescent="0.45">
      <c r="O5707" s="3"/>
      <c r="V5707" s="3"/>
      <c r="X5707" s="3"/>
    </row>
    <row r="5708" spans="15:24" x14ac:dyDescent="0.45">
      <c r="O5708" s="3"/>
      <c r="V5708" s="3"/>
      <c r="X5708" s="3"/>
    </row>
    <row r="5709" spans="15:24" x14ac:dyDescent="0.45">
      <c r="O5709" s="3"/>
      <c r="V5709" s="3"/>
      <c r="X5709" s="3"/>
    </row>
    <row r="5710" spans="15:24" x14ac:dyDescent="0.45">
      <c r="O5710" s="3"/>
      <c r="V5710" s="3"/>
      <c r="X5710" s="3"/>
    </row>
    <row r="5711" spans="15:24" x14ac:dyDescent="0.45">
      <c r="O5711" s="3"/>
      <c r="V5711" s="3"/>
      <c r="X5711" s="3"/>
    </row>
    <row r="5712" spans="15:24" x14ac:dyDescent="0.45">
      <c r="O5712" s="3"/>
      <c r="V5712" s="3"/>
      <c r="X5712" s="3"/>
    </row>
    <row r="5713" spans="15:24" x14ac:dyDescent="0.45">
      <c r="O5713" s="3"/>
      <c r="V5713" s="3"/>
      <c r="X5713" s="3"/>
    </row>
    <row r="5714" spans="15:24" x14ac:dyDescent="0.45">
      <c r="O5714" s="3"/>
      <c r="V5714" s="3"/>
      <c r="X5714" s="3"/>
    </row>
    <row r="5715" spans="15:24" x14ac:dyDescent="0.45">
      <c r="O5715" s="3"/>
      <c r="V5715" s="3"/>
      <c r="X5715" s="3"/>
    </row>
    <row r="5716" spans="15:24" x14ac:dyDescent="0.45">
      <c r="O5716" s="3"/>
      <c r="V5716" s="3"/>
      <c r="X5716" s="3"/>
    </row>
    <row r="5717" spans="15:24" x14ac:dyDescent="0.45">
      <c r="O5717" s="3"/>
      <c r="V5717" s="3"/>
      <c r="X5717" s="3"/>
    </row>
    <row r="5718" spans="15:24" x14ac:dyDescent="0.45">
      <c r="O5718" s="3"/>
      <c r="V5718" s="3"/>
      <c r="X5718" s="3"/>
    </row>
    <row r="5719" spans="15:24" x14ac:dyDescent="0.45">
      <c r="O5719" s="3"/>
      <c r="V5719" s="3"/>
      <c r="X5719" s="3"/>
    </row>
    <row r="5720" spans="15:24" x14ac:dyDescent="0.45">
      <c r="O5720" s="3"/>
      <c r="V5720" s="3"/>
      <c r="X5720" s="3"/>
    </row>
    <row r="5721" spans="15:24" x14ac:dyDescent="0.45">
      <c r="O5721" s="3"/>
      <c r="V5721" s="3"/>
      <c r="X5721" s="3"/>
    </row>
    <row r="5722" spans="15:24" x14ac:dyDescent="0.45">
      <c r="O5722" s="3"/>
      <c r="V5722" s="3"/>
      <c r="X5722" s="3"/>
    </row>
    <row r="5723" spans="15:24" x14ac:dyDescent="0.45">
      <c r="O5723" s="3"/>
      <c r="V5723" s="3"/>
      <c r="X5723" s="3"/>
    </row>
    <row r="5724" spans="15:24" x14ac:dyDescent="0.45">
      <c r="O5724" s="3"/>
      <c r="V5724" s="3"/>
      <c r="X5724" s="3"/>
    </row>
    <row r="5725" spans="15:24" x14ac:dyDescent="0.45">
      <c r="O5725" s="3"/>
      <c r="V5725" s="3"/>
      <c r="X5725" s="3"/>
    </row>
    <row r="5726" spans="15:24" x14ac:dyDescent="0.45">
      <c r="O5726" s="3"/>
      <c r="V5726" s="3"/>
      <c r="X5726" s="3"/>
    </row>
    <row r="5727" spans="15:24" x14ac:dyDescent="0.45">
      <c r="O5727" s="3"/>
      <c r="V5727" s="3"/>
      <c r="X5727" s="3"/>
    </row>
    <row r="5728" spans="15:24" x14ac:dyDescent="0.45">
      <c r="O5728" s="3"/>
      <c r="V5728" s="3"/>
      <c r="X5728" s="3"/>
    </row>
    <row r="5729" spans="15:24" x14ac:dyDescent="0.45">
      <c r="O5729" s="3"/>
      <c r="V5729" s="3"/>
      <c r="X5729" s="3"/>
    </row>
    <row r="5730" spans="15:24" x14ac:dyDescent="0.45">
      <c r="O5730" s="3"/>
      <c r="V5730" s="3"/>
      <c r="X5730" s="3"/>
    </row>
    <row r="5731" spans="15:24" x14ac:dyDescent="0.45">
      <c r="O5731" s="3"/>
      <c r="V5731" s="3"/>
      <c r="X5731" s="3"/>
    </row>
    <row r="5732" spans="15:24" x14ac:dyDescent="0.45">
      <c r="O5732" s="3"/>
      <c r="V5732" s="3"/>
      <c r="X5732" s="3"/>
    </row>
    <row r="5733" spans="15:24" x14ac:dyDescent="0.45">
      <c r="O5733" s="3"/>
      <c r="V5733" s="3"/>
      <c r="X5733" s="3"/>
    </row>
    <row r="5734" spans="15:24" x14ac:dyDescent="0.45">
      <c r="O5734" s="3"/>
      <c r="V5734" s="3"/>
      <c r="X5734" s="3"/>
    </row>
    <row r="5735" spans="15:24" x14ac:dyDescent="0.45">
      <c r="O5735" s="3"/>
      <c r="V5735" s="3"/>
      <c r="X5735" s="3"/>
    </row>
    <row r="5736" spans="15:24" x14ac:dyDescent="0.45">
      <c r="O5736" s="3"/>
      <c r="V5736" s="3"/>
      <c r="X5736" s="3"/>
    </row>
    <row r="5737" spans="15:24" x14ac:dyDescent="0.45">
      <c r="O5737" s="3"/>
      <c r="V5737" s="3"/>
      <c r="X5737" s="3"/>
    </row>
    <row r="5738" spans="15:24" x14ac:dyDescent="0.45">
      <c r="O5738" s="3"/>
      <c r="V5738" s="3"/>
      <c r="X5738" s="3"/>
    </row>
    <row r="5739" spans="15:24" x14ac:dyDescent="0.45">
      <c r="O5739" s="3"/>
      <c r="V5739" s="3"/>
      <c r="X5739" s="3"/>
    </row>
    <row r="5740" spans="15:24" x14ac:dyDescent="0.45">
      <c r="O5740" s="3"/>
      <c r="V5740" s="3"/>
      <c r="X5740" s="3"/>
    </row>
    <row r="5741" spans="15:24" x14ac:dyDescent="0.45">
      <c r="O5741" s="3"/>
      <c r="V5741" s="3"/>
      <c r="X5741" s="3"/>
    </row>
    <row r="5742" spans="15:24" x14ac:dyDescent="0.45">
      <c r="O5742" s="3"/>
      <c r="V5742" s="3"/>
      <c r="X5742" s="3"/>
    </row>
    <row r="5743" spans="15:24" x14ac:dyDescent="0.45">
      <c r="O5743" s="3"/>
      <c r="V5743" s="3"/>
      <c r="X5743" s="3"/>
    </row>
    <row r="5744" spans="15:24" x14ac:dyDescent="0.45">
      <c r="O5744" s="3"/>
      <c r="V5744" s="3"/>
      <c r="X5744" s="3"/>
    </row>
    <row r="5745" spans="15:24" x14ac:dyDescent="0.45">
      <c r="O5745" s="3"/>
      <c r="V5745" s="3"/>
      <c r="X5745" s="3"/>
    </row>
    <row r="5746" spans="15:24" x14ac:dyDescent="0.45">
      <c r="O5746" s="3"/>
      <c r="V5746" s="3"/>
      <c r="X5746" s="3"/>
    </row>
    <row r="5747" spans="15:24" x14ac:dyDescent="0.45">
      <c r="O5747" s="3"/>
      <c r="V5747" s="3"/>
      <c r="X5747" s="3"/>
    </row>
    <row r="5748" spans="15:24" x14ac:dyDescent="0.45">
      <c r="O5748" s="3"/>
      <c r="V5748" s="3"/>
      <c r="X5748" s="3"/>
    </row>
    <row r="5749" spans="15:24" x14ac:dyDescent="0.45">
      <c r="O5749" s="3"/>
      <c r="V5749" s="3"/>
      <c r="X5749" s="3"/>
    </row>
    <row r="5750" spans="15:24" x14ac:dyDescent="0.45">
      <c r="O5750" s="3"/>
      <c r="V5750" s="3"/>
      <c r="X5750" s="3"/>
    </row>
    <row r="5751" spans="15:24" x14ac:dyDescent="0.45">
      <c r="O5751" s="3"/>
      <c r="V5751" s="3"/>
      <c r="X5751" s="3"/>
    </row>
    <row r="5752" spans="15:24" x14ac:dyDescent="0.45">
      <c r="O5752" s="3"/>
      <c r="V5752" s="3"/>
      <c r="X5752" s="3"/>
    </row>
    <row r="5753" spans="15:24" x14ac:dyDescent="0.45">
      <c r="O5753" s="3"/>
      <c r="V5753" s="3"/>
      <c r="X5753" s="3"/>
    </row>
    <row r="5754" spans="15:24" x14ac:dyDescent="0.45">
      <c r="O5754" s="3"/>
      <c r="V5754" s="3"/>
      <c r="X5754" s="3"/>
    </row>
    <row r="5755" spans="15:24" x14ac:dyDescent="0.45">
      <c r="O5755" s="3"/>
      <c r="V5755" s="3"/>
      <c r="X5755" s="3"/>
    </row>
    <row r="5756" spans="15:24" x14ac:dyDescent="0.45">
      <c r="O5756" s="3"/>
      <c r="V5756" s="3"/>
      <c r="X5756" s="3"/>
    </row>
    <row r="5757" spans="15:24" x14ac:dyDescent="0.45">
      <c r="O5757" s="3"/>
      <c r="V5757" s="3"/>
      <c r="X5757" s="3"/>
    </row>
    <row r="5758" spans="15:24" x14ac:dyDescent="0.45">
      <c r="O5758" s="3"/>
      <c r="V5758" s="3"/>
      <c r="X5758" s="3"/>
    </row>
    <row r="5759" spans="15:24" x14ac:dyDescent="0.45">
      <c r="O5759" s="3"/>
      <c r="V5759" s="3"/>
      <c r="X5759" s="3"/>
    </row>
    <row r="5760" spans="15:24" x14ac:dyDescent="0.45">
      <c r="O5760" s="3"/>
      <c r="V5760" s="3"/>
      <c r="X5760" s="3"/>
    </row>
    <row r="5761" spans="15:24" x14ac:dyDescent="0.45">
      <c r="O5761" s="3"/>
      <c r="V5761" s="3"/>
      <c r="X5761" s="3"/>
    </row>
    <row r="5762" spans="15:24" x14ac:dyDescent="0.45">
      <c r="O5762" s="3"/>
      <c r="V5762" s="3"/>
      <c r="X5762" s="3"/>
    </row>
    <row r="5763" spans="15:24" x14ac:dyDescent="0.45">
      <c r="O5763" s="3"/>
      <c r="V5763" s="3"/>
      <c r="X5763" s="3"/>
    </row>
    <row r="5764" spans="15:24" x14ac:dyDescent="0.45">
      <c r="O5764" s="3"/>
      <c r="V5764" s="3"/>
      <c r="X5764" s="3"/>
    </row>
    <row r="5765" spans="15:24" x14ac:dyDescent="0.45">
      <c r="O5765" s="3"/>
      <c r="V5765" s="3"/>
      <c r="X5765" s="3"/>
    </row>
    <row r="5766" spans="15:24" x14ac:dyDescent="0.45">
      <c r="O5766" s="3"/>
      <c r="V5766" s="3"/>
      <c r="X5766" s="3"/>
    </row>
    <row r="5767" spans="15:24" x14ac:dyDescent="0.45">
      <c r="O5767" s="3"/>
      <c r="V5767" s="3"/>
      <c r="X5767" s="3"/>
    </row>
    <row r="5768" spans="15:24" x14ac:dyDescent="0.45">
      <c r="O5768" s="3"/>
      <c r="V5768" s="3"/>
      <c r="X5768" s="3"/>
    </row>
    <row r="5769" spans="15:24" x14ac:dyDescent="0.45">
      <c r="O5769" s="3"/>
      <c r="V5769" s="3"/>
      <c r="X5769" s="3"/>
    </row>
    <row r="5770" spans="15:24" x14ac:dyDescent="0.45">
      <c r="O5770" s="3"/>
      <c r="V5770" s="3"/>
      <c r="X5770" s="3"/>
    </row>
    <row r="5771" spans="15:24" x14ac:dyDescent="0.45">
      <c r="O5771" s="3"/>
      <c r="V5771" s="3"/>
      <c r="X5771" s="3"/>
    </row>
    <row r="5772" spans="15:24" x14ac:dyDescent="0.45">
      <c r="O5772" s="3"/>
      <c r="V5772" s="3"/>
      <c r="X5772" s="3"/>
    </row>
    <row r="5773" spans="15:24" x14ac:dyDescent="0.45">
      <c r="O5773" s="3"/>
      <c r="V5773" s="3"/>
      <c r="X5773" s="3"/>
    </row>
    <row r="5774" spans="15:24" x14ac:dyDescent="0.45">
      <c r="O5774" s="3"/>
      <c r="V5774" s="3"/>
      <c r="X5774" s="3"/>
    </row>
    <row r="5775" spans="15:24" x14ac:dyDescent="0.45">
      <c r="O5775" s="3"/>
      <c r="V5775" s="3"/>
      <c r="X5775" s="3"/>
    </row>
    <row r="5776" spans="15:24" x14ac:dyDescent="0.45">
      <c r="O5776" s="3"/>
      <c r="V5776" s="3"/>
      <c r="X5776" s="3"/>
    </row>
    <row r="5777" spans="15:24" x14ac:dyDescent="0.45">
      <c r="O5777" s="3"/>
      <c r="V5777" s="3"/>
      <c r="X5777" s="3"/>
    </row>
    <row r="5778" spans="15:24" x14ac:dyDescent="0.45">
      <c r="O5778" s="3"/>
      <c r="V5778" s="3"/>
      <c r="X5778" s="3"/>
    </row>
    <row r="5779" spans="15:24" x14ac:dyDescent="0.45">
      <c r="O5779" s="3"/>
      <c r="V5779" s="3"/>
      <c r="X5779" s="3"/>
    </row>
    <row r="5780" spans="15:24" x14ac:dyDescent="0.45">
      <c r="O5780" s="3"/>
      <c r="V5780" s="3"/>
      <c r="X5780" s="3"/>
    </row>
    <row r="5781" spans="15:24" x14ac:dyDescent="0.45">
      <c r="O5781" s="3"/>
      <c r="V5781" s="3"/>
      <c r="X5781" s="3"/>
    </row>
    <row r="5782" spans="15:24" x14ac:dyDescent="0.45">
      <c r="O5782" s="3"/>
      <c r="V5782" s="3"/>
      <c r="X5782" s="3"/>
    </row>
    <row r="5783" spans="15:24" x14ac:dyDescent="0.45">
      <c r="O5783" s="3"/>
      <c r="V5783" s="3"/>
      <c r="X5783" s="3"/>
    </row>
    <row r="5784" spans="15:24" x14ac:dyDescent="0.45">
      <c r="O5784" s="3"/>
      <c r="V5784" s="3"/>
      <c r="X5784" s="3"/>
    </row>
    <row r="5785" spans="15:24" x14ac:dyDescent="0.45">
      <c r="O5785" s="3"/>
      <c r="V5785" s="3"/>
      <c r="X5785" s="3"/>
    </row>
    <row r="5786" spans="15:24" x14ac:dyDescent="0.45">
      <c r="O5786" s="3"/>
      <c r="V5786" s="3"/>
      <c r="X5786" s="3"/>
    </row>
    <row r="5787" spans="15:24" x14ac:dyDescent="0.45">
      <c r="O5787" s="3"/>
      <c r="V5787" s="3"/>
      <c r="X5787" s="3"/>
    </row>
    <row r="5788" spans="15:24" x14ac:dyDescent="0.45">
      <c r="O5788" s="3"/>
      <c r="V5788" s="3"/>
      <c r="X5788" s="3"/>
    </row>
    <row r="5789" spans="15:24" x14ac:dyDescent="0.45">
      <c r="O5789" s="3"/>
      <c r="V5789" s="3"/>
      <c r="X5789" s="3"/>
    </row>
    <row r="5790" spans="15:24" x14ac:dyDescent="0.45">
      <c r="O5790" s="3"/>
      <c r="V5790" s="3"/>
      <c r="X5790" s="3"/>
    </row>
    <row r="5791" spans="15:24" x14ac:dyDescent="0.45">
      <c r="O5791" s="3"/>
      <c r="V5791" s="3"/>
      <c r="X5791" s="3"/>
    </row>
    <row r="5792" spans="15:24" x14ac:dyDescent="0.45">
      <c r="O5792" s="3"/>
      <c r="V5792" s="3"/>
      <c r="X5792" s="3"/>
    </row>
    <row r="5793" spans="15:24" x14ac:dyDescent="0.45">
      <c r="O5793" s="3"/>
      <c r="V5793" s="3"/>
      <c r="X5793" s="3"/>
    </row>
    <row r="5794" spans="15:24" x14ac:dyDescent="0.45">
      <c r="O5794" s="3"/>
      <c r="V5794" s="3"/>
      <c r="X5794" s="3"/>
    </row>
    <row r="5795" spans="15:24" x14ac:dyDescent="0.45">
      <c r="O5795" s="3"/>
      <c r="V5795" s="3"/>
      <c r="X5795" s="3"/>
    </row>
    <row r="5796" spans="15:24" x14ac:dyDescent="0.45">
      <c r="O5796" s="3"/>
      <c r="V5796" s="3"/>
      <c r="X5796" s="3"/>
    </row>
    <row r="5797" spans="15:24" x14ac:dyDescent="0.45">
      <c r="O5797" s="3"/>
      <c r="V5797" s="3"/>
      <c r="X5797" s="3"/>
    </row>
    <row r="5798" spans="15:24" x14ac:dyDescent="0.45">
      <c r="O5798" s="3"/>
      <c r="V5798" s="3"/>
      <c r="X5798" s="3"/>
    </row>
    <row r="5799" spans="15:24" x14ac:dyDescent="0.45">
      <c r="O5799" s="3"/>
      <c r="V5799" s="3"/>
      <c r="X5799" s="3"/>
    </row>
    <row r="5800" spans="15:24" x14ac:dyDescent="0.45">
      <c r="O5800" s="3"/>
      <c r="V5800" s="3"/>
      <c r="X5800" s="3"/>
    </row>
    <row r="5801" spans="15:24" x14ac:dyDescent="0.45">
      <c r="O5801" s="3"/>
      <c r="V5801" s="3"/>
      <c r="X5801" s="3"/>
    </row>
    <row r="5802" spans="15:24" x14ac:dyDescent="0.45">
      <c r="O5802" s="3"/>
      <c r="V5802" s="3"/>
      <c r="X5802" s="3"/>
    </row>
    <row r="5803" spans="15:24" x14ac:dyDescent="0.45">
      <c r="O5803" s="3"/>
      <c r="V5803" s="3"/>
      <c r="X5803" s="3"/>
    </row>
    <row r="5804" spans="15:24" x14ac:dyDescent="0.45">
      <c r="O5804" s="3"/>
      <c r="V5804" s="3"/>
      <c r="X5804" s="3"/>
    </row>
    <row r="5805" spans="15:24" x14ac:dyDescent="0.45">
      <c r="O5805" s="3"/>
      <c r="V5805" s="3"/>
      <c r="X5805" s="3"/>
    </row>
    <row r="5806" spans="15:24" x14ac:dyDescent="0.45">
      <c r="O5806" s="3"/>
      <c r="V5806" s="3"/>
      <c r="X5806" s="3"/>
    </row>
    <row r="5807" spans="15:24" x14ac:dyDescent="0.45">
      <c r="O5807" s="3"/>
      <c r="V5807" s="3"/>
      <c r="X5807" s="3"/>
    </row>
    <row r="5808" spans="15:24" x14ac:dyDescent="0.45">
      <c r="O5808" s="3"/>
      <c r="V5808" s="3"/>
      <c r="X5808" s="3"/>
    </row>
    <row r="5809" spans="15:24" x14ac:dyDescent="0.45">
      <c r="O5809" s="3"/>
      <c r="V5809" s="3"/>
      <c r="X5809" s="3"/>
    </row>
    <row r="5810" spans="15:24" x14ac:dyDescent="0.45">
      <c r="O5810" s="3"/>
      <c r="V5810" s="3"/>
      <c r="X5810" s="3"/>
    </row>
    <row r="5811" spans="15:24" x14ac:dyDescent="0.45">
      <c r="O5811" s="3"/>
      <c r="V5811" s="3"/>
      <c r="X5811" s="3"/>
    </row>
    <row r="5812" spans="15:24" x14ac:dyDescent="0.45">
      <c r="O5812" s="3"/>
      <c r="V5812" s="3"/>
      <c r="X5812" s="3"/>
    </row>
    <row r="5813" spans="15:24" x14ac:dyDescent="0.45">
      <c r="O5813" s="3"/>
      <c r="V5813" s="3"/>
      <c r="X5813" s="3"/>
    </row>
    <row r="5814" spans="15:24" x14ac:dyDescent="0.45">
      <c r="O5814" s="3"/>
      <c r="V5814" s="3"/>
      <c r="X5814" s="3"/>
    </row>
    <row r="5815" spans="15:24" x14ac:dyDescent="0.45">
      <c r="O5815" s="3"/>
      <c r="V5815" s="3"/>
      <c r="X5815" s="3"/>
    </row>
    <row r="5816" spans="15:24" x14ac:dyDescent="0.45">
      <c r="O5816" s="3"/>
      <c r="V5816" s="3"/>
      <c r="X5816" s="3"/>
    </row>
    <row r="5817" spans="15:24" x14ac:dyDescent="0.45">
      <c r="O5817" s="3"/>
      <c r="V5817" s="3"/>
      <c r="X5817" s="3"/>
    </row>
    <row r="5818" spans="15:24" x14ac:dyDescent="0.45">
      <c r="O5818" s="3"/>
      <c r="V5818" s="3"/>
      <c r="X5818" s="3"/>
    </row>
    <row r="5819" spans="15:24" x14ac:dyDescent="0.45">
      <c r="O5819" s="3"/>
      <c r="V5819" s="3"/>
      <c r="X5819" s="3"/>
    </row>
    <row r="5820" spans="15:24" x14ac:dyDescent="0.45">
      <c r="O5820" s="3"/>
      <c r="V5820" s="3"/>
      <c r="X5820" s="3"/>
    </row>
    <row r="5821" spans="15:24" x14ac:dyDescent="0.45">
      <c r="O5821" s="3"/>
      <c r="V5821" s="3"/>
      <c r="X5821" s="3"/>
    </row>
    <row r="5822" spans="15:24" x14ac:dyDescent="0.45">
      <c r="O5822" s="3"/>
      <c r="V5822" s="3"/>
      <c r="X5822" s="3"/>
    </row>
    <row r="5823" spans="15:24" x14ac:dyDescent="0.45">
      <c r="O5823" s="3"/>
      <c r="V5823" s="3"/>
      <c r="X5823" s="3"/>
    </row>
    <row r="5824" spans="15:24" x14ac:dyDescent="0.45">
      <c r="O5824" s="3"/>
      <c r="V5824" s="3"/>
      <c r="X5824" s="3"/>
    </row>
    <row r="5825" spans="15:24" x14ac:dyDescent="0.45">
      <c r="O5825" s="3"/>
      <c r="V5825" s="3"/>
      <c r="X5825" s="3"/>
    </row>
    <row r="5826" spans="15:24" x14ac:dyDescent="0.45">
      <c r="O5826" s="3"/>
      <c r="V5826" s="3"/>
      <c r="X5826" s="3"/>
    </row>
    <row r="5827" spans="15:24" x14ac:dyDescent="0.45">
      <c r="O5827" s="3"/>
      <c r="V5827" s="3"/>
      <c r="X5827" s="3"/>
    </row>
    <row r="5828" spans="15:24" x14ac:dyDescent="0.45">
      <c r="O5828" s="3"/>
      <c r="V5828" s="3"/>
      <c r="X5828" s="3"/>
    </row>
    <row r="5829" spans="15:24" x14ac:dyDescent="0.45">
      <c r="O5829" s="3"/>
      <c r="V5829" s="3"/>
      <c r="X5829" s="3"/>
    </row>
    <row r="5830" spans="15:24" x14ac:dyDescent="0.45">
      <c r="O5830" s="3"/>
      <c r="V5830" s="3"/>
      <c r="X5830" s="3"/>
    </row>
    <row r="5831" spans="15:24" x14ac:dyDescent="0.45">
      <c r="O5831" s="3"/>
      <c r="V5831" s="3"/>
      <c r="X5831" s="3"/>
    </row>
    <row r="5832" spans="15:24" x14ac:dyDescent="0.45">
      <c r="O5832" s="3"/>
      <c r="V5832" s="3"/>
      <c r="X5832" s="3"/>
    </row>
    <row r="5833" spans="15:24" x14ac:dyDescent="0.45">
      <c r="O5833" s="3"/>
      <c r="V5833" s="3"/>
      <c r="X5833" s="3"/>
    </row>
    <row r="5834" spans="15:24" x14ac:dyDescent="0.45">
      <c r="O5834" s="3"/>
      <c r="V5834" s="3"/>
      <c r="X5834" s="3"/>
    </row>
    <row r="5835" spans="15:24" x14ac:dyDescent="0.45">
      <c r="O5835" s="3"/>
      <c r="V5835" s="3"/>
      <c r="X5835" s="3"/>
    </row>
    <row r="5836" spans="15:24" x14ac:dyDescent="0.45">
      <c r="O5836" s="3"/>
      <c r="V5836" s="3"/>
      <c r="X5836" s="3"/>
    </row>
    <row r="5837" spans="15:24" x14ac:dyDescent="0.45">
      <c r="O5837" s="3"/>
      <c r="V5837" s="3"/>
      <c r="X5837" s="3"/>
    </row>
    <row r="5838" spans="15:24" x14ac:dyDescent="0.45">
      <c r="O5838" s="3"/>
      <c r="V5838" s="3"/>
      <c r="X5838" s="3"/>
    </row>
    <row r="5839" spans="15:24" x14ac:dyDescent="0.45">
      <c r="O5839" s="3"/>
      <c r="V5839" s="3"/>
      <c r="X5839" s="3"/>
    </row>
    <row r="5840" spans="15:24" x14ac:dyDescent="0.45">
      <c r="O5840" s="3"/>
      <c r="V5840" s="3"/>
      <c r="X5840" s="3"/>
    </row>
    <row r="5841" spans="15:24" x14ac:dyDescent="0.45">
      <c r="O5841" s="3"/>
      <c r="V5841" s="3"/>
      <c r="X5841" s="3"/>
    </row>
    <row r="5842" spans="15:24" x14ac:dyDescent="0.45">
      <c r="O5842" s="3"/>
      <c r="V5842" s="3"/>
      <c r="X5842" s="3"/>
    </row>
    <row r="5843" spans="15:24" x14ac:dyDescent="0.45">
      <c r="O5843" s="3"/>
      <c r="V5843" s="3"/>
      <c r="X5843" s="3"/>
    </row>
    <row r="5844" spans="15:24" x14ac:dyDescent="0.45">
      <c r="O5844" s="3"/>
      <c r="V5844" s="3"/>
      <c r="X5844" s="3"/>
    </row>
    <row r="5845" spans="15:24" x14ac:dyDescent="0.45">
      <c r="O5845" s="3"/>
      <c r="V5845" s="3"/>
      <c r="X5845" s="3"/>
    </row>
    <row r="5846" spans="15:24" x14ac:dyDescent="0.45">
      <c r="O5846" s="3"/>
      <c r="V5846" s="3"/>
      <c r="X5846" s="3"/>
    </row>
    <row r="5847" spans="15:24" x14ac:dyDescent="0.45">
      <c r="O5847" s="3"/>
      <c r="V5847" s="3"/>
      <c r="X5847" s="3"/>
    </row>
    <row r="5848" spans="15:24" x14ac:dyDescent="0.45">
      <c r="O5848" s="3"/>
      <c r="V5848" s="3"/>
      <c r="X5848" s="3"/>
    </row>
    <row r="5849" spans="15:24" x14ac:dyDescent="0.45">
      <c r="O5849" s="3"/>
      <c r="V5849" s="3"/>
      <c r="X5849" s="3"/>
    </row>
    <row r="5850" spans="15:24" x14ac:dyDescent="0.45">
      <c r="O5850" s="3"/>
      <c r="V5850" s="3"/>
      <c r="X5850" s="3"/>
    </row>
    <row r="5851" spans="15:24" x14ac:dyDescent="0.45">
      <c r="O5851" s="3"/>
      <c r="V5851" s="3"/>
      <c r="X5851" s="3"/>
    </row>
    <row r="5852" spans="15:24" x14ac:dyDescent="0.45">
      <c r="O5852" s="3"/>
      <c r="V5852" s="3"/>
      <c r="X5852" s="3"/>
    </row>
    <row r="5853" spans="15:24" x14ac:dyDescent="0.45">
      <c r="O5853" s="3"/>
      <c r="V5853" s="3"/>
      <c r="X5853" s="3"/>
    </row>
    <row r="5854" spans="15:24" x14ac:dyDescent="0.45">
      <c r="O5854" s="3"/>
      <c r="V5854" s="3"/>
      <c r="X5854" s="3"/>
    </row>
    <row r="5855" spans="15:24" x14ac:dyDescent="0.45">
      <c r="O5855" s="3"/>
      <c r="V5855" s="3"/>
      <c r="X5855" s="3"/>
    </row>
    <row r="5856" spans="15:24" x14ac:dyDescent="0.45">
      <c r="O5856" s="3"/>
      <c r="V5856" s="3"/>
      <c r="X5856" s="3"/>
    </row>
    <row r="5857" spans="15:24" x14ac:dyDescent="0.45">
      <c r="O5857" s="3"/>
      <c r="V5857" s="3"/>
      <c r="X5857" s="3"/>
    </row>
    <row r="5858" spans="15:24" x14ac:dyDescent="0.45">
      <c r="O5858" s="3"/>
      <c r="V5858" s="3"/>
      <c r="X5858" s="3"/>
    </row>
    <row r="5859" spans="15:24" x14ac:dyDescent="0.45">
      <c r="O5859" s="3"/>
      <c r="V5859" s="3"/>
      <c r="X5859" s="3"/>
    </row>
    <row r="5860" spans="15:24" x14ac:dyDescent="0.45">
      <c r="O5860" s="3"/>
      <c r="V5860" s="3"/>
      <c r="X5860" s="3"/>
    </row>
    <row r="5861" spans="15:24" x14ac:dyDescent="0.45">
      <c r="O5861" s="3"/>
      <c r="V5861" s="3"/>
      <c r="X5861" s="3"/>
    </row>
    <row r="5862" spans="15:24" x14ac:dyDescent="0.45">
      <c r="O5862" s="3"/>
      <c r="V5862" s="3"/>
      <c r="X5862" s="3"/>
    </row>
    <row r="5863" spans="15:24" x14ac:dyDescent="0.45">
      <c r="O5863" s="3"/>
      <c r="V5863" s="3"/>
      <c r="X5863" s="3"/>
    </row>
    <row r="5864" spans="15:24" x14ac:dyDescent="0.45">
      <c r="O5864" s="3"/>
      <c r="V5864" s="3"/>
      <c r="X5864" s="3"/>
    </row>
    <row r="5865" spans="15:24" x14ac:dyDescent="0.45">
      <c r="O5865" s="3"/>
      <c r="V5865" s="3"/>
      <c r="X5865" s="3"/>
    </row>
    <row r="5866" spans="15:24" x14ac:dyDescent="0.45">
      <c r="O5866" s="3"/>
      <c r="V5866" s="3"/>
      <c r="X5866" s="3"/>
    </row>
    <row r="5867" spans="15:24" x14ac:dyDescent="0.45">
      <c r="O5867" s="3"/>
      <c r="V5867" s="3"/>
      <c r="X5867" s="3"/>
    </row>
    <row r="5868" spans="15:24" x14ac:dyDescent="0.45">
      <c r="O5868" s="3"/>
      <c r="V5868" s="3"/>
      <c r="X5868" s="3"/>
    </row>
    <row r="5869" spans="15:24" x14ac:dyDescent="0.45">
      <c r="O5869" s="3"/>
      <c r="V5869" s="3"/>
      <c r="X5869" s="3"/>
    </row>
    <row r="5870" spans="15:24" x14ac:dyDescent="0.45">
      <c r="O5870" s="3"/>
      <c r="V5870" s="3"/>
      <c r="X5870" s="3"/>
    </row>
    <row r="5871" spans="15:24" x14ac:dyDescent="0.45">
      <c r="O5871" s="3"/>
      <c r="V5871" s="3"/>
      <c r="X5871" s="3"/>
    </row>
    <row r="5872" spans="15:24" x14ac:dyDescent="0.45">
      <c r="O5872" s="3"/>
      <c r="V5872" s="3"/>
      <c r="X5872" s="3"/>
    </row>
    <row r="5873" spans="15:24" x14ac:dyDescent="0.45">
      <c r="O5873" s="3"/>
      <c r="V5873" s="3"/>
      <c r="X5873" s="3"/>
    </row>
    <row r="5874" spans="15:24" x14ac:dyDescent="0.45">
      <c r="O5874" s="3"/>
      <c r="V5874" s="3"/>
      <c r="X5874" s="3"/>
    </row>
    <row r="5875" spans="15:24" x14ac:dyDescent="0.45">
      <c r="O5875" s="3"/>
      <c r="V5875" s="3"/>
      <c r="X5875" s="3"/>
    </row>
    <row r="5876" spans="15:24" x14ac:dyDescent="0.45">
      <c r="O5876" s="3"/>
      <c r="V5876" s="3"/>
      <c r="X5876" s="3"/>
    </row>
    <row r="5877" spans="15:24" x14ac:dyDescent="0.45">
      <c r="O5877" s="3"/>
      <c r="V5877" s="3"/>
      <c r="X5877" s="3"/>
    </row>
    <row r="5878" spans="15:24" x14ac:dyDescent="0.45">
      <c r="O5878" s="3"/>
      <c r="V5878" s="3"/>
      <c r="X5878" s="3"/>
    </row>
    <row r="5879" spans="15:24" x14ac:dyDescent="0.45">
      <c r="O5879" s="3"/>
      <c r="V5879" s="3"/>
      <c r="X5879" s="3"/>
    </row>
    <row r="5880" spans="15:24" x14ac:dyDescent="0.45">
      <c r="O5880" s="3"/>
      <c r="V5880" s="3"/>
      <c r="X5880" s="3"/>
    </row>
    <row r="5881" spans="15:24" x14ac:dyDescent="0.45">
      <c r="O5881" s="3"/>
      <c r="V5881" s="3"/>
      <c r="X5881" s="3"/>
    </row>
    <row r="5882" spans="15:24" x14ac:dyDescent="0.45">
      <c r="O5882" s="3"/>
      <c r="V5882" s="3"/>
      <c r="X5882" s="3"/>
    </row>
    <row r="5883" spans="15:24" x14ac:dyDescent="0.45">
      <c r="O5883" s="3"/>
      <c r="V5883" s="3"/>
      <c r="X5883" s="3"/>
    </row>
    <row r="5884" spans="15:24" x14ac:dyDescent="0.45">
      <c r="O5884" s="3"/>
      <c r="V5884" s="3"/>
      <c r="X5884" s="3"/>
    </row>
    <row r="5885" spans="15:24" x14ac:dyDescent="0.45">
      <c r="O5885" s="3"/>
      <c r="V5885" s="3"/>
      <c r="X5885" s="3"/>
    </row>
    <row r="5886" spans="15:24" x14ac:dyDescent="0.45">
      <c r="O5886" s="3"/>
      <c r="V5886" s="3"/>
      <c r="X5886" s="3"/>
    </row>
    <row r="5887" spans="15:24" x14ac:dyDescent="0.45">
      <c r="O5887" s="3"/>
      <c r="V5887" s="3"/>
      <c r="X5887" s="3"/>
    </row>
    <row r="5888" spans="15:24" x14ac:dyDescent="0.45">
      <c r="O5888" s="3"/>
      <c r="V5888" s="3"/>
      <c r="X5888" s="3"/>
    </row>
    <row r="5889" spans="15:24" x14ac:dyDescent="0.45">
      <c r="O5889" s="3"/>
      <c r="V5889" s="3"/>
      <c r="X5889" s="3"/>
    </row>
    <row r="5890" spans="15:24" x14ac:dyDescent="0.45">
      <c r="O5890" s="3"/>
      <c r="V5890" s="3"/>
      <c r="X5890" s="3"/>
    </row>
    <row r="5891" spans="15:24" x14ac:dyDescent="0.45">
      <c r="O5891" s="3"/>
      <c r="V5891" s="3"/>
      <c r="X5891" s="3"/>
    </row>
    <row r="5892" spans="15:24" x14ac:dyDescent="0.45">
      <c r="O5892" s="3"/>
      <c r="V5892" s="3"/>
      <c r="X5892" s="3"/>
    </row>
    <row r="5893" spans="15:24" x14ac:dyDescent="0.45">
      <c r="O5893" s="3"/>
      <c r="V5893" s="3"/>
      <c r="X5893" s="3"/>
    </row>
    <row r="5894" spans="15:24" x14ac:dyDescent="0.45">
      <c r="O5894" s="3"/>
      <c r="V5894" s="3"/>
      <c r="X5894" s="3"/>
    </row>
    <row r="5895" spans="15:24" x14ac:dyDescent="0.45">
      <c r="O5895" s="3"/>
      <c r="V5895" s="3"/>
      <c r="X5895" s="3"/>
    </row>
    <row r="5896" spans="15:24" x14ac:dyDescent="0.45">
      <c r="O5896" s="3"/>
      <c r="V5896" s="3"/>
      <c r="X5896" s="3"/>
    </row>
    <row r="5897" spans="15:24" x14ac:dyDescent="0.45">
      <c r="O5897" s="3"/>
      <c r="V5897" s="3"/>
      <c r="X5897" s="3"/>
    </row>
    <row r="5898" spans="15:24" x14ac:dyDescent="0.45">
      <c r="O5898" s="3"/>
      <c r="V5898" s="3"/>
      <c r="X5898" s="3"/>
    </row>
    <row r="5899" spans="15:24" x14ac:dyDescent="0.45">
      <c r="O5899" s="3"/>
      <c r="V5899" s="3"/>
      <c r="X5899" s="3"/>
    </row>
    <row r="5900" spans="15:24" x14ac:dyDescent="0.45">
      <c r="O5900" s="3"/>
      <c r="V5900" s="3"/>
      <c r="X5900" s="3"/>
    </row>
    <row r="5901" spans="15:24" x14ac:dyDescent="0.45">
      <c r="O5901" s="3"/>
      <c r="V5901" s="3"/>
      <c r="X5901" s="3"/>
    </row>
    <row r="5902" spans="15:24" x14ac:dyDescent="0.45">
      <c r="O5902" s="3"/>
      <c r="V5902" s="3"/>
      <c r="X5902" s="3"/>
    </row>
    <row r="5903" spans="15:24" x14ac:dyDescent="0.45">
      <c r="O5903" s="3"/>
      <c r="V5903" s="3"/>
      <c r="X5903" s="3"/>
    </row>
    <row r="5904" spans="15:24" x14ac:dyDescent="0.45">
      <c r="O5904" s="3"/>
      <c r="V5904" s="3"/>
      <c r="X5904" s="3"/>
    </row>
    <row r="5905" spans="15:24" x14ac:dyDescent="0.45">
      <c r="O5905" s="3"/>
      <c r="V5905" s="3"/>
      <c r="X5905" s="3"/>
    </row>
    <row r="5906" spans="15:24" x14ac:dyDescent="0.45">
      <c r="O5906" s="3"/>
      <c r="V5906" s="3"/>
      <c r="X5906" s="3"/>
    </row>
    <row r="5907" spans="15:24" x14ac:dyDescent="0.45">
      <c r="O5907" s="3"/>
      <c r="V5907" s="3"/>
      <c r="X5907" s="3"/>
    </row>
    <row r="5908" spans="15:24" x14ac:dyDescent="0.45">
      <c r="O5908" s="3"/>
      <c r="V5908" s="3"/>
      <c r="X5908" s="3"/>
    </row>
    <row r="5909" spans="15:24" x14ac:dyDescent="0.45">
      <c r="O5909" s="3"/>
      <c r="V5909" s="3"/>
      <c r="X5909" s="3"/>
    </row>
    <row r="5910" spans="15:24" x14ac:dyDescent="0.45">
      <c r="O5910" s="3"/>
      <c r="V5910" s="3"/>
      <c r="X5910" s="3"/>
    </row>
    <row r="5911" spans="15:24" x14ac:dyDescent="0.45">
      <c r="O5911" s="3"/>
      <c r="V5911" s="3"/>
      <c r="X5911" s="3"/>
    </row>
    <row r="5912" spans="15:24" x14ac:dyDescent="0.45">
      <c r="O5912" s="3"/>
      <c r="V5912" s="3"/>
      <c r="X5912" s="3"/>
    </row>
    <row r="5913" spans="15:24" x14ac:dyDescent="0.45">
      <c r="O5913" s="3"/>
      <c r="V5913" s="3"/>
      <c r="X5913" s="3"/>
    </row>
    <row r="5914" spans="15:24" x14ac:dyDescent="0.45">
      <c r="O5914" s="3"/>
      <c r="V5914" s="3"/>
      <c r="X5914" s="3"/>
    </row>
    <row r="5915" spans="15:24" x14ac:dyDescent="0.45">
      <c r="O5915" s="3"/>
      <c r="V5915" s="3"/>
      <c r="X5915" s="3"/>
    </row>
    <row r="5916" spans="15:24" x14ac:dyDescent="0.45">
      <c r="O5916" s="3"/>
      <c r="V5916" s="3"/>
      <c r="X5916" s="3"/>
    </row>
    <row r="5917" spans="15:24" x14ac:dyDescent="0.45">
      <c r="O5917" s="3"/>
      <c r="V5917" s="3"/>
      <c r="X5917" s="3"/>
    </row>
    <row r="5918" spans="15:24" x14ac:dyDescent="0.45">
      <c r="O5918" s="3"/>
      <c r="V5918" s="3"/>
      <c r="X5918" s="3"/>
    </row>
    <row r="5919" spans="15:24" x14ac:dyDescent="0.45">
      <c r="O5919" s="3"/>
      <c r="V5919" s="3"/>
      <c r="X5919" s="3"/>
    </row>
    <row r="5920" spans="15:24" x14ac:dyDescent="0.45">
      <c r="O5920" s="3"/>
      <c r="V5920" s="3"/>
      <c r="X5920" s="3"/>
    </row>
    <row r="5921" spans="15:24" x14ac:dyDescent="0.45">
      <c r="O5921" s="3"/>
      <c r="V5921" s="3"/>
      <c r="X5921" s="3"/>
    </row>
    <row r="5922" spans="15:24" x14ac:dyDescent="0.45">
      <c r="O5922" s="3"/>
      <c r="V5922" s="3"/>
      <c r="X5922" s="3"/>
    </row>
    <row r="5923" spans="15:24" x14ac:dyDescent="0.45">
      <c r="O5923" s="3"/>
      <c r="V5923" s="3"/>
      <c r="X5923" s="3"/>
    </row>
    <row r="5924" spans="15:24" x14ac:dyDescent="0.45">
      <c r="O5924" s="3"/>
      <c r="V5924" s="3"/>
      <c r="X5924" s="3"/>
    </row>
    <row r="5925" spans="15:24" x14ac:dyDescent="0.45">
      <c r="O5925" s="3"/>
      <c r="V5925" s="3"/>
      <c r="X5925" s="3"/>
    </row>
    <row r="5926" spans="15:24" x14ac:dyDescent="0.45">
      <c r="O5926" s="3"/>
      <c r="V5926" s="3"/>
      <c r="X5926" s="3"/>
    </row>
    <row r="5927" spans="15:24" x14ac:dyDescent="0.45">
      <c r="O5927" s="3"/>
      <c r="V5927" s="3"/>
      <c r="X5927" s="3"/>
    </row>
    <row r="5928" spans="15:24" x14ac:dyDescent="0.45">
      <c r="O5928" s="3"/>
      <c r="V5928" s="3"/>
      <c r="X5928" s="3"/>
    </row>
    <row r="5929" spans="15:24" x14ac:dyDescent="0.45">
      <c r="O5929" s="3"/>
      <c r="V5929" s="3"/>
      <c r="X5929" s="3"/>
    </row>
    <row r="5930" spans="15:24" x14ac:dyDescent="0.45">
      <c r="O5930" s="3"/>
      <c r="V5930" s="3"/>
      <c r="X5930" s="3"/>
    </row>
    <row r="5931" spans="15:24" x14ac:dyDescent="0.45">
      <c r="O5931" s="3"/>
      <c r="V5931" s="3"/>
      <c r="X5931" s="3"/>
    </row>
    <row r="5932" spans="15:24" x14ac:dyDescent="0.45">
      <c r="O5932" s="3"/>
      <c r="V5932" s="3"/>
      <c r="X5932" s="3"/>
    </row>
    <row r="5933" spans="15:24" x14ac:dyDescent="0.45">
      <c r="O5933" s="3"/>
      <c r="V5933" s="3"/>
      <c r="X5933" s="3"/>
    </row>
    <row r="5934" spans="15:24" x14ac:dyDescent="0.45">
      <c r="O5934" s="3"/>
      <c r="V5934" s="3"/>
      <c r="X5934" s="3"/>
    </row>
    <row r="5935" spans="15:24" x14ac:dyDescent="0.45">
      <c r="O5935" s="3"/>
      <c r="V5935" s="3"/>
      <c r="X5935" s="3"/>
    </row>
    <row r="5936" spans="15:24" x14ac:dyDescent="0.45">
      <c r="O5936" s="3"/>
      <c r="V5936" s="3"/>
      <c r="X5936" s="3"/>
    </row>
    <row r="5937" spans="15:24" x14ac:dyDescent="0.45">
      <c r="O5937" s="3"/>
      <c r="V5937" s="3"/>
      <c r="X5937" s="3"/>
    </row>
    <row r="5938" spans="15:24" x14ac:dyDescent="0.45">
      <c r="O5938" s="3"/>
      <c r="V5938" s="3"/>
      <c r="X5938" s="3"/>
    </row>
    <row r="5939" spans="15:24" x14ac:dyDescent="0.45">
      <c r="O5939" s="3"/>
      <c r="V5939" s="3"/>
      <c r="X5939" s="3"/>
    </row>
    <row r="5940" spans="15:24" x14ac:dyDescent="0.45">
      <c r="O5940" s="3"/>
      <c r="V5940" s="3"/>
      <c r="X5940" s="3"/>
    </row>
    <row r="5941" spans="15:24" x14ac:dyDescent="0.45">
      <c r="O5941" s="3"/>
      <c r="V5941" s="3"/>
      <c r="X5941" s="3"/>
    </row>
    <row r="5942" spans="15:24" x14ac:dyDescent="0.45">
      <c r="O5942" s="3"/>
      <c r="V5942" s="3"/>
      <c r="X5942" s="3"/>
    </row>
    <row r="5943" spans="15:24" x14ac:dyDescent="0.45">
      <c r="O5943" s="3"/>
      <c r="V5943" s="3"/>
      <c r="X5943" s="3"/>
    </row>
    <row r="5944" spans="15:24" x14ac:dyDescent="0.45">
      <c r="O5944" s="3"/>
      <c r="V5944" s="3"/>
      <c r="X5944" s="3"/>
    </row>
    <row r="5945" spans="15:24" x14ac:dyDescent="0.45">
      <c r="O5945" s="3"/>
      <c r="V5945" s="3"/>
      <c r="X5945" s="3"/>
    </row>
    <row r="5946" spans="15:24" x14ac:dyDescent="0.45">
      <c r="O5946" s="3"/>
      <c r="V5946" s="3"/>
      <c r="X5946" s="3"/>
    </row>
    <row r="5947" spans="15:24" x14ac:dyDescent="0.45">
      <c r="O5947" s="3"/>
      <c r="V5947" s="3"/>
      <c r="X5947" s="3"/>
    </row>
    <row r="5948" spans="15:24" x14ac:dyDescent="0.45">
      <c r="O5948" s="3"/>
      <c r="V5948" s="3"/>
      <c r="X5948" s="3"/>
    </row>
    <row r="5949" spans="15:24" x14ac:dyDescent="0.45">
      <c r="O5949" s="3"/>
      <c r="V5949" s="3"/>
      <c r="X5949" s="3"/>
    </row>
    <row r="5950" spans="15:24" x14ac:dyDescent="0.45">
      <c r="O5950" s="3"/>
      <c r="V5950" s="3"/>
      <c r="X5950" s="3"/>
    </row>
    <row r="5951" spans="15:24" x14ac:dyDescent="0.45">
      <c r="O5951" s="3"/>
      <c r="V5951" s="3"/>
      <c r="X5951" s="3"/>
    </row>
    <row r="5952" spans="15:24" x14ac:dyDescent="0.45">
      <c r="O5952" s="3"/>
      <c r="V5952" s="3"/>
      <c r="X5952" s="3"/>
    </row>
    <row r="5953" spans="15:24" x14ac:dyDescent="0.45">
      <c r="O5953" s="3"/>
      <c r="V5953" s="3"/>
      <c r="X5953" s="3"/>
    </row>
    <row r="5954" spans="15:24" x14ac:dyDescent="0.45">
      <c r="O5954" s="3"/>
      <c r="V5954" s="3"/>
      <c r="X5954" s="3"/>
    </row>
    <row r="5955" spans="15:24" x14ac:dyDescent="0.45">
      <c r="O5955" s="3"/>
      <c r="V5955" s="3"/>
      <c r="X5955" s="3"/>
    </row>
    <row r="5956" spans="15:24" x14ac:dyDescent="0.45">
      <c r="O5956" s="3"/>
      <c r="V5956" s="3"/>
      <c r="X5956" s="3"/>
    </row>
    <row r="5957" spans="15:24" x14ac:dyDescent="0.45">
      <c r="O5957" s="3"/>
      <c r="V5957" s="3"/>
      <c r="X5957" s="3"/>
    </row>
    <row r="5958" spans="15:24" x14ac:dyDescent="0.45">
      <c r="O5958" s="3"/>
      <c r="V5958" s="3"/>
      <c r="X5958" s="3"/>
    </row>
    <row r="5959" spans="15:24" x14ac:dyDescent="0.45">
      <c r="O5959" s="3"/>
      <c r="V5959" s="3"/>
      <c r="X5959" s="3"/>
    </row>
    <row r="5960" spans="15:24" x14ac:dyDescent="0.45">
      <c r="O5960" s="3"/>
      <c r="V5960" s="3"/>
      <c r="X5960" s="3"/>
    </row>
    <row r="5961" spans="15:24" x14ac:dyDescent="0.45">
      <c r="O5961" s="3"/>
      <c r="V5961" s="3"/>
      <c r="X5961" s="3"/>
    </row>
    <row r="5962" spans="15:24" x14ac:dyDescent="0.45">
      <c r="O5962" s="3"/>
      <c r="V5962" s="3"/>
      <c r="X5962" s="3"/>
    </row>
    <row r="5963" spans="15:24" x14ac:dyDescent="0.45">
      <c r="O5963" s="3"/>
      <c r="V5963" s="3"/>
      <c r="X5963" s="3"/>
    </row>
    <row r="5964" spans="15:24" x14ac:dyDescent="0.45">
      <c r="O5964" s="3"/>
      <c r="V5964" s="3"/>
      <c r="X5964" s="3"/>
    </row>
    <row r="5965" spans="15:24" x14ac:dyDescent="0.45">
      <c r="O5965" s="3"/>
      <c r="V5965" s="3"/>
      <c r="X5965" s="3"/>
    </row>
    <row r="5966" spans="15:24" x14ac:dyDescent="0.45">
      <c r="O5966" s="3"/>
      <c r="V5966" s="3"/>
      <c r="X5966" s="3"/>
    </row>
    <row r="5967" spans="15:24" x14ac:dyDescent="0.45">
      <c r="O5967" s="3"/>
      <c r="V5967" s="3"/>
      <c r="X5967" s="3"/>
    </row>
    <row r="5968" spans="15:24" x14ac:dyDescent="0.45">
      <c r="O5968" s="3"/>
      <c r="V5968" s="3"/>
      <c r="X5968" s="3"/>
    </row>
    <row r="5969" spans="15:24" x14ac:dyDescent="0.45">
      <c r="O5969" s="3"/>
      <c r="V5969" s="3"/>
      <c r="X5969" s="3"/>
    </row>
    <row r="5970" spans="15:24" x14ac:dyDescent="0.45">
      <c r="O5970" s="3"/>
      <c r="V5970" s="3"/>
      <c r="X5970" s="3"/>
    </row>
    <row r="5971" spans="15:24" x14ac:dyDescent="0.45">
      <c r="O5971" s="3"/>
      <c r="V5971" s="3"/>
      <c r="X5971" s="3"/>
    </row>
    <row r="5972" spans="15:24" x14ac:dyDescent="0.45">
      <c r="O5972" s="3"/>
      <c r="V5972" s="3"/>
      <c r="X5972" s="3"/>
    </row>
    <row r="5973" spans="15:24" x14ac:dyDescent="0.45">
      <c r="O5973" s="3"/>
      <c r="V5973" s="3"/>
      <c r="X5973" s="3"/>
    </row>
    <row r="5974" spans="15:24" x14ac:dyDescent="0.45">
      <c r="O5974" s="3"/>
      <c r="V5974" s="3"/>
      <c r="X5974" s="3"/>
    </row>
    <row r="5975" spans="15:24" x14ac:dyDescent="0.45">
      <c r="O5975" s="3"/>
      <c r="V5975" s="3"/>
      <c r="X5975" s="3"/>
    </row>
    <row r="5976" spans="15:24" x14ac:dyDescent="0.45">
      <c r="O5976" s="3"/>
      <c r="V5976" s="3"/>
      <c r="X5976" s="3"/>
    </row>
    <row r="5977" spans="15:24" x14ac:dyDescent="0.45">
      <c r="O5977" s="3"/>
      <c r="V5977" s="3"/>
      <c r="X5977" s="3"/>
    </row>
    <row r="5978" spans="15:24" x14ac:dyDescent="0.45">
      <c r="O5978" s="3"/>
      <c r="V5978" s="3"/>
      <c r="X5978" s="3"/>
    </row>
    <row r="5979" spans="15:24" x14ac:dyDescent="0.45">
      <c r="O5979" s="3"/>
      <c r="V5979" s="3"/>
      <c r="X5979" s="3"/>
    </row>
    <row r="5980" spans="15:24" x14ac:dyDescent="0.45">
      <c r="O5980" s="3"/>
      <c r="V5980" s="3"/>
      <c r="X5980" s="3"/>
    </row>
    <row r="5981" spans="15:24" x14ac:dyDescent="0.45">
      <c r="O5981" s="3"/>
      <c r="V5981" s="3"/>
      <c r="X5981" s="3"/>
    </row>
    <row r="5982" spans="15:24" x14ac:dyDescent="0.45">
      <c r="O5982" s="3"/>
      <c r="V5982" s="3"/>
      <c r="X5982" s="3"/>
    </row>
    <row r="5983" spans="15:24" x14ac:dyDescent="0.45">
      <c r="O5983" s="3"/>
      <c r="V5983" s="3"/>
      <c r="X5983" s="3"/>
    </row>
    <row r="5984" spans="15:24" x14ac:dyDescent="0.45">
      <c r="O5984" s="3"/>
      <c r="V5984" s="3"/>
      <c r="X5984" s="3"/>
    </row>
    <row r="5985" spans="15:24" x14ac:dyDescent="0.45">
      <c r="O5985" s="3"/>
      <c r="V5985" s="3"/>
      <c r="X5985" s="3"/>
    </row>
    <row r="5986" spans="15:24" x14ac:dyDescent="0.45">
      <c r="O5986" s="3"/>
      <c r="V5986" s="3"/>
      <c r="X5986" s="3"/>
    </row>
    <row r="5987" spans="15:24" x14ac:dyDescent="0.45">
      <c r="O5987" s="3"/>
      <c r="V5987" s="3"/>
      <c r="X5987" s="3"/>
    </row>
    <row r="5988" spans="15:24" x14ac:dyDescent="0.45">
      <c r="O5988" s="3"/>
      <c r="V5988" s="3"/>
      <c r="X5988" s="3"/>
    </row>
    <row r="5989" spans="15:24" x14ac:dyDescent="0.45">
      <c r="O5989" s="3"/>
      <c r="V5989" s="3"/>
      <c r="X5989" s="3"/>
    </row>
    <row r="5990" spans="15:24" x14ac:dyDescent="0.45">
      <c r="O5990" s="3"/>
      <c r="V5990" s="3"/>
      <c r="X5990" s="3"/>
    </row>
    <row r="5991" spans="15:24" x14ac:dyDescent="0.45">
      <c r="O5991" s="3"/>
      <c r="V5991" s="3"/>
      <c r="X5991" s="3"/>
    </row>
    <row r="5992" spans="15:24" x14ac:dyDescent="0.45">
      <c r="O5992" s="3"/>
      <c r="V5992" s="3"/>
      <c r="X5992" s="3"/>
    </row>
    <row r="5993" spans="15:24" x14ac:dyDescent="0.45">
      <c r="O5993" s="3"/>
      <c r="V5993" s="3"/>
      <c r="X5993" s="3"/>
    </row>
    <row r="5994" spans="15:24" x14ac:dyDescent="0.45">
      <c r="O5994" s="3"/>
      <c r="V5994" s="3"/>
      <c r="X5994" s="3"/>
    </row>
    <row r="5995" spans="15:24" x14ac:dyDescent="0.45">
      <c r="O5995" s="3"/>
      <c r="V5995" s="3"/>
      <c r="X5995" s="3"/>
    </row>
    <row r="5996" spans="15:24" x14ac:dyDescent="0.45">
      <c r="O5996" s="3"/>
      <c r="V5996" s="3"/>
      <c r="X5996" s="3"/>
    </row>
    <row r="5997" spans="15:24" x14ac:dyDescent="0.45">
      <c r="O5997" s="3"/>
      <c r="V5997" s="3"/>
      <c r="X5997" s="3"/>
    </row>
    <row r="5998" spans="15:24" x14ac:dyDescent="0.45">
      <c r="O5998" s="3"/>
      <c r="V5998" s="3"/>
      <c r="X5998" s="3"/>
    </row>
    <row r="5999" spans="15:24" x14ac:dyDescent="0.45">
      <c r="O5999" s="3"/>
      <c r="V5999" s="3"/>
      <c r="X5999" s="3"/>
    </row>
    <row r="6000" spans="15:24" x14ac:dyDescent="0.45">
      <c r="O6000" s="3"/>
      <c r="V6000" s="3"/>
      <c r="X6000" s="3"/>
    </row>
    <row r="6001" spans="15:24" x14ac:dyDescent="0.45">
      <c r="O6001" s="3"/>
      <c r="V6001" s="3"/>
      <c r="X6001" s="3"/>
    </row>
    <row r="6002" spans="15:24" x14ac:dyDescent="0.45">
      <c r="O6002" s="3"/>
      <c r="V6002" s="3"/>
      <c r="X6002" s="3"/>
    </row>
    <row r="6003" spans="15:24" x14ac:dyDescent="0.45">
      <c r="O6003" s="3"/>
      <c r="V6003" s="3"/>
      <c r="X6003" s="3"/>
    </row>
    <row r="6004" spans="15:24" x14ac:dyDescent="0.45">
      <c r="O6004" s="3"/>
      <c r="V6004" s="3"/>
      <c r="X6004" s="3"/>
    </row>
    <row r="6005" spans="15:24" x14ac:dyDescent="0.45">
      <c r="O6005" s="3"/>
      <c r="V6005" s="3"/>
      <c r="X6005" s="3"/>
    </row>
    <row r="6006" spans="15:24" x14ac:dyDescent="0.45">
      <c r="O6006" s="3"/>
      <c r="V6006" s="3"/>
      <c r="X6006" s="3"/>
    </row>
    <row r="6007" spans="15:24" x14ac:dyDescent="0.45">
      <c r="O6007" s="3"/>
      <c r="V6007" s="3"/>
      <c r="X6007" s="3"/>
    </row>
    <row r="6008" spans="15:24" x14ac:dyDescent="0.45">
      <c r="O6008" s="3"/>
      <c r="V6008" s="3"/>
      <c r="X6008" s="3"/>
    </row>
    <row r="6009" spans="15:24" x14ac:dyDescent="0.45">
      <c r="O6009" s="3"/>
      <c r="V6009" s="3"/>
      <c r="X6009" s="3"/>
    </row>
    <row r="6010" spans="15:24" x14ac:dyDescent="0.45">
      <c r="O6010" s="3"/>
      <c r="V6010" s="3"/>
      <c r="X6010" s="3"/>
    </row>
    <row r="6011" spans="15:24" x14ac:dyDescent="0.45">
      <c r="O6011" s="3"/>
      <c r="V6011" s="3"/>
      <c r="X6011" s="3"/>
    </row>
    <row r="6012" spans="15:24" x14ac:dyDescent="0.45">
      <c r="O6012" s="3"/>
      <c r="V6012" s="3"/>
      <c r="X6012" s="3"/>
    </row>
    <row r="6013" spans="15:24" x14ac:dyDescent="0.45">
      <c r="O6013" s="3"/>
      <c r="V6013" s="3"/>
      <c r="X6013" s="3"/>
    </row>
    <row r="6014" spans="15:24" x14ac:dyDescent="0.45">
      <c r="O6014" s="3"/>
      <c r="V6014" s="3"/>
      <c r="X6014" s="3"/>
    </row>
    <row r="6015" spans="15:24" x14ac:dyDescent="0.45">
      <c r="O6015" s="3"/>
      <c r="V6015" s="3"/>
      <c r="X6015" s="3"/>
    </row>
    <row r="6016" spans="15:24" x14ac:dyDescent="0.45">
      <c r="O6016" s="3"/>
      <c r="V6016" s="3"/>
      <c r="X6016" s="3"/>
    </row>
    <row r="6017" spans="15:24" x14ac:dyDescent="0.45">
      <c r="O6017" s="3"/>
      <c r="V6017" s="3"/>
      <c r="X6017" s="3"/>
    </row>
    <row r="6018" spans="15:24" x14ac:dyDescent="0.45">
      <c r="O6018" s="3"/>
      <c r="V6018" s="3"/>
      <c r="X6018" s="3"/>
    </row>
    <row r="6019" spans="15:24" x14ac:dyDescent="0.45">
      <c r="O6019" s="3"/>
      <c r="V6019" s="3"/>
      <c r="X6019" s="3"/>
    </row>
    <row r="6020" spans="15:24" x14ac:dyDescent="0.45">
      <c r="O6020" s="3"/>
      <c r="V6020" s="3"/>
      <c r="X6020" s="3"/>
    </row>
    <row r="6021" spans="15:24" x14ac:dyDescent="0.45">
      <c r="O6021" s="3"/>
      <c r="V6021" s="3"/>
      <c r="X6021" s="3"/>
    </row>
    <row r="6022" spans="15:24" x14ac:dyDescent="0.45">
      <c r="O6022" s="3"/>
      <c r="V6022" s="3"/>
      <c r="X6022" s="3"/>
    </row>
    <row r="6023" spans="15:24" x14ac:dyDescent="0.45">
      <c r="O6023" s="3"/>
      <c r="V6023" s="3"/>
      <c r="X6023" s="3"/>
    </row>
    <row r="6024" spans="15:24" x14ac:dyDescent="0.45">
      <c r="O6024" s="3"/>
      <c r="V6024" s="3"/>
      <c r="X6024" s="3"/>
    </row>
    <row r="6025" spans="15:24" x14ac:dyDescent="0.45">
      <c r="O6025" s="3"/>
      <c r="V6025" s="3"/>
      <c r="X6025" s="3"/>
    </row>
    <row r="6026" spans="15:24" x14ac:dyDescent="0.45">
      <c r="O6026" s="3"/>
      <c r="V6026" s="3"/>
      <c r="X6026" s="3"/>
    </row>
    <row r="6027" spans="15:24" x14ac:dyDescent="0.45">
      <c r="O6027" s="3"/>
      <c r="V6027" s="3"/>
      <c r="X6027" s="3"/>
    </row>
    <row r="6028" spans="15:24" x14ac:dyDescent="0.45">
      <c r="O6028" s="3"/>
      <c r="V6028" s="3"/>
      <c r="X6028" s="3"/>
    </row>
    <row r="6029" spans="15:24" x14ac:dyDescent="0.45">
      <c r="O6029" s="3"/>
      <c r="V6029" s="3"/>
      <c r="X6029" s="3"/>
    </row>
    <row r="6030" spans="15:24" x14ac:dyDescent="0.45">
      <c r="O6030" s="3"/>
      <c r="V6030" s="3"/>
      <c r="X6030" s="3"/>
    </row>
    <row r="6031" spans="15:24" x14ac:dyDescent="0.45">
      <c r="O6031" s="3"/>
      <c r="V6031" s="3"/>
      <c r="X6031" s="3"/>
    </row>
    <row r="6032" spans="15:24" x14ac:dyDescent="0.45">
      <c r="O6032" s="3"/>
      <c r="V6032" s="3"/>
      <c r="X6032" s="3"/>
    </row>
    <row r="6033" spans="15:24" x14ac:dyDescent="0.45">
      <c r="O6033" s="3"/>
      <c r="V6033" s="3"/>
      <c r="X6033" s="3"/>
    </row>
    <row r="6034" spans="15:24" x14ac:dyDescent="0.45">
      <c r="O6034" s="3"/>
      <c r="V6034" s="3"/>
      <c r="X6034" s="3"/>
    </row>
    <row r="6035" spans="15:24" x14ac:dyDescent="0.45">
      <c r="O6035" s="3"/>
      <c r="V6035" s="3"/>
      <c r="X6035" s="3"/>
    </row>
    <row r="6036" spans="15:24" x14ac:dyDescent="0.45">
      <c r="O6036" s="3"/>
      <c r="V6036" s="3"/>
      <c r="X6036" s="3"/>
    </row>
    <row r="6037" spans="15:24" x14ac:dyDescent="0.45">
      <c r="O6037" s="3"/>
      <c r="V6037" s="3"/>
      <c r="X6037" s="3"/>
    </row>
    <row r="6038" spans="15:24" x14ac:dyDescent="0.45">
      <c r="O6038" s="3"/>
      <c r="V6038" s="3"/>
      <c r="X6038" s="3"/>
    </row>
    <row r="6039" spans="15:24" x14ac:dyDescent="0.45">
      <c r="O6039" s="3"/>
      <c r="V6039" s="3"/>
      <c r="X6039" s="3"/>
    </row>
    <row r="6040" spans="15:24" x14ac:dyDescent="0.45">
      <c r="O6040" s="3"/>
      <c r="V6040" s="3"/>
      <c r="X6040" s="3"/>
    </row>
    <row r="6041" spans="15:24" x14ac:dyDescent="0.45">
      <c r="O6041" s="3"/>
      <c r="V6041" s="3"/>
      <c r="X6041" s="3"/>
    </row>
    <row r="6042" spans="15:24" x14ac:dyDescent="0.45">
      <c r="O6042" s="3"/>
      <c r="V6042" s="3"/>
      <c r="X6042" s="3"/>
    </row>
    <row r="6043" spans="15:24" x14ac:dyDescent="0.45">
      <c r="O6043" s="3"/>
      <c r="V6043" s="3"/>
      <c r="X6043" s="3"/>
    </row>
    <row r="6044" spans="15:24" x14ac:dyDescent="0.45">
      <c r="O6044" s="3"/>
      <c r="V6044" s="3"/>
      <c r="X6044" s="3"/>
    </row>
    <row r="6045" spans="15:24" x14ac:dyDescent="0.45">
      <c r="O6045" s="3"/>
      <c r="V6045" s="3"/>
      <c r="X6045" s="3"/>
    </row>
    <row r="6046" spans="15:24" x14ac:dyDescent="0.45">
      <c r="O6046" s="3"/>
      <c r="V6046" s="3"/>
      <c r="X6046" s="3"/>
    </row>
    <row r="6047" spans="15:24" x14ac:dyDescent="0.45">
      <c r="O6047" s="3"/>
      <c r="V6047" s="3"/>
      <c r="X6047" s="3"/>
    </row>
    <row r="6048" spans="15:24" x14ac:dyDescent="0.45">
      <c r="O6048" s="3"/>
      <c r="V6048" s="3"/>
      <c r="X6048" s="3"/>
    </row>
    <row r="6049" spans="15:24" x14ac:dyDescent="0.45">
      <c r="O6049" s="3"/>
      <c r="V6049" s="3"/>
      <c r="X6049" s="3"/>
    </row>
    <row r="6050" spans="15:24" x14ac:dyDescent="0.45">
      <c r="O6050" s="3"/>
      <c r="V6050" s="3"/>
      <c r="X6050" s="3"/>
    </row>
    <row r="6051" spans="15:24" x14ac:dyDescent="0.45">
      <c r="O6051" s="3"/>
      <c r="V6051" s="3"/>
      <c r="X6051" s="3"/>
    </row>
    <row r="6052" spans="15:24" x14ac:dyDescent="0.45">
      <c r="O6052" s="3"/>
      <c r="V6052" s="3"/>
      <c r="X6052" s="3"/>
    </row>
    <row r="6053" spans="15:24" x14ac:dyDescent="0.45">
      <c r="O6053" s="3"/>
      <c r="V6053" s="3"/>
      <c r="X6053" s="3"/>
    </row>
    <row r="6054" spans="15:24" x14ac:dyDescent="0.45">
      <c r="O6054" s="3"/>
      <c r="V6054" s="3"/>
      <c r="X6054" s="3"/>
    </row>
    <row r="6055" spans="15:24" x14ac:dyDescent="0.45">
      <c r="O6055" s="3"/>
      <c r="V6055" s="3"/>
      <c r="X6055" s="3"/>
    </row>
    <row r="6056" spans="15:24" x14ac:dyDescent="0.45">
      <c r="O6056" s="3"/>
      <c r="V6056" s="3"/>
      <c r="X6056" s="3"/>
    </row>
    <row r="6057" spans="15:24" x14ac:dyDescent="0.45">
      <c r="O6057" s="3"/>
      <c r="V6057" s="3"/>
      <c r="X6057" s="3"/>
    </row>
    <row r="6058" spans="15:24" x14ac:dyDescent="0.45">
      <c r="O6058" s="3"/>
      <c r="V6058" s="3"/>
      <c r="X6058" s="3"/>
    </row>
    <row r="6059" spans="15:24" x14ac:dyDescent="0.45">
      <c r="O6059" s="3"/>
      <c r="V6059" s="3"/>
      <c r="X6059" s="3"/>
    </row>
    <row r="6060" spans="15:24" x14ac:dyDescent="0.45">
      <c r="O6060" s="3"/>
      <c r="V6060" s="3"/>
      <c r="X6060" s="3"/>
    </row>
    <row r="6061" spans="15:24" x14ac:dyDescent="0.45">
      <c r="O6061" s="3"/>
      <c r="V6061" s="3"/>
      <c r="X6061" s="3"/>
    </row>
    <row r="6062" spans="15:24" x14ac:dyDescent="0.45">
      <c r="O6062" s="3"/>
      <c r="V6062" s="3"/>
      <c r="X6062" s="3"/>
    </row>
    <row r="6063" spans="15:24" x14ac:dyDescent="0.45">
      <c r="O6063" s="3"/>
      <c r="V6063" s="3"/>
      <c r="X6063" s="3"/>
    </row>
    <row r="6064" spans="15:24" x14ac:dyDescent="0.45">
      <c r="O6064" s="3"/>
      <c r="V6064" s="3"/>
      <c r="X6064" s="3"/>
    </row>
    <row r="6065" spans="15:24" x14ac:dyDescent="0.45">
      <c r="O6065" s="3"/>
      <c r="V6065" s="3"/>
      <c r="X6065" s="3"/>
    </row>
    <row r="6066" spans="15:24" x14ac:dyDescent="0.45">
      <c r="O6066" s="3"/>
      <c r="V6066" s="3"/>
      <c r="X6066" s="3"/>
    </row>
    <row r="6067" spans="15:24" x14ac:dyDescent="0.45">
      <c r="O6067" s="3"/>
      <c r="V6067" s="3"/>
      <c r="X6067" s="3"/>
    </row>
    <row r="6068" spans="15:24" x14ac:dyDescent="0.45">
      <c r="O6068" s="3"/>
      <c r="V6068" s="3"/>
      <c r="X6068" s="3"/>
    </row>
    <row r="6069" spans="15:24" x14ac:dyDescent="0.45">
      <c r="O6069" s="3"/>
      <c r="V6069" s="3"/>
      <c r="X6069" s="3"/>
    </row>
    <row r="6070" spans="15:24" x14ac:dyDescent="0.45">
      <c r="O6070" s="3"/>
      <c r="V6070" s="3"/>
      <c r="X6070" s="3"/>
    </row>
    <row r="6071" spans="15:24" x14ac:dyDescent="0.45">
      <c r="O6071" s="3"/>
      <c r="V6071" s="3"/>
      <c r="X6071" s="3"/>
    </row>
    <row r="6072" spans="15:24" x14ac:dyDescent="0.45">
      <c r="O6072" s="3"/>
      <c r="V6072" s="3"/>
      <c r="X6072" s="3"/>
    </row>
    <row r="6073" spans="15:24" x14ac:dyDescent="0.45">
      <c r="O6073" s="3"/>
      <c r="V6073" s="3"/>
      <c r="X6073" s="3"/>
    </row>
    <row r="6074" spans="15:24" x14ac:dyDescent="0.45">
      <c r="O6074" s="3"/>
      <c r="V6074" s="3"/>
      <c r="X6074" s="3"/>
    </row>
    <row r="6075" spans="15:24" x14ac:dyDescent="0.45">
      <c r="O6075" s="3"/>
      <c r="V6075" s="3"/>
      <c r="X6075" s="3"/>
    </row>
    <row r="6076" spans="15:24" x14ac:dyDescent="0.45">
      <c r="O6076" s="3"/>
      <c r="V6076" s="3"/>
      <c r="X6076" s="3"/>
    </row>
    <row r="6077" spans="15:24" x14ac:dyDescent="0.45">
      <c r="O6077" s="3"/>
      <c r="V6077" s="3"/>
      <c r="X6077" s="3"/>
    </row>
    <row r="6078" spans="15:24" x14ac:dyDescent="0.45">
      <c r="O6078" s="3"/>
      <c r="V6078" s="3"/>
      <c r="X6078" s="3"/>
    </row>
    <row r="6079" spans="15:24" x14ac:dyDescent="0.45">
      <c r="O6079" s="3"/>
      <c r="V6079" s="3"/>
      <c r="X6079" s="3"/>
    </row>
    <row r="6080" spans="15:24" x14ac:dyDescent="0.45">
      <c r="O6080" s="3"/>
      <c r="V6080" s="3"/>
      <c r="X6080" s="3"/>
    </row>
    <row r="6081" spans="15:24" x14ac:dyDescent="0.45">
      <c r="O6081" s="3"/>
      <c r="V6081" s="3"/>
      <c r="X6081" s="3"/>
    </row>
    <row r="6082" spans="15:24" x14ac:dyDescent="0.45">
      <c r="O6082" s="3"/>
      <c r="V6082" s="3"/>
      <c r="X6082" s="3"/>
    </row>
    <row r="6083" spans="15:24" x14ac:dyDescent="0.45">
      <c r="O6083" s="3"/>
      <c r="V6083" s="3"/>
      <c r="X6083" s="3"/>
    </row>
    <row r="6084" spans="15:24" x14ac:dyDescent="0.45">
      <c r="O6084" s="3"/>
      <c r="V6084" s="3"/>
      <c r="X6084" s="3"/>
    </row>
    <row r="6085" spans="15:24" x14ac:dyDescent="0.45">
      <c r="O6085" s="3"/>
      <c r="V6085" s="3"/>
      <c r="X6085" s="3"/>
    </row>
    <row r="6086" spans="15:24" x14ac:dyDescent="0.45">
      <c r="O6086" s="3"/>
      <c r="V6086" s="3"/>
      <c r="X6086" s="3"/>
    </row>
    <row r="6087" spans="15:24" x14ac:dyDescent="0.45">
      <c r="O6087" s="3"/>
      <c r="V6087" s="3"/>
      <c r="X6087" s="3"/>
    </row>
    <row r="6088" spans="15:24" x14ac:dyDescent="0.45">
      <c r="O6088" s="3"/>
      <c r="V6088" s="3"/>
      <c r="X6088" s="3"/>
    </row>
    <row r="6089" spans="15:24" x14ac:dyDescent="0.45">
      <c r="O6089" s="3"/>
      <c r="V6089" s="3"/>
      <c r="X6089" s="3"/>
    </row>
    <row r="6090" spans="15:24" x14ac:dyDescent="0.45">
      <c r="O6090" s="3"/>
      <c r="V6090" s="3"/>
      <c r="X6090" s="3"/>
    </row>
    <row r="6091" spans="15:24" x14ac:dyDescent="0.45">
      <c r="O6091" s="3"/>
      <c r="V6091" s="3"/>
      <c r="X6091" s="3"/>
    </row>
    <row r="6092" spans="15:24" x14ac:dyDescent="0.45">
      <c r="O6092" s="3"/>
      <c r="V6092" s="3"/>
      <c r="X6092" s="3"/>
    </row>
    <row r="6093" spans="15:24" x14ac:dyDescent="0.45">
      <c r="O6093" s="3"/>
      <c r="V6093" s="3"/>
      <c r="X6093" s="3"/>
    </row>
    <row r="6094" spans="15:24" x14ac:dyDescent="0.45">
      <c r="O6094" s="3"/>
      <c r="V6094" s="3"/>
      <c r="X6094" s="3"/>
    </row>
    <row r="6095" spans="15:24" x14ac:dyDescent="0.45">
      <c r="O6095" s="3"/>
      <c r="V6095" s="3"/>
      <c r="X6095" s="3"/>
    </row>
    <row r="6096" spans="15:24" x14ac:dyDescent="0.45">
      <c r="O6096" s="3"/>
      <c r="V6096" s="3"/>
      <c r="X6096" s="3"/>
    </row>
    <row r="6097" spans="15:24" x14ac:dyDescent="0.45">
      <c r="O6097" s="3"/>
      <c r="V6097" s="3"/>
      <c r="X6097" s="3"/>
    </row>
    <row r="6098" spans="15:24" x14ac:dyDescent="0.45">
      <c r="O6098" s="3"/>
      <c r="V6098" s="3"/>
      <c r="X6098" s="3"/>
    </row>
    <row r="6099" spans="15:24" x14ac:dyDescent="0.45">
      <c r="O6099" s="3"/>
      <c r="V6099" s="3"/>
      <c r="X6099" s="3"/>
    </row>
    <row r="6100" spans="15:24" x14ac:dyDescent="0.45">
      <c r="O6100" s="3"/>
      <c r="V6100" s="3"/>
      <c r="X6100" s="3"/>
    </row>
    <row r="6101" spans="15:24" x14ac:dyDescent="0.45">
      <c r="O6101" s="3"/>
      <c r="V6101" s="3"/>
      <c r="X6101" s="3"/>
    </row>
    <row r="6102" spans="15:24" x14ac:dyDescent="0.45">
      <c r="O6102" s="3"/>
      <c r="V6102" s="3"/>
      <c r="X6102" s="3"/>
    </row>
    <row r="6103" spans="15:24" x14ac:dyDescent="0.45">
      <c r="O6103" s="3"/>
      <c r="V6103" s="3"/>
      <c r="X6103" s="3"/>
    </row>
    <row r="6104" spans="15:24" x14ac:dyDescent="0.45">
      <c r="O6104" s="3"/>
      <c r="V6104" s="3"/>
      <c r="X6104" s="3"/>
    </row>
    <row r="6105" spans="15:24" x14ac:dyDescent="0.45">
      <c r="O6105" s="3"/>
      <c r="V6105" s="3"/>
      <c r="X6105" s="3"/>
    </row>
    <row r="6106" spans="15:24" x14ac:dyDescent="0.45">
      <c r="O6106" s="3"/>
      <c r="V6106" s="3"/>
      <c r="X6106" s="3"/>
    </row>
    <row r="6107" spans="15:24" x14ac:dyDescent="0.45">
      <c r="O6107" s="3"/>
      <c r="V6107" s="3"/>
      <c r="X6107" s="3"/>
    </row>
    <row r="6108" spans="15:24" x14ac:dyDescent="0.45">
      <c r="O6108" s="3"/>
      <c r="V6108" s="3"/>
      <c r="X6108" s="3"/>
    </row>
    <row r="6109" spans="15:24" x14ac:dyDescent="0.45">
      <c r="O6109" s="3"/>
      <c r="V6109" s="3"/>
      <c r="X6109" s="3"/>
    </row>
    <row r="6110" spans="15:24" x14ac:dyDescent="0.45">
      <c r="O6110" s="3"/>
      <c r="V6110" s="3"/>
      <c r="X6110" s="3"/>
    </row>
    <row r="6111" spans="15:24" x14ac:dyDescent="0.45">
      <c r="O6111" s="3"/>
      <c r="V6111" s="3"/>
      <c r="X6111" s="3"/>
    </row>
    <row r="6112" spans="15:24" x14ac:dyDescent="0.45">
      <c r="O6112" s="3"/>
      <c r="V6112" s="3"/>
      <c r="X6112" s="3"/>
    </row>
    <row r="6113" spans="15:24" x14ac:dyDescent="0.45">
      <c r="O6113" s="3"/>
      <c r="V6113" s="3"/>
      <c r="X6113" s="3"/>
    </row>
    <row r="6114" spans="15:24" x14ac:dyDescent="0.45">
      <c r="O6114" s="3"/>
      <c r="V6114" s="3"/>
      <c r="X6114" s="3"/>
    </row>
    <row r="6115" spans="15:24" x14ac:dyDescent="0.45">
      <c r="O6115" s="3"/>
      <c r="V6115" s="3"/>
      <c r="X6115" s="3"/>
    </row>
    <row r="6116" spans="15:24" x14ac:dyDescent="0.45">
      <c r="O6116" s="3"/>
      <c r="V6116" s="3"/>
      <c r="X6116" s="3"/>
    </row>
    <row r="6117" spans="15:24" x14ac:dyDescent="0.45">
      <c r="O6117" s="3"/>
      <c r="V6117" s="3"/>
      <c r="X6117" s="3"/>
    </row>
    <row r="6118" spans="15:24" x14ac:dyDescent="0.45">
      <c r="O6118" s="3"/>
      <c r="V6118" s="3"/>
      <c r="X6118" s="3"/>
    </row>
    <row r="6119" spans="15:24" x14ac:dyDescent="0.45">
      <c r="O6119" s="3"/>
      <c r="V6119" s="3"/>
      <c r="X6119" s="3"/>
    </row>
    <row r="6120" spans="15:24" x14ac:dyDescent="0.45">
      <c r="O6120" s="3"/>
      <c r="V6120" s="3"/>
      <c r="X6120" s="3"/>
    </row>
    <row r="6121" spans="15:24" x14ac:dyDescent="0.45">
      <c r="O6121" s="3"/>
      <c r="V6121" s="3"/>
      <c r="X6121" s="3"/>
    </row>
    <row r="6122" spans="15:24" x14ac:dyDescent="0.45">
      <c r="O6122" s="3"/>
      <c r="V6122" s="3"/>
      <c r="X6122" s="3"/>
    </row>
    <row r="6123" spans="15:24" x14ac:dyDescent="0.45">
      <c r="O6123" s="3"/>
      <c r="V6123" s="3"/>
      <c r="X6123" s="3"/>
    </row>
    <row r="6124" spans="15:24" x14ac:dyDescent="0.45">
      <c r="O6124" s="3"/>
      <c r="V6124" s="3"/>
      <c r="X6124" s="3"/>
    </row>
    <row r="6125" spans="15:24" x14ac:dyDescent="0.45">
      <c r="O6125" s="3"/>
      <c r="V6125" s="3"/>
      <c r="X6125" s="3"/>
    </row>
    <row r="6126" spans="15:24" x14ac:dyDescent="0.45">
      <c r="O6126" s="3"/>
      <c r="V6126" s="3"/>
      <c r="X6126" s="3"/>
    </row>
    <row r="6127" spans="15:24" x14ac:dyDescent="0.45">
      <c r="O6127" s="3"/>
      <c r="V6127" s="3"/>
      <c r="X6127" s="3"/>
    </row>
    <row r="6128" spans="15:24" x14ac:dyDescent="0.45">
      <c r="O6128" s="3"/>
      <c r="V6128" s="3"/>
      <c r="X6128" s="3"/>
    </row>
    <row r="6129" spans="15:24" x14ac:dyDescent="0.45">
      <c r="O6129" s="3"/>
      <c r="V6129" s="3"/>
      <c r="X6129" s="3"/>
    </row>
    <row r="6130" spans="15:24" x14ac:dyDescent="0.45">
      <c r="O6130" s="3"/>
      <c r="V6130" s="3"/>
      <c r="X6130" s="3"/>
    </row>
    <row r="6131" spans="15:24" x14ac:dyDescent="0.45">
      <c r="O6131" s="3"/>
      <c r="V6131" s="3"/>
      <c r="X6131" s="3"/>
    </row>
    <row r="6132" spans="15:24" x14ac:dyDescent="0.45">
      <c r="O6132" s="3"/>
      <c r="V6132" s="3"/>
      <c r="X6132" s="3"/>
    </row>
    <row r="6133" spans="15:24" x14ac:dyDescent="0.45">
      <c r="O6133" s="3"/>
      <c r="V6133" s="3"/>
      <c r="X6133" s="3"/>
    </row>
    <row r="6134" spans="15:24" x14ac:dyDescent="0.45">
      <c r="O6134" s="3"/>
      <c r="V6134" s="3"/>
      <c r="X6134" s="3"/>
    </row>
    <row r="6135" spans="15:24" x14ac:dyDescent="0.45">
      <c r="O6135" s="3"/>
      <c r="V6135" s="3"/>
      <c r="X6135" s="3"/>
    </row>
    <row r="6136" spans="15:24" x14ac:dyDescent="0.45">
      <c r="O6136" s="3"/>
      <c r="V6136" s="3"/>
      <c r="X6136" s="3"/>
    </row>
    <row r="6137" spans="15:24" x14ac:dyDescent="0.45">
      <c r="O6137" s="3"/>
      <c r="V6137" s="3"/>
      <c r="X6137" s="3"/>
    </row>
    <row r="6138" spans="15:24" x14ac:dyDescent="0.45">
      <c r="O6138" s="3"/>
      <c r="V6138" s="3"/>
      <c r="X6138" s="3"/>
    </row>
    <row r="6139" spans="15:24" x14ac:dyDescent="0.45">
      <c r="O6139" s="3"/>
      <c r="V6139" s="3"/>
      <c r="X6139" s="3"/>
    </row>
    <row r="6140" spans="15:24" x14ac:dyDescent="0.45">
      <c r="O6140" s="3"/>
      <c r="V6140" s="3"/>
      <c r="X6140" s="3"/>
    </row>
    <row r="6141" spans="15:24" x14ac:dyDescent="0.45">
      <c r="O6141" s="3"/>
      <c r="V6141" s="3"/>
      <c r="X6141" s="3"/>
    </row>
    <row r="6142" spans="15:24" x14ac:dyDescent="0.45">
      <c r="O6142" s="3"/>
      <c r="V6142" s="3"/>
      <c r="X6142" s="3"/>
    </row>
    <row r="6143" spans="15:24" x14ac:dyDescent="0.45">
      <c r="O6143" s="3"/>
      <c r="V6143" s="3"/>
      <c r="X6143" s="3"/>
    </row>
    <row r="6144" spans="15:24" x14ac:dyDescent="0.45">
      <c r="O6144" s="3"/>
      <c r="V6144" s="3"/>
      <c r="X6144" s="3"/>
    </row>
    <row r="6145" spans="15:24" x14ac:dyDescent="0.45">
      <c r="O6145" s="3"/>
      <c r="V6145" s="3"/>
      <c r="X6145" s="3"/>
    </row>
    <row r="6146" spans="15:24" x14ac:dyDescent="0.45">
      <c r="O6146" s="3"/>
      <c r="V6146" s="3"/>
      <c r="X6146" s="3"/>
    </row>
    <row r="6147" spans="15:24" x14ac:dyDescent="0.45">
      <c r="O6147" s="3"/>
      <c r="V6147" s="3"/>
      <c r="X6147" s="3"/>
    </row>
    <row r="6148" spans="15:24" x14ac:dyDescent="0.45">
      <c r="O6148" s="3"/>
      <c r="V6148" s="3"/>
      <c r="X6148" s="3"/>
    </row>
    <row r="6149" spans="15:24" x14ac:dyDescent="0.45">
      <c r="O6149" s="3"/>
      <c r="V6149" s="3"/>
      <c r="X6149" s="3"/>
    </row>
    <row r="6150" spans="15:24" x14ac:dyDescent="0.45">
      <c r="O6150" s="3"/>
      <c r="V6150" s="3"/>
      <c r="X6150" s="3"/>
    </row>
    <row r="6151" spans="15:24" x14ac:dyDescent="0.45">
      <c r="O6151" s="3"/>
      <c r="V6151" s="3"/>
      <c r="X6151" s="3"/>
    </row>
    <row r="6152" spans="15:24" x14ac:dyDescent="0.45">
      <c r="O6152" s="3"/>
      <c r="V6152" s="3"/>
      <c r="X6152" s="3"/>
    </row>
    <row r="6153" spans="15:24" x14ac:dyDescent="0.45">
      <c r="O6153" s="3"/>
      <c r="V6153" s="3"/>
      <c r="X6153" s="3"/>
    </row>
    <row r="6154" spans="15:24" x14ac:dyDescent="0.45">
      <c r="O6154" s="3"/>
      <c r="V6154" s="3"/>
      <c r="X6154" s="3"/>
    </row>
    <row r="6155" spans="15:24" x14ac:dyDescent="0.45">
      <c r="O6155" s="3"/>
      <c r="V6155" s="3"/>
      <c r="X6155" s="3"/>
    </row>
    <row r="6156" spans="15:24" x14ac:dyDescent="0.45">
      <c r="O6156" s="3"/>
      <c r="V6156" s="3"/>
      <c r="X6156" s="3"/>
    </row>
    <row r="6157" spans="15:24" x14ac:dyDescent="0.45">
      <c r="O6157" s="3"/>
      <c r="V6157" s="3"/>
      <c r="X6157" s="3"/>
    </row>
    <row r="6158" spans="15:24" x14ac:dyDescent="0.45">
      <c r="O6158" s="3"/>
      <c r="V6158" s="3"/>
      <c r="X6158" s="3"/>
    </row>
    <row r="6159" spans="15:24" x14ac:dyDescent="0.45">
      <c r="O6159" s="3"/>
      <c r="V6159" s="3"/>
      <c r="X6159" s="3"/>
    </row>
    <row r="6160" spans="15:24" x14ac:dyDescent="0.45">
      <c r="O6160" s="3"/>
      <c r="V6160" s="3"/>
      <c r="X6160" s="3"/>
    </row>
    <row r="6161" spans="15:24" x14ac:dyDescent="0.45">
      <c r="O6161" s="3"/>
      <c r="V6161" s="3"/>
      <c r="X6161" s="3"/>
    </row>
    <row r="6162" spans="15:24" x14ac:dyDescent="0.45">
      <c r="O6162" s="3"/>
      <c r="V6162" s="3"/>
      <c r="X6162" s="3"/>
    </row>
    <row r="6163" spans="15:24" x14ac:dyDescent="0.45">
      <c r="O6163" s="3"/>
      <c r="V6163" s="3"/>
      <c r="X6163" s="3"/>
    </row>
    <row r="6164" spans="15:24" x14ac:dyDescent="0.45">
      <c r="O6164" s="3"/>
      <c r="V6164" s="3"/>
      <c r="X6164" s="3"/>
    </row>
    <row r="6165" spans="15:24" x14ac:dyDescent="0.45">
      <c r="O6165" s="3"/>
      <c r="V6165" s="3"/>
      <c r="X6165" s="3"/>
    </row>
    <row r="6166" spans="15:24" x14ac:dyDescent="0.45">
      <c r="O6166" s="3"/>
      <c r="V6166" s="3"/>
      <c r="X6166" s="3"/>
    </row>
    <row r="6167" spans="15:24" x14ac:dyDescent="0.45">
      <c r="O6167" s="3"/>
      <c r="V6167" s="3"/>
      <c r="X6167" s="3"/>
    </row>
    <row r="6168" spans="15:24" x14ac:dyDescent="0.45">
      <c r="O6168" s="3"/>
      <c r="V6168" s="3"/>
      <c r="X6168" s="3"/>
    </row>
    <row r="6169" spans="15:24" x14ac:dyDescent="0.45">
      <c r="O6169" s="3"/>
      <c r="V6169" s="3"/>
      <c r="X6169" s="3"/>
    </row>
    <row r="6170" spans="15:24" x14ac:dyDescent="0.45">
      <c r="O6170" s="3"/>
      <c r="V6170" s="3"/>
      <c r="X6170" s="3"/>
    </row>
    <row r="6171" spans="15:24" x14ac:dyDescent="0.45">
      <c r="O6171" s="3"/>
      <c r="V6171" s="3"/>
      <c r="X6171" s="3"/>
    </row>
    <row r="6172" spans="15:24" x14ac:dyDescent="0.45">
      <c r="O6172" s="3"/>
      <c r="V6172" s="3"/>
      <c r="X6172" s="3"/>
    </row>
    <row r="6173" spans="15:24" x14ac:dyDescent="0.45">
      <c r="O6173" s="3"/>
      <c r="V6173" s="3"/>
      <c r="X6173" s="3"/>
    </row>
    <row r="6174" spans="15:24" x14ac:dyDescent="0.45">
      <c r="O6174" s="3"/>
      <c r="V6174" s="3"/>
      <c r="X6174" s="3"/>
    </row>
    <row r="6175" spans="15:24" x14ac:dyDescent="0.45">
      <c r="O6175" s="3"/>
      <c r="V6175" s="3"/>
      <c r="X6175" s="3"/>
    </row>
    <row r="6176" spans="15:24" x14ac:dyDescent="0.45">
      <c r="O6176" s="3"/>
      <c r="V6176" s="3"/>
      <c r="X6176" s="3"/>
    </row>
    <row r="6177" spans="15:24" x14ac:dyDescent="0.45">
      <c r="O6177" s="3"/>
      <c r="V6177" s="3"/>
      <c r="X6177" s="3"/>
    </row>
    <row r="6178" spans="15:24" x14ac:dyDescent="0.45">
      <c r="O6178" s="3"/>
      <c r="V6178" s="3"/>
      <c r="X6178" s="3"/>
    </row>
    <row r="6179" spans="15:24" x14ac:dyDescent="0.45">
      <c r="O6179" s="3"/>
      <c r="V6179" s="3"/>
      <c r="X6179" s="3"/>
    </row>
    <row r="6180" spans="15:24" x14ac:dyDescent="0.45">
      <c r="O6180" s="3"/>
      <c r="V6180" s="3"/>
      <c r="X6180" s="3"/>
    </row>
    <row r="6181" spans="15:24" x14ac:dyDescent="0.45">
      <c r="O6181" s="3"/>
      <c r="V6181" s="3"/>
      <c r="X6181" s="3"/>
    </row>
    <row r="6182" spans="15:24" x14ac:dyDescent="0.45">
      <c r="O6182" s="3"/>
      <c r="V6182" s="3"/>
      <c r="X6182" s="3"/>
    </row>
    <row r="6183" spans="15:24" x14ac:dyDescent="0.45">
      <c r="O6183" s="3"/>
      <c r="V6183" s="3"/>
      <c r="X6183" s="3"/>
    </row>
    <row r="6184" spans="15:24" x14ac:dyDescent="0.45">
      <c r="O6184" s="3"/>
      <c r="V6184" s="3"/>
      <c r="X6184" s="3"/>
    </row>
    <row r="6185" spans="15:24" x14ac:dyDescent="0.45">
      <c r="O6185" s="3"/>
      <c r="V6185" s="3"/>
      <c r="X6185" s="3"/>
    </row>
    <row r="6186" spans="15:24" x14ac:dyDescent="0.45">
      <c r="O6186" s="3"/>
      <c r="V6186" s="3"/>
      <c r="X6186" s="3"/>
    </row>
    <row r="6187" spans="15:24" x14ac:dyDescent="0.45">
      <c r="O6187" s="3"/>
      <c r="V6187" s="3"/>
      <c r="X6187" s="3"/>
    </row>
    <row r="6188" spans="15:24" x14ac:dyDescent="0.45">
      <c r="O6188" s="3"/>
      <c r="V6188" s="3"/>
      <c r="X6188" s="3"/>
    </row>
    <row r="6189" spans="15:24" x14ac:dyDescent="0.45">
      <c r="O6189" s="3"/>
      <c r="V6189" s="3"/>
      <c r="X6189" s="3"/>
    </row>
    <row r="6190" spans="15:24" x14ac:dyDescent="0.45">
      <c r="O6190" s="3"/>
      <c r="V6190" s="3"/>
      <c r="X6190" s="3"/>
    </row>
    <row r="6191" spans="15:24" x14ac:dyDescent="0.45">
      <c r="O6191" s="3"/>
      <c r="V6191" s="3"/>
      <c r="X6191" s="3"/>
    </row>
    <row r="6192" spans="15:24" x14ac:dyDescent="0.45">
      <c r="O6192" s="3"/>
      <c r="V6192" s="3"/>
      <c r="X6192" s="3"/>
    </row>
    <row r="6193" spans="15:24" x14ac:dyDescent="0.45">
      <c r="O6193" s="3"/>
      <c r="V6193" s="3"/>
      <c r="X6193" s="3"/>
    </row>
    <row r="6194" spans="15:24" x14ac:dyDescent="0.45">
      <c r="O6194" s="3"/>
      <c r="V6194" s="3"/>
      <c r="X6194" s="3"/>
    </row>
    <row r="6195" spans="15:24" x14ac:dyDescent="0.45">
      <c r="O6195" s="3"/>
      <c r="V6195" s="3"/>
      <c r="X6195" s="3"/>
    </row>
    <row r="6196" spans="15:24" x14ac:dyDescent="0.45">
      <c r="O6196" s="3"/>
      <c r="V6196" s="3"/>
      <c r="X6196" s="3"/>
    </row>
    <row r="6197" spans="15:24" x14ac:dyDescent="0.45">
      <c r="O6197" s="3"/>
      <c r="V6197" s="3"/>
      <c r="X6197" s="3"/>
    </row>
    <row r="6198" spans="15:24" x14ac:dyDescent="0.45">
      <c r="O6198" s="3"/>
      <c r="V6198" s="3"/>
      <c r="X6198" s="3"/>
    </row>
    <row r="6199" spans="15:24" x14ac:dyDescent="0.45">
      <c r="O6199" s="3"/>
      <c r="V6199" s="3"/>
      <c r="X6199" s="3"/>
    </row>
    <row r="6200" spans="15:24" x14ac:dyDescent="0.45">
      <c r="O6200" s="3"/>
      <c r="V6200" s="3"/>
      <c r="X6200" s="3"/>
    </row>
    <row r="6201" spans="15:24" x14ac:dyDescent="0.45">
      <c r="O6201" s="3"/>
      <c r="V6201" s="3"/>
      <c r="X6201" s="3"/>
    </row>
    <row r="6202" spans="15:24" x14ac:dyDescent="0.45">
      <c r="O6202" s="3"/>
      <c r="V6202" s="3"/>
      <c r="X6202" s="3"/>
    </row>
    <row r="6203" spans="15:24" x14ac:dyDescent="0.45">
      <c r="O6203" s="3"/>
      <c r="V6203" s="3"/>
      <c r="X6203" s="3"/>
    </row>
    <row r="6204" spans="15:24" x14ac:dyDescent="0.45">
      <c r="O6204" s="3"/>
      <c r="V6204" s="3"/>
      <c r="X6204" s="3"/>
    </row>
    <row r="6205" spans="15:24" x14ac:dyDescent="0.45">
      <c r="O6205" s="3"/>
      <c r="V6205" s="3"/>
      <c r="X6205" s="3"/>
    </row>
    <row r="6206" spans="15:24" x14ac:dyDescent="0.45">
      <c r="O6206" s="3"/>
      <c r="V6206" s="3"/>
      <c r="X6206" s="3"/>
    </row>
    <row r="6207" spans="15:24" x14ac:dyDescent="0.45">
      <c r="O6207" s="3"/>
      <c r="V6207" s="3"/>
      <c r="X6207" s="3"/>
    </row>
    <row r="6208" spans="15:24" x14ac:dyDescent="0.45">
      <c r="O6208" s="3"/>
      <c r="V6208" s="3"/>
      <c r="X6208" s="3"/>
    </row>
    <row r="6209" spans="15:24" x14ac:dyDescent="0.45">
      <c r="O6209" s="3"/>
      <c r="V6209" s="3"/>
      <c r="X6209" s="3"/>
    </row>
    <row r="6210" spans="15:24" x14ac:dyDescent="0.45">
      <c r="O6210" s="3"/>
      <c r="V6210" s="3"/>
      <c r="X6210" s="3"/>
    </row>
    <row r="6211" spans="15:24" x14ac:dyDescent="0.45">
      <c r="O6211" s="3"/>
      <c r="V6211" s="3"/>
      <c r="X6211" s="3"/>
    </row>
    <row r="6212" spans="15:24" x14ac:dyDescent="0.45">
      <c r="O6212" s="3"/>
      <c r="V6212" s="3"/>
      <c r="X6212" s="3"/>
    </row>
    <row r="6213" spans="15:24" x14ac:dyDescent="0.45">
      <c r="O6213" s="3"/>
      <c r="V6213" s="3"/>
      <c r="X6213" s="3"/>
    </row>
    <row r="6214" spans="15:24" x14ac:dyDescent="0.45">
      <c r="O6214" s="3"/>
      <c r="V6214" s="3"/>
      <c r="X6214" s="3"/>
    </row>
    <row r="6215" spans="15:24" x14ac:dyDescent="0.45">
      <c r="O6215" s="3"/>
      <c r="V6215" s="3"/>
      <c r="X6215" s="3"/>
    </row>
    <row r="6216" spans="15:24" x14ac:dyDescent="0.45">
      <c r="O6216" s="3"/>
      <c r="V6216" s="3"/>
      <c r="X6216" s="3"/>
    </row>
    <row r="6217" spans="15:24" x14ac:dyDescent="0.45">
      <c r="O6217" s="3"/>
      <c r="V6217" s="3"/>
      <c r="X6217" s="3"/>
    </row>
    <row r="6218" spans="15:24" x14ac:dyDescent="0.45">
      <c r="O6218" s="3"/>
      <c r="V6218" s="3"/>
      <c r="X6218" s="3"/>
    </row>
    <row r="6219" spans="15:24" x14ac:dyDescent="0.45">
      <c r="O6219" s="3"/>
      <c r="V6219" s="3"/>
      <c r="X6219" s="3"/>
    </row>
    <row r="6220" spans="15:24" x14ac:dyDescent="0.45">
      <c r="O6220" s="3"/>
      <c r="V6220" s="3"/>
      <c r="X6220" s="3"/>
    </row>
    <row r="6221" spans="15:24" x14ac:dyDescent="0.45">
      <c r="O6221" s="3"/>
      <c r="V6221" s="3"/>
      <c r="X6221" s="3"/>
    </row>
    <row r="6222" spans="15:24" x14ac:dyDescent="0.45">
      <c r="O6222" s="3"/>
      <c r="V6222" s="3"/>
      <c r="X6222" s="3"/>
    </row>
    <row r="6223" spans="15:24" x14ac:dyDescent="0.45">
      <c r="O6223" s="3"/>
      <c r="V6223" s="3"/>
      <c r="X6223" s="3"/>
    </row>
    <row r="6224" spans="15:24" x14ac:dyDescent="0.45">
      <c r="O6224" s="3"/>
      <c r="V6224" s="3"/>
      <c r="X6224" s="3"/>
    </row>
    <row r="6225" spans="15:24" x14ac:dyDescent="0.45">
      <c r="O6225" s="3"/>
      <c r="V6225" s="3"/>
      <c r="X6225" s="3"/>
    </row>
    <row r="6226" spans="15:24" x14ac:dyDescent="0.45">
      <c r="O6226" s="3"/>
      <c r="V6226" s="3"/>
      <c r="X6226" s="3"/>
    </row>
    <row r="6227" spans="15:24" x14ac:dyDescent="0.45">
      <c r="O6227" s="3"/>
      <c r="V6227" s="3"/>
      <c r="X6227" s="3"/>
    </row>
    <row r="6228" spans="15:24" x14ac:dyDescent="0.45">
      <c r="O6228" s="3"/>
      <c r="V6228" s="3"/>
      <c r="X6228" s="3"/>
    </row>
    <row r="6229" spans="15:24" x14ac:dyDescent="0.45">
      <c r="O6229" s="3"/>
      <c r="V6229" s="3"/>
      <c r="X6229" s="3"/>
    </row>
    <row r="6230" spans="15:24" x14ac:dyDescent="0.45">
      <c r="O6230" s="3"/>
      <c r="V6230" s="3"/>
      <c r="X6230" s="3"/>
    </row>
    <row r="6231" spans="15:24" x14ac:dyDescent="0.45">
      <c r="O6231" s="3"/>
      <c r="V6231" s="3"/>
      <c r="X6231" s="3"/>
    </row>
    <row r="6232" spans="15:24" x14ac:dyDescent="0.45">
      <c r="O6232" s="3"/>
      <c r="V6232" s="3"/>
      <c r="X6232" s="3"/>
    </row>
    <row r="6233" spans="15:24" x14ac:dyDescent="0.45">
      <c r="O6233" s="3"/>
      <c r="V6233" s="3"/>
      <c r="X6233" s="3"/>
    </row>
    <row r="6234" spans="15:24" x14ac:dyDescent="0.45">
      <c r="O6234" s="3"/>
      <c r="V6234" s="3"/>
      <c r="X6234" s="3"/>
    </row>
    <row r="6235" spans="15:24" x14ac:dyDescent="0.45">
      <c r="O6235" s="3"/>
      <c r="V6235" s="3"/>
      <c r="X6235" s="3"/>
    </row>
    <row r="6236" spans="15:24" x14ac:dyDescent="0.45">
      <c r="O6236" s="3"/>
      <c r="V6236" s="3"/>
      <c r="X6236" s="3"/>
    </row>
    <row r="6237" spans="15:24" x14ac:dyDescent="0.45">
      <c r="O6237" s="3"/>
      <c r="V6237" s="3"/>
      <c r="X6237" s="3"/>
    </row>
    <row r="6238" spans="15:24" x14ac:dyDescent="0.45">
      <c r="O6238" s="3"/>
      <c r="V6238" s="3"/>
      <c r="X6238" s="3"/>
    </row>
    <row r="6239" spans="15:24" x14ac:dyDescent="0.45">
      <c r="O6239" s="3"/>
      <c r="V6239" s="3"/>
      <c r="X6239" s="3"/>
    </row>
    <row r="6240" spans="15:24" x14ac:dyDescent="0.45">
      <c r="O6240" s="3"/>
      <c r="V6240" s="3"/>
      <c r="X6240" s="3"/>
    </row>
    <row r="6241" spans="15:24" x14ac:dyDescent="0.45">
      <c r="O6241" s="3"/>
      <c r="V6241" s="3"/>
      <c r="X6241" s="3"/>
    </row>
    <row r="6242" spans="15:24" x14ac:dyDescent="0.45">
      <c r="O6242" s="3"/>
      <c r="V6242" s="3"/>
      <c r="X6242" s="3"/>
    </row>
    <row r="6243" spans="15:24" x14ac:dyDescent="0.45">
      <c r="O6243" s="3"/>
      <c r="V6243" s="3"/>
      <c r="X6243" s="3"/>
    </row>
    <row r="6244" spans="15:24" x14ac:dyDescent="0.45">
      <c r="O6244" s="3"/>
      <c r="V6244" s="3"/>
      <c r="X6244" s="3"/>
    </row>
    <row r="6245" spans="15:24" x14ac:dyDescent="0.45">
      <c r="O6245" s="3"/>
      <c r="V6245" s="3"/>
      <c r="X6245" s="3"/>
    </row>
    <row r="6246" spans="15:24" x14ac:dyDescent="0.45">
      <c r="O6246" s="3"/>
      <c r="V6246" s="3"/>
      <c r="X6246" s="3"/>
    </row>
    <row r="6247" spans="15:24" x14ac:dyDescent="0.45">
      <c r="O6247" s="3"/>
      <c r="V6247" s="3"/>
      <c r="X6247" s="3"/>
    </row>
    <row r="6248" spans="15:24" x14ac:dyDescent="0.45">
      <c r="O6248" s="3"/>
      <c r="V6248" s="3"/>
      <c r="X6248" s="3"/>
    </row>
    <row r="6249" spans="15:24" x14ac:dyDescent="0.45">
      <c r="O6249" s="3"/>
      <c r="V6249" s="3"/>
      <c r="X6249" s="3"/>
    </row>
    <row r="6250" spans="15:24" x14ac:dyDescent="0.45">
      <c r="O6250" s="3"/>
      <c r="V6250" s="3"/>
      <c r="X6250" s="3"/>
    </row>
    <row r="6251" spans="15:24" x14ac:dyDescent="0.45">
      <c r="O6251" s="3"/>
      <c r="V6251" s="3"/>
      <c r="X6251" s="3"/>
    </row>
    <row r="6252" spans="15:24" x14ac:dyDescent="0.45">
      <c r="O6252" s="3"/>
      <c r="V6252" s="3"/>
      <c r="X6252" s="3"/>
    </row>
    <row r="6253" spans="15:24" x14ac:dyDescent="0.45">
      <c r="O6253" s="3"/>
      <c r="V6253" s="3"/>
      <c r="X6253" s="3"/>
    </row>
    <row r="6254" spans="15:24" x14ac:dyDescent="0.45">
      <c r="O6254" s="3"/>
      <c r="V6254" s="3"/>
      <c r="X6254" s="3"/>
    </row>
    <row r="6255" spans="15:24" x14ac:dyDescent="0.45">
      <c r="O6255" s="3"/>
      <c r="V6255" s="3"/>
      <c r="X6255" s="3"/>
    </row>
    <row r="6256" spans="15:24" x14ac:dyDescent="0.45">
      <c r="O6256" s="3"/>
      <c r="V6256" s="3"/>
      <c r="X6256" s="3"/>
    </row>
    <row r="6257" spans="15:24" x14ac:dyDescent="0.45">
      <c r="O6257" s="3"/>
      <c r="V6257" s="3"/>
      <c r="X6257" s="3"/>
    </row>
    <row r="6258" spans="15:24" x14ac:dyDescent="0.45">
      <c r="O6258" s="3"/>
      <c r="V6258" s="3"/>
      <c r="X6258" s="3"/>
    </row>
    <row r="6259" spans="15:24" x14ac:dyDescent="0.45">
      <c r="O6259" s="3"/>
      <c r="V6259" s="3"/>
      <c r="X6259" s="3"/>
    </row>
    <row r="6260" spans="15:24" x14ac:dyDescent="0.45">
      <c r="O6260" s="3"/>
      <c r="V6260" s="3"/>
      <c r="X6260" s="3"/>
    </row>
    <row r="6261" spans="15:24" x14ac:dyDescent="0.45">
      <c r="O6261" s="3"/>
      <c r="V6261" s="3"/>
      <c r="X6261" s="3"/>
    </row>
    <row r="6262" spans="15:24" x14ac:dyDescent="0.45">
      <c r="O6262" s="3"/>
      <c r="V6262" s="3"/>
      <c r="X6262" s="3"/>
    </row>
    <row r="6263" spans="15:24" x14ac:dyDescent="0.45">
      <c r="O6263" s="3"/>
      <c r="V6263" s="3"/>
      <c r="X6263" s="3"/>
    </row>
    <row r="6264" spans="15:24" x14ac:dyDescent="0.45">
      <c r="O6264" s="3"/>
      <c r="V6264" s="3"/>
      <c r="X6264" s="3"/>
    </row>
    <row r="6265" spans="15:24" x14ac:dyDescent="0.45">
      <c r="O6265" s="3"/>
      <c r="V6265" s="3"/>
      <c r="X6265" s="3"/>
    </row>
    <row r="6266" spans="15:24" x14ac:dyDescent="0.45">
      <c r="O6266" s="3"/>
      <c r="V6266" s="3"/>
      <c r="X6266" s="3"/>
    </row>
    <row r="6267" spans="15:24" x14ac:dyDescent="0.45">
      <c r="O6267" s="3"/>
      <c r="V6267" s="3"/>
      <c r="X6267" s="3"/>
    </row>
    <row r="6268" spans="15:24" x14ac:dyDescent="0.45">
      <c r="O6268" s="3"/>
      <c r="V6268" s="3"/>
      <c r="X6268" s="3"/>
    </row>
    <row r="6269" spans="15:24" x14ac:dyDescent="0.45">
      <c r="O6269" s="3"/>
      <c r="V6269" s="3"/>
      <c r="X6269" s="3"/>
    </row>
    <row r="6270" spans="15:24" x14ac:dyDescent="0.45">
      <c r="O6270" s="3"/>
      <c r="V6270" s="3"/>
      <c r="X6270" s="3"/>
    </row>
    <row r="6271" spans="15:24" x14ac:dyDescent="0.45">
      <c r="O6271" s="3"/>
      <c r="V6271" s="3"/>
      <c r="X6271" s="3"/>
    </row>
    <row r="6272" spans="15:24" x14ac:dyDescent="0.45">
      <c r="O6272" s="3"/>
      <c r="V6272" s="3"/>
      <c r="X6272" s="3"/>
    </row>
    <row r="6273" spans="15:24" x14ac:dyDescent="0.45">
      <c r="O6273" s="3"/>
      <c r="V6273" s="3"/>
      <c r="X6273" s="3"/>
    </row>
    <row r="6274" spans="15:24" x14ac:dyDescent="0.45">
      <c r="O6274" s="3"/>
      <c r="V6274" s="3"/>
      <c r="X6274" s="3"/>
    </row>
    <row r="6275" spans="15:24" x14ac:dyDescent="0.45">
      <c r="O6275" s="3"/>
      <c r="V6275" s="3"/>
      <c r="X6275" s="3"/>
    </row>
    <row r="6276" spans="15:24" x14ac:dyDescent="0.45">
      <c r="O6276" s="3"/>
      <c r="V6276" s="3"/>
      <c r="X6276" s="3"/>
    </row>
    <row r="6277" spans="15:24" x14ac:dyDescent="0.45">
      <c r="O6277" s="3"/>
      <c r="V6277" s="3"/>
      <c r="X6277" s="3"/>
    </row>
    <row r="6278" spans="15:24" x14ac:dyDescent="0.45">
      <c r="O6278" s="3"/>
      <c r="V6278" s="3"/>
      <c r="X6278" s="3"/>
    </row>
    <row r="6279" spans="15:24" x14ac:dyDescent="0.45">
      <c r="O6279" s="3"/>
      <c r="V6279" s="3"/>
      <c r="X6279" s="3"/>
    </row>
    <row r="6280" spans="15:24" x14ac:dyDescent="0.45">
      <c r="O6280" s="3"/>
      <c r="V6280" s="3"/>
      <c r="X6280" s="3"/>
    </row>
    <row r="6281" spans="15:24" x14ac:dyDescent="0.45">
      <c r="O6281" s="3"/>
      <c r="V6281" s="3"/>
      <c r="X6281" s="3"/>
    </row>
    <row r="6282" spans="15:24" x14ac:dyDescent="0.45">
      <c r="O6282" s="3"/>
      <c r="V6282" s="3"/>
      <c r="X6282" s="3"/>
    </row>
    <row r="6283" spans="15:24" x14ac:dyDescent="0.45">
      <c r="O6283" s="3"/>
      <c r="V6283" s="3"/>
      <c r="X6283" s="3"/>
    </row>
    <row r="6284" spans="15:24" x14ac:dyDescent="0.45">
      <c r="O6284" s="3"/>
      <c r="V6284" s="3"/>
      <c r="X6284" s="3"/>
    </row>
    <row r="6285" spans="15:24" x14ac:dyDescent="0.45">
      <c r="O6285" s="3"/>
      <c r="V6285" s="3"/>
      <c r="X6285" s="3"/>
    </row>
    <row r="6286" spans="15:24" x14ac:dyDescent="0.45">
      <c r="O6286" s="3"/>
      <c r="V6286" s="3"/>
      <c r="X6286" s="3"/>
    </row>
    <row r="6287" spans="15:24" x14ac:dyDescent="0.45">
      <c r="O6287" s="3"/>
      <c r="V6287" s="3"/>
      <c r="X6287" s="3"/>
    </row>
    <row r="6288" spans="15:24" x14ac:dyDescent="0.45">
      <c r="O6288" s="3"/>
      <c r="V6288" s="3"/>
      <c r="X6288" s="3"/>
    </row>
    <row r="6289" spans="15:24" x14ac:dyDescent="0.45">
      <c r="O6289" s="3"/>
      <c r="V6289" s="3"/>
      <c r="X6289" s="3"/>
    </row>
    <row r="6290" spans="15:24" x14ac:dyDescent="0.45">
      <c r="O6290" s="3"/>
      <c r="V6290" s="3"/>
      <c r="X6290" s="3"/>
    </row>
    <row r="6291" spans="15:24" x14ac:dyDescent="0.45">
      <c r="O6291" s="3"/>
      <c r="V6291" s="3"/>
      <c r="X6291" s="3"/>
    </row>
    <row r="6292" spans="15:24" x14ac:dyDescent="0.45">
      <c r="O6292" s="3"/>
      <c r="V6292" s="3"/>
      <c r="X6292" s="3"/>
    </row>
    <row r="6293" spans="15:24" x14ac:dyDescent="0.45">
      <c r="O6293" s="3"/>
      <c r="V6293" s="3"/>
      <c r="X6293" s="3"/>
    </row>
    <row r="6294" spans="15:24" x14ac:dyDescent="0.45">
      <c r="O6294" s="3"/>
      <c r="V6294" s="3"/>
      <c r="X6294" s="3"/>
    </row>
    <row r="6295" spans="15:24" x14ac:dyDescent="0.45">
      <c r="O6295" s="3"/>
      <c r="V6295" s="3"/>
      <c r="X6295" s="3"/>
    </row>
    <row r="6296" spans="15:24" x14ac:dyDescent="0.45">
      <c r="O6296" s="3"/>
      <c r="V6296" s="3"/>
      <c r="X6296" s="3"/>
    </row>
    <row r="6297" spans="15:24" x14ac:dyDescent="0.45">
      <c r="O6297" s="3"/>
      <c r="V6297" s="3"/>
      <c r="X6297" s="3"/>
    </row>
    <row r="6298" spans="15:24" x14ac:dyDescent="0.45">
      <c r="O6298" s="3"/>
      <c r="V6298" s="3"/>
      <c r="X6298" s="3"/>
    </row>
    <row r="6299" spans="15:24" x14ac:dyDescent="0.45">
      <c r="O6299" s="3"/>
      <c r="V6299" s="3"/>
      <c r="X6299" s="3"/>
    </row>
    <row r="6300" spans="15:24" x14ac:dyDescent="0.45">
      <c r="O6300" s="3"/>
      <c r="V6300" s="3"/>
      <c r="X6300" s="3"/>
    </row>
    <row r="6301" spans="15:24" x14ac:dyDescent="0.45">
      <c r="O6301" s="3"/>
      <c r="V6301" s="3"/>
      <c r="X6301" s="3"/>
    </row>
    <row r="6302" spans="15:24" x14ac:dyDescent="0.45">
      <c r="O6302" s="3"/>
      <c r="V6302" s="3"/>
      <c r="X6302" s="3"/>
    </row>
    <row r="6303" spans="15:24" x14ac:dyDescent="0.45">
      <c r="O6303" s="3"/>
      <c r="V6303" s="3"/>
      <c r="X6303" s="3"/>
    </row>
    <row r="6304" spans="15:24" x14ac:dyDescent="0.45">
      <c r="O6304" s="3"/>
      <c r="V6304" s="3"/>
      <c r="X6304" s="3"/>
    </row>
    <row r="6305" spans="15:24" x14ac:dyDescent="0.45">
      <c r="O6305" s="3"/>
      <c r="V6305" s="3"/>
      <c r="X6305" s="3"/>
    </row>
    <row r="6306" spans="15:24" x14ac:dyDescent="0.45">
      <c r="O6306" s="3"/>
      <c r="V6306" s="3"/>
      <c r="X6306" s="3"/>
    </row>
    <row r="6307" spans="15:24" x14ac:dyDescent="0.45">
      <c r="O6307" s="3"/>
      <c r="V6307" s="3"/>
      <c r="X6307" s="3"/>
    </row>
    <row r="6308" spans="15:24" x14ac:dyDescent="0.45">
      <c r="O6308" s="3"/>
      <c r="V6308" s="3"/>
      <c r="X6308" s="3"/>
    </row>
    <row r="6309" spans="15:24" x14ac:dyDescent="0.45">
      <c r="O6309" s="3"/>
      <c r="V6309" s="3"/>
      <c r="X6309" s="3"/>
    </row>
    <row r="6310" spans="15:24" x14ac:dyDescent="0.45">
      <c r="O6310" s="3"/>
      <c r="V6310" s="3"/>
      <c r="X6310" s="3"/>
    </row>
    <row r="6311" spans="15:24" x14ac:dyDescent="0.45">
      <c r="O6311" s="3"/>
      <c r="V6311" s="3"/>
      <c r="X6311" s="3"/>
    </row>
    <row r="6312" spans="15:24" x14ac:dyDescent="0.45">
      <c r="O6312" s="3"/>
      <c r="V6312" s="3"/>
      <c r="X6312" s="3"/>
    </row>
    <row r="6313" spans="15:24" x14ac:dyDescent="0.45">
      <c r="O6313" s="3"/>
      <c r="V6313" s="3"/>
      <c r="X6313" s="3"/>
    </row>
    <row r="6314" spans="15:24" x14ac:dyDescent="0.45">
      <c r="O6314" s="3"/>
      <c r="V6314" s="3"/>
      <c r="X6314" s="3"/>
    </row>
    <row r="6315" spans="15:24" x14ac:dyDescent="0.45">
      <c r="O6315" s="3"/>
      <c r="V6315" s="3"/>
      <c r="X6315" s="3"/>
    </row>
    <row r="6316" spans="15:24" x14ac:dyDescent="0.45">
      <c r="O6316" s="3"/>
      <c r="V6316" s="3"/>
      <c r="X6316" s="3"/>
    </row>
    <row r="6317" spans="15:24" x14ac:dyDescent="0.45">
      <c r="O6317" s="3"/>
      <c r="V6317" s="3"/>
      <c r="X6317" s="3"/>
    </row>
    <row r="6318" spans="15:24" x14ac:dyDescent="0.45">
      <c r="O6318" s="3"/>
      <c r="V6318" s="3"/>
      <c r="X6318" s="3"/>
    </row>
    <row r="6319" spans="15:24" x14ac:dyDescent="0.45">
      <c r="O6319" s="3"/>
      <c r="V6319" s="3"/>
      <c r="X6319" s="3"/>
    </row>
    <row r="6320" spans="15:24" x14ac:dyDescent="0.45">
      <c r="O6320" s="3"/>
      <c r="V6320" s="3"/>
      <c r="X6320" s="3"/>
    </row>
    <row r="6321" spans="15:24" x14ac:dyDescent="0.45">
      <c r="O6321" s="3"/>
      <c r="V6321" s="3"/>
      <c r="X6321" s="3"/>
    </row>
    <row r="6322" spans="15:24" x14ac:dyDescent="0.45">
      <c r="O6322" s="3"/>
      <c r="V6322" s="3"/>
      <c r="X6322" s="3"/>
    </row>
    <row r="6323" spans="15:24" x14ac:dyDescent="0.45">
      <c r="O6323" s="3"/>
      <c r="V6323" s="3"/>
      <c r="X6323" s="3"/>
    </row>
    <row r="6324" spans="15:24" x14ac:dyDescent="0.45">
      <c r="O6324" s="3"/>
      <c r="V6324" s="3"/>
      <c r="X6324" s="3"/>
    </row>
    <row r="6325" spans="15:24" x14ac:dyDescent="0.45">
      <c r="O6325" s="3"/>
      <c r="V6325" s="3"/>
      <c r="X6325" s="3"/>
    </row>
    <row r="6326" spans="15:24" x14ac:dyDescent="0.45">
      <c r="O6326" s="3"/>
      <c r="V6326" s="3"/>
      <c r="X6326" s="3"/>
    </row>
    <row r="6327" spans="15:24" x14ac:dyDescent="0.45">
      <c r="O6327" s="3"/>
      <c r="V6327" s="3"/>
      <c r="X6327" s="3"/>
    </row>
    <row r="6328" spans="15:24" x14ac:dyDescent="0.45">
      <c r="O6328" s="3"/>
      <c r="V6328" s="3"/>
      <c r="X6328" s="3"/>
    </row>
    <row r="6329" spans="15:24" x14ac:dyDescent="0.45">
      <c r="O6329" s="3"/>
      <c r="V6329" s="3"/>
      <c r="X6329" s="3"/>
    </row>
    <row r="6330" spans="15:24" x14ac:dyDescent="0.45">
      <c r="O6330" s="3"/>
      <c r="V6330" s="3"/>
      <c r="X6330" s="3"/>
    </row>
    <row r="6331" spans="15:24" x14ac:dyDescent="0.45">
      <c r="O6331" s="3"/>
      <c r="V6331" s="3"/>
      <c r="X6331" s="3"/>
    </row>
    <row r="6332" spans="15:24" x14ac:dyDescent="0.45">
      <c r="O6332" s="3"/>
      <c r="V6332" s="3"/>
      <c r="X6332" s="3"/>
    </row>
    <row r="6333" spans="15:24" x14ac:dyDescent="0.45">
      <c r="O6333" s="3"/>
      <c r="V6333" s="3"/>
      <c r="X6333" s="3"/>
    </row>
    <row r="6334" spans="15:24" x14ac:dyDescent="0.45">
      <c r="O6334" s="3"/>
      <c r="V6334" s="3"/>
      <c r="X6334" s="3"/>
    </row>
    <row r="6335" spans="15:24" x14ac:dyDescent="0.45">
      <c r="O6335" s="3"/>
      <c r="V6335" s="3"/>
      <c r="X6335" s="3"/>
    </row>
    <row r="6336" spans="15:24" x14ac:dyDescent="0.45">
      <c r="O6336" s="3"/>
      <c r="V6336" s="3"/>
      <c r="X6336" s="3"/>
    </row>
    <row r="6337" spans="15:24" x14ac:dyDescent="0.45">
      <c r="O6337" s="3"/>
      <c r="V6337" s="3"/>
      <c r="X6337" s="3"/>
    </row>
    <row r="6338" spans="15:24" x14ac:dyDescent="0.45">
      <c r="O6338" s="3"/>
      <c r="V6338" s="3"/>
      <c r="X6338" s="3"/>
    </row>
    <row r="6339" spans="15:24" x14ac:dyDescent="0.45">
      <c r="O6339" s="3"/>
      <c r="V6339" s="3"/>
      <c r="X6339" s="3"/>
    </row>
    <row r="6340" spans="15:24" x14ac:dyDescent="0.45">
      <c r="O6340" s="3"/>
      <c r="V6340" s="3"/>
      <c r="X6340" s="3"/>
    </row>
    <row r="6341" spans="15:24" x14ac:dyDescent="0.45">
      <c r="O6341" s="3"/>
      <c r="V6341" s="3"/>
      <c r="X6341" s="3"/>
    </row>
    <row r="6342" spans="15:24" x14ac:dyDescent="0.45">
      <c r="O6342" s="3"/>
      <c r="V6342" s="3"/>
      <c r="X6342" s="3"/>
    </row>
    <row r="6343" spans="15:24" x14ac:dyDescent="0.45">
      <c r="O6343" s="3"/>
      <c r="V6343" s="3"/>
      <c r="X6343" s="3"/>
    </row>
    <row r="6344" spans="15:24" x14ac:dyDescent="0.45">
      <c r="O6344" s="3"/>
      <c r="V6344" s="3"/>
      <c r="X6344" s="3"/>
    </row>
    <row r="6345" spans="15:24" x14ac:dyDescent="0.45">
      <c r="O6345" s="3"/>
      <c r="V6345" s="3"/>
      <c r="X6345" s="3"/>
    </row>
    <row r="6346" spans="15:24" x14ac:dyDescent="0.45">
      <c r="O6346" s="3"/>
      <c r="V6346" s="3"/>
      <c r="X6346" s="3"/>
    </row>
    <row r="6347" spans="15:24" x14ac:dyDescent="0.45">
      <c r="O6347" s="3"/>
      <c r="V6347" s="3"/>
      <c r="X6347" s="3"/>
    </row>
    <row r="6348" spans="15:24" x14ac:dyDescent="0.45">
      <c r="O6348" s="3"/>
      <c r="V6348" s="3"/>
      <c r="X6348" s="3"/>
    </row>
    <row r="6349" spans="15:24" x14ac:dyDescent="0.45">
      <c r="O6349" s="3"/>
      <c r="V6349" s="3"/>
      <c r="X6349" s="3"/>
    </row>
    <row r="6350" spans="15:24" x14ac:dyDescent="0.45">
      <c r="O6350" s="3"/>
      <c r="V6350" s="3"/>
      <c r="X6350" s="3"/>
    </row>
    <row r="6351" spans="15:24" x14ac:dyDescent="0.45">
      <c r="O6351" s="3"/>
      <c r="V6351" s="3"/>
      <c r="X6351" s="3"/>
    </row>
    <row r="6352" spans="15:24" x14ac:dyDescent="0.45">
      <c r="O6352" s="3"/>
      <c r="V6352" s="3"/>
      <c r="X6352" s="3"/>
    </row>
    <row r="6353" spans="15:24" x14ac:dyDescent="0.45">
      <c r="O6353" s="3"/>
      <c r="V6353" s="3"/>
      <c r="X6353" s="3"/>
    </row>
    <row r="6354" spans="15:24" x14ac:dyDescent="0.45">
      <c r="O6354" s="3"/>
      <c r="V6354" s="3"/>
      <c r="X6354" s="3"/>
    </row>
    <row r="6355" spans="15:24" x14ac:dyDescent="0.45">
      <c r="O6355" s="3"/>
      <c r="V6355" s="3"/>
      <c r="X6355" s="3"/>
    </row>
    <row r="6356" spans="15:24" x14ac:dyDescent="0.45">
      <c r="O6356" s="3"/>
      <c r="V6356" s="3"/>
      <c r="X6356" s="3"/>
    </row>
    <row r="6357" spans="15:24" x14ac:dyDescent="0.45">
      <c r="O6357" s="3"/>
      <c r="V6357" s="3"/>
      <c r="X6357" s="3"/>
    </row>
    <row r="6358" spans="15:24" x14ac:dyDescent="0.45">
      <c r="O6358" s="3"/>
      <c r="V6358" s="3"/>
      <c r="X6358" s="3"/>
    </row>
    <row r="6359" spans="15:24" x14ac:dyDescent="0.45">
      <c r="O6359" s="3"/>
      <c r="V6359" s="3"/>
      <c r="X6359" s="3"/>
    </row>
    <row r="6360" spans="15:24" x14ac:dyDescent="0.45">
      <c r="O6360" s="3"/>
      <c r="V6360" s="3"/>
      <c r="X6360" s="3"/>
    </row>
    <row r="6361" spans="15:24" x14ac:dyDescent="0.45">
      <c r="O6361" s="3"/>
      <c r="V6361" s="3"/>
      <c r="X6361" s="3"/>
    </row>
    <row r="6362" spans="15:24" x14ac:dyDescent="0.45">
      <c r="O6362" s="3"/>
      <c r="V6362" s="3"/>
      <c r="X6362" s="3"/>
    </row>
    <row r="6363" spans="15:24" x14ac:dyDescent="0.45">
      <c r="O6363" s="3"/>
      <c r="V6363" s="3"/>
      <c r="X6363" s="3"/>
    </row>
    <row r="6364" spans="15:24" x14ac:dyDescent="0.45">
      <c r="O6364" s="3"/>
      <c r="V6364" s="3"/>
      <c r="X6364" s="3"/>
    </row>
    <row r="6365" spans="15:24" x14ac:dyDescent="0.45">
      <c r="O6365" s="3"/>
      <c r="V6365" s="3"/>
      <c r="X6365" s="3"/>
    </row>
    <row r="6366" spans="15:24" x14ac:dyDescent="0.45">
      <c r="O6366" s="3"/>
      <c r="V6366" s="3"/>
      <c r="X6366" s="3"/>
    </row>
    <row r="6367" spans="15:24" x14ac:dyDescent="0.45">
      <c r="O6367" s="3"/>
      <c r="V6367" s="3"/>
      <c r="X6367" s="3"/>
    </row>
    <row r="6368" spans="15:24" x14ac:dyDescent="0.45">
      <c r="O6368" s="3"/>
      <c r="V6368" s="3"/>
      <c r="X6368" s="3"/>
    </row>
    <row r="6369" spans="15:24" x14ac:dyDescent="0.45">
      <c r="O6369" s="3"/>
      <c r="V6369" s="3"/>
      <c r="X6369" s="3"/>
    </row>
    <row r="6370" spans="15:24" x14ac:dyDescent="0.45">
      <c r="O6370" s="3"/>
      <c r="V6370" s="3"/>
      <c r="X6370" s="3"/>
    </row>
    <row r="6371" spans="15:24" x14ac:dyDescent="0.45">
      <c r="O6371" s="3"/>
      <c r="V6371" s="3"/>
      <c r="X6371" s="3"/>
    </row>
    <row r="6372" spans="15:24" x14ac:dyDescent="0.45">
      <c r="O6372" s="3"/>
      <c r="V6372" s="3"/>
      <c r="X6372" s="3"/>
    </row>
    <row r="6373" spans="15:24" x14ac:dyDescent="0.45">
      <c r="O6373" s="3"/>
      <c r="V6373" s="3"/>
      <c r="X6373" s="3"/>
    </row>
    <row r="6374" spans="15:24" x14ac:dyDescent="0.45">
      <c r="O6374" s="3"/>
      <c r="V6374" s="3"/>
      <c r="X6374" s="3"/>
    </row>
    <row r="6375" spans="15:24" x14ac:dyDescent="0.45">
      <c r="O6375" s="3"/>
      <c r="V6375" s="3"/>
      <c r="X6375" s="3"/>
    </row>
    <row r="6376" spans="15:24" x14ac:dyDescent="0.45">
      <c r="O6376" s="3"/>
      <c r="V6376" s="3"/>
      <c r="X6376" s="3"/>
    </row>
    <row r="6377" spans="15:24" x14ac:dyDescent="0.45">
      <c r="O6377" s="3"/>
      <c r="V6377" s="3"/>
      <c r="X6377" s="3"/>
    </row>
    <row r="6378" spans="15:24" x14ac:dyDescent="0.45">
      <c r="O6378" s="3"/>
      <c r="V6378" s="3"/>
      <c r="X6378" s="3"/>
    </row>
    <row r="6379" spans="15:24" x14ac:dyDescent="0.45">
      <c r="O6379" s="3"/>
      <c r="V6379" s="3"/>
      <c r="X6379" s="3"/>
    </row>
    <row r="6380" spans="15:24" x14ac:dyDescent="0.45">
      <c r="O6380" s="3"/>
      <c r="V6380" s="3"/>
      <c r="X6380" s="3"/>
    </row>
    <row r="6381" spans="15:24" x14ac:dyDescent="0.45">
      <c r="O6381" s="3"/>
      <c r="V6381" s="3"/>
      <c r="X6381" s="3"/>
    </row>
    <row r="6382" spans="15:24" x14ac:dyDescent="0.45">
      <c r="O6382" s="3"/>
      <c r="V6382" s="3"/>
      <c r="X6382" s="3"/>
    </row>
    <row r="6383" spans="15:24" x14ac:dyDescent="0.45">
      <c r="O6383" s="3"/>
      <c r="V6383" s="3"/>
      <c r="X6383" s="3"/>
    </row>
    <row r="6384" spans="15:24" x14ac:dyDescent="0.45">
      <c r="O6384" s="3"/>
      <c r="V6384" s="3"/>
      <c r="X6384" s="3"/>
    </row>
    <row r="6385" spans="15:24" x14ac:dyDescent="0.45">
      <c r="O6385" s="3"/>
      <c r="V6385" s="3"/>
      <c r="X6385" s="3"/>
    </row>
    <row r="6386" spans="15:24" x14ac:dyDescent="0.45">
      <c r="O6386" s="3"/>
      <c r="V6386" s="3"/>
      <c r="X6386" s="3"/>
    </row>
    <row r="6387" spans="15:24" x14ac:dyDescent="0.45">
      <c r="O6387" s="3"/>
      <c r="V6387" s="3"/>
      <c r="X6387" s="3"/>
    </row>
    <row r="6388" spans="15:24" x14ac:dyDescent="0.45">
      <c r="O6388" s="3"/>
      <c r="V6388" s="3"/>
      <c r="X6388" s="3"/>
    </row>
    <row r="6389" spans="15:24" x14ac:dyDescent="0.45">
      <c r="O6389" s="3"/>
      <c r="V6389" s="3"/>
      <c r="X6389" s="3"/>
    </row>
    <row r="6390" spans="15:24" x14ac:dyDescent="0.45">
      <c r="O6390" s="3"/>
      <c r="V6390" s="3"/>
      <c r="X6390" s="3"/>
    </row>
    <row r="6391" spans="15:24" x14ac:dyDescent="0.45">
      <c r="O6391" s="3"/>
      <c r="V6391" s="3"/>
      <c r="X6391" s="3"/>
    </row>
    <row r="6392" spans="15:24" x14ac:dyDescent="0.45">
      <c r="O6392" s="3"/>
      <c r="V6392" s="3"/>
      <c r="X6392" s="3"/>
    </row>
    <row r="6393" spans="15:24" x14ac:dyDescent="0.45">
      <c r="O6393" s="3"/>
      <c r="V6393" s="3"/>
      <c r="X6393" s="3"/>
    </row>
    <row r="6394" spans="15:24" x14ac:dyDescent="0.45">
      <c r="O6394" s="3"/>
      <c r="V6394" s="3"/>
      <c r="X6394" s="3"/>
    </row>
    <row r="6395" spans="15:24" x14ac:dyDescent="0.45">
      <c r="O6395" s="3"/>
      <c r="V6395" s="3"/>
      <c r="X6395" s="3"/>
    </row>
    <row r="6396" spans="15:24" x14ac:dyDescent="0.45">
      <c r="O6396" s="3"/>
      <c r="V6396" s="3"/>
      <c r="X6396" s="3"/>
    </row>
    <row r="6397" spans="15:24" x14ac:dyDescent="0.45">
      <c r="O6397" s="3"/>
      <c r="V6397" s="3"/>
      <c r="X6397" s="3"/>
    </row>
    <row r="6398" spans="15:24" x14ac:dyDescent="0.45">
      <c r="O6398" s="3"/>
      <c r="V6398" s="3"/>
      <c r="X6398" s="3"/>
    </row>
    <row r="6399" spans="15:24" x14ac:dyDescent="0.45">
      <c r="O6399" s="3"/>
      <c r="V6399" s="3"/>
      <c r="X6399" s="3"/>
    </row>
    <row r="6400" spans="15:24" x14ac:dyDescent="0.45">
      <c r="O6400" s="3"/>
      <c r="V6400" s="3"/>
      <c r="X6400" s="3"/>
    </row>
    <row r="6401" spans="15:24" x14ac:dyDescent="0.45">
      <c r="O6401" s="3"/>
      <c r="V6401" s="3"/>
      <c r="X6401" s="3"/>
    </row>
    <row r="6402" spans="15:24" x14ac:dyDescent="0.45">
      <c r="O6402" s="3"/>
      <c r="V6402" s="3"/>
      <c r="X6402" s="3"/>
    </row>
    <row r="6403" spans="15:24" x14ac:dyDescent="0.45">
      <c r="O6403" s="3"/>
      <c r="V6403" s="3"/>
      <c r="X6403" s="3"/>
    </row>
    <row r="6404" spans="15:24" x14ac:dyDescent="0.45">
      <c r="O6404" s="3"/>
      <c r="V6404" s="3"/>
      <c r="X6404" s="3"/>
    </row>
    <row r="6405" spans="15:24" x14ac:dyDescent="0.45">
      <c r="O6405" s="3"/>
      <c r="V6405" s="3"/>
      <c r="X6405" s="3"/>
    </row>
    <row r="6406" spans="15:24" x14ac:dyDescent="0.45">
      <c r="O6406" s="3"/>
      <c r="V6406" s="3"/>
      <c r="X6406" s="3"/>
    </row>
    <row r="6407" spans="15:24" x14ac:dyDescent="0.45">
      <c r="O6407" s="3"/>
      <c r="V6407" s="3"/>
      <c r="X6407" s="3"/>
    </row>
    <row r="6408" spans="15:24" x14ac:dyDescent="0.45">
      <c r="O6408" s="3"/>
      <c r="V6408" s="3"/>
      <c r="X6408" s="3"/>
    </row>
    <row r="6409" spans="15:24" x14ac:dyDescent="0.45">
      <c r="O6409" s="3"/>
      <c r="V6409" s="3"/>
      <c r="X6409" s="3"/>
    </row>
    <row r="6410" spans="15:24" x14ac:dyDescent="0.45">
      <c r="O6410" s="3"/>
      <c r="V6410" s="3"/>
      <c r="X6410" s="3"/>
    </row>
    <row r="6411" spans="15:24" x14ac:dyDescent="0.45">
      <c r="O6411" s="3"/>
      <c r="V6411" s="3"/>
      <c r="X6411" s="3"/>
    </row>
    <row r="6412" spans="15:24" x14ac:dyDescent="0.45">
      <c r="O6412" s="3"/>
      <c r="V6412" s="3"/>
      <c r="X6412" s="3"/>
    </row>
    <row r="6413" spans="15:24" x14ac:dyDescent="0.45">
      <c r="O6413" s="3"/>
      <c r="V6413" s="3"/>
      <c r="X6413" s="3"/>
    </row>
    <row r="6414" spans="15:24" x14ac:dyDescent="0.45">
      <c r="O6414" s="3"/>
      <c r="V6414" s="3"/>
      <c r="X6414" s="3"/>
    </row>
    <row r="6415" spans="15:24" x14ac:dyDescent="0.45">
      <c r="O6415" s="3"/>
      <c r="V6415" s="3"/>
      <c r="X6415" s="3"/>
    </row>
    <row r="6416" spans="15:24" x14ac:dyDescent="0.45">
      <c r="O6416" s="3"/>
      <c r="V6416" s="3"/>
      <c r="X6416" s="3"/>
    </row>
    <row r="6417" spans="15:24" x14ac:dyDescent="0.45">
      <c r="O6417" s="3"/>
      <c r="V6417" s="3"/>
      <c r="X6417" s="3"/>
    </row>
    <row r="6418" spans="15:24" x14ac:dyDescent="0.45">
      <c r="O6418" s="3"/>
      <c r="V6418" s="3"/>
      <c r="X6418" s="3"/>
    </row>
    <row r="6419" spans="15:24" x14ac:dyDescent="0.45">
      <c r="O6419" s="3"/>
      <c r="V6419" s="3"/>
      <c r="X6419" s="3"/>
    </row>
    <row r="6420" spans="15:24" x14ac:dyDescent="0.45">
      <c r="O6420" s="3"/>
      <c r="V6420" s="3"/>
      <c r="X6420" s="3"/>
    </row>
    <row r="6421" spans="15:24" x14ac:dyDescent="0.45">
      <c r="O6421" s="3"/>
      <c r="V6421" s="3"/>
      <c r="X6421" s="3"/>
    </row>
    <row r="6422" spans="15:24" x14ac:dyDescent="0.45">
      <c r="O6422" s="3"/>
      <c r="V6422" s="3"/>
      <c r="X6422" s="3"/>
    </row>
    <row r="6423" spans="15:24" x14ac:dyDescent="0.45">
      <c r="O6423" s="3"/>
      <c r="V6423" s="3"/>
      <c r="X6423" s="3"/>
    </row>
    <row r="6424" spans="15:24" x14ac:dyDescent="0.45">
      <c r="O6424" s="3"/>
      <c r="V6424" s="3"/>
      <c r="X6424" s="3"/>
    </row>
    <row r="6425" spans="15:24" x14ac:dyDescent="0.45">
      <c r="O6425" s="3"/>
      <c r="V6425" s="3"/>
      <c r="X6425" s="3"/>
    </row>
    <row r="6426" spans="15:24" x14ac:dyDescent="0.45">
      <c r="O6426" s="3"/>
      <c r="V6426" s="3"/>
      <c r="X6426" s="3"/>
    </row>
    <row r="6427" spans="15:24" x14ac:dyDescent="0.45">
      <c r="O6427" s="3"/>
      <c r="V6427" s="3"/>
      <c r="X6427" s="3"/>
    </row>
    <row r="6428" spans="15:24" x14ac:dyDescent="0.45">
      <c r="O6428" s="3"/>
      <c r="V6428" s="3"/>
      <c r="X6428" s="3"/>
    </row>
    <row r="6429" spans="15:24" x14ac:dyDescent="0.45">
      <c r="O6429" s="3"/>
      <c r="V6429" s="3"/>
      <c r="X6429" s="3"/>
    </row>
    <row r="6430" spans="15:24" x14ac:dyDescent="0.45">
      <c r="O6430" s="3"/>
      <c r="V6430" s="3"/>
      <c r="X6430" s="3"/>
    </row>
    <row r="6431" spans="15:24" x14ac:dyDescent="0.45">
      <c r="O6431" s="3"/>
      <c r="V6431" s="3"/>
      <c r="X6431" s="3"/>
    </row>
    <row r="6432" spans="15:24" x14ac:dyDescent="0.45">
      <c r="O6432" s="3"/>
      <c r="V6432" s="3"/>
      <c r="X6432" s="3"/>
    </row>
    <row r="6433" spans="15:24" x14ac:dyDescent="0.45">
      <c r="O6433" s="3"/>
      <c r="V6433" s="3"/>
      <c r="X6433" s="3"/>
    </row>
    <row r="6434" spans="15:24" x14ac:dyDescent="0.45">
      <c r="O6434" s="3"/>
      <c r="V6434" s="3"/>
      <c r="X6434" s="3"/>
    </row>
    <row r="6435" spans="15:24" x14ac:dyDescent="0.45">
      <c r="O6435" s="3"/>
      <c r="V6435" s="3"/>
      <c r="X6435" s="3"/>
    </row>
    <row r="6436" spans="15:24" x14ac:dyDescent="0.45">
      <c r="O6436" s="3"/>
      <c r="V6436" s="3"/>
      <c r="X6436" s="3"/>
    </row>
    <row r="6437" spans="15:24" x14ac:dyDescent="0.45">
      <c r="O6437" s="3"/>
      <c r="V6437" s="3"/>
      <c r="X6437" s="3"/>
    </row>
    <row r="6438" spans="15:24" x14ac:dyDescent="0.45">
      <c r="O6438" s="3"/>
      <c r="V6438" s="3"/>
      <c r="X6438" s="3"/>
    </row>
    <row r="6439" spans="15:24" x14ac:dyDescent="0.45">
      <c r="O6439" s="3"/>
      <c r="V6439" s="3"/>
      <c r="X6439" s="3"/>
    </row>
    <row r="6440" spans="15:24" x14ac:dyDescent="0.45">
      <c r="O6440" s="3"/>
      <c r="V6440" s="3"/>
      <c r="X6440" s="3"/>
    </row>
    <row r="6441" spans="15:24" x14ac:dyDescent="0.45">
      <c r="O6441" s="3"/>
      <c r="V6441" s="3"/>
      <c r="X6441" s="3"/>
    </row>
    <row r="6442" spans="15:24" x14ac:dyDescent="0.45">
      <c r="O6442" s="3"/>
      <c r="V6442" s="3"/>
      <c r="X6442" s="3"/>
    </row>
    <row r="6443" spans="15:24" x14ac:dyDescent="0.45">
      <c r="O6443" s="3"/>
      <c r="V6443" s="3"/>
      <c r="X6443" s="3"/>
    </row>
    <row r="6444" spans="15:24" x14ac:dyDescent="0.45">
      <c r="O6444" s="3"/>
      <c r="V6444" s="3"/>
      <c r="X6444" s="3"/>
    </row>
    <row r="6445" spans="15:24" x14ac:dyDescent="0.45">
      <c r="O6445" s="3"/>
      <c r="V6445" s="3"/>
      <c r="X6445" s="3"/>
    </row>
    <row r="6446" spans="15:24" x14ac:dyDescent="0.45">
      <c r="O6446" s="3"/>
      <c r="V6446" s="3"/>
      <c r="X6446" s="3"/>
    </row>
    <row r="6447" spans="15:24" x14ac:dyDescent="0.45">
      <c r="O6447" s="3"/>
      <c r="V6447" s="3"/>
      <c r="X6447" s="3"/>
    </row>
    <row r="6448" spans="15:24" x14ac:dyDescent="0.45">
      <c r="O6448" s="3"/>
      <c r="V6448" s="3"/>
      <c r="X6448" s="3"/>
    </row>
    <row r="6449" spans="15:24" x14ac:dyDescent="0.45">
      <c r="O6449" s="3"/>
      <c r="V6449" s="3"/>
      <c r="X6449" s="3"/>
    </row>
    <row r="6450" spans="15:24" x14ac:dyDescent="0.45">
      <c r="O6450" s="3"/>
      <c r="V6450" s="3"/>
      <c r="X6450" s="3"/>
    </row>
    <row r="6451" spans="15:24" x14ac:dyDescent="0.45">
      <c r="O6451" s="3"/>
      <c r="V6451" s="3"/>
      <c r="X6451" s="3"/>
    </row>
    <row r="6452" spans="15:24" x14ac:dyDescent="0.45">
      <c r="O6452" s="3"/>
      <c r="V6452" s="3"/>
      <c r="X6452" s="3"/>
    </row>
    <row r="6453" spans="15:24" x14ac:dyDescent="0.45">
      <c r="O6453" s="3"/>
      <c r="V6453" s="3"/>
      <c r="X6453" s="3"/>
    </row>
    <row r="6454" spans="15:24" x14ac:dyDescent="0.45">
      <c r="O6454" s="3"/>
      <c r="V6454" s="3"/>
      <c r="X6454" s="3"/>
    </row>
    <row r="6455" spans="15:24" x14ac:dyDescent="0.45">
      <c r="O6455" s="3"/>
      <c r="V6455" s="3"/>
      <c r="X6455" s="3"/>
    </row>
    <row r="6456" spans="15:24" x14ac:dyDescent="0.45">
      <c r="O6456" s="3"/>
      <c r="V6456" s="3"/>
      <c r="X6456" s="3"/>
    </row>
    <row r="6457" spans="15:24" x14ac:dyDescent="0.45">
      <c r="O6457" s="3"/>
      <c r="V6457" s="3"/>
      <c r="X6457" s="3"/>
    </row>
    <row r="6458" spans="15:24" x14ac:dyDescent="0.45">
      <c r="O6458" s="3"/>
      <c r="V6458" s="3"/>
      <c r="X6458" s="3"/>
    </row>
    <row r="6459" spans="15:24" x14ac:dyDescent="0.45">
      <c r="O6459" s="3"/>
      <c r="V6459" s="3"/>
      <c r="X6459" s="3"/>
    </row>
    <row r="6460" spans="15:24" x14ac:dyDescent="0.45">
      <c r="O6460" s="3"/>
      <c r="V6460" s="3"/>
      <c r="X6460" s="3"/>
    </row>
    <row r="6461" spans="15:24" x14ac:dyDescent="0.45">
      <c r="O6461" s="3"/>
      <c r="V6461" s="3"/>
      <c r="X6461" s="3"/>
    </row>
    <row r="6462" spans="15:24" x14ac:dyDescent="0.45">
      <c r="O6462" s="3"/>
      <c r="V6462" s="3"/>
      <c r="X6462" s="3"/>
    </row>
    <row r="6463" spans="15:24" x14ac:dyDescent="0.45">
      <c r="O6463" s="3"/>
      <c r="V6463" s="3"/>
      <c r="X6463" s="3"/>
    </row>
    <row r="6464" spans="15:24" x14ac:dyDescent="0.45">
      <c r="O6464" s="3"/>
      <c r="V6464" s="3"/>
      <c r="X6464" s="3"/>
    </row>
    <row r="6465" spans="15:24" x14ac:dyDescent="0.45">
      <c r="O6465" s="3"/>
      <c r="V6465" s="3"/>
      <c r="X6465" s="3"/>
    </row>
    <row r="6466" spans="15:24" x14ac:dyDescent="0.45">
      <c r="O6466" s="3"/>
      <c r="V6466" s="3"/>
      <c r="X6466" s="3"/>
    </row>
    <row r="6467" spans="15:24" x14ac:dyDescent="0.45">
      <c r="O6467" s="3"/>
      <c r="V6467" s="3"/>
      <c r="X6467" s="3"/>
    </row>
    <row r="6468" spans="15:24" x14ac:dyDescent="0.45">
      <c r="O6468" s="3"/>
      <c r="V6468" s="3"/>
      <c r="X6468" s="3"/>
    </row>
    <row r="6469" spans="15:24" x14ac:dyDescent="0.45">
      <c r="O6469" s="3"/>
      <c r="V6469" s="3"/>
      <c r="X6469" s="3"/>
    </row>
    <row r="6470" spans="15:24" x14ac:dyDescent="0.45">
      <c r="O6470" s="3"/>
      <c r="V6470" s="3"/>
      <c r="X6470" s="3"/>
    </row>
    <row r="6471" spans="15:24" x14ac:dyDescent="0.45">
      <c r="O6471" s="3"/>
      <c r="V6471" s="3"/>
      <c r="X6471" s="3"/>
    </row>
    <row r="6472" spans="15:24" x14ac:dyDescent="0.45">
      <c r="O6472" s="3"/>
      <c r="V6472" s="3"/>
      <c r="X6472" s="3"/>
    </row>
    <row r="6473" spans="15:24" x14ac:dyDescent="0.45">
      <c r="O6473" s="3"/>
      <c r="V6473" s="3"/>
      <c r="X6473" s="3"/>
    </row>
    <row r="6474" spans="15:24" x14ac:dyDescent="0.45">
      <c r="O6474" s="3"/>
      <c r="V6474" s="3"/>
      <c r="X6474" s="3"/>
    </row>
    <row r="6475" spans="15:24" x14ac:dyDescent="0.45">
      <c r="O6475" s="3"/>
      <c r="V6475" s="3"/>
      <c r="X6475" s="3"/>
    </row>
    <row r="6476" spans="15:24" x14ac:dyDescent="0.45">
      <c r="O6476" s="3"/>
      <c r="V6476" s="3"/>
      <c r="X6476" s="3"/>
    </row>
    <row r="6477" spans="15:24" x14ac:dyDescent="0.45">
      <c r="O6477" s="3"/>
      <c r="V6477" s="3"/>
      <c r="X6477" s="3"/>
    </row>
    <row r="6478" spans="15:24" x14ac:dyDescent="0.45">
      <c r="O6478" s="3"/>
      <c r="V6478" s="3"/>
      <c r="X6478" s="3"/>
    </row>
    <row r="6479" spans="15:24" x14ac:dyDescent="0.45">
      <c r="O6479" s="3"/>
      <c r="V6479" s="3"/>
      <c r="X6479" s="3"/>
    </row>
    <row r="6480" spans="15:24" x14ac:dyDescent="0.45">
      <c r="O6480" s="3"/>
      <c r="V6480" s="3"/>
      <c r="X6480" s="3"/>
    </row>
    <row r="6481" spans="15:24" x14ac:dyDescent="0.45">
      <c r="O6481" s="3"/>
      <c r="V6481" s="3"/>
      <c r="X6481" s="3"/>
    </row>
    <row r="6482" spans="15:24" x14ac:dyDescent="0.45">
      <c r="O6482" s="3"/>
      <c r="V6482" s="3"/>
      <c r="X6482" s="3"/>
    </row>
    <row r="6483" spans="15:24" x14ac:dyDescent="0.45">
      <c r="O6483" s="3"/>
      <c r="V6483" s="3"/>
      <c r="X6483" s="3"/>
    </row>
    <row r="6484" spans="15:24" x14ac:dyDescent="0.45">
      <c r="O6484" s="3"/>
      <c r="V6484" s="3"/>
      <c r="X6484" s="3"/>
    </row>
    <row r="6485" spans="15:24" x14ac:dyDescent="0.45">
      <c r="O6485" s="3"/>
      <c r="V6485" s="3"/>
      <c r="X6485" s="3"/>
    </row>
    <row r="6486" spans="15:24" x14ac:dyDescent="0.45">
      <c r="O6486" s="3"/>
      <c r="V6486" s="3"/>
      <c r="X6486" s="3"/>
    </row>
    <row r="6487" spans="15:24" x14ac:dyDescent="0.45">
      <c r="O6487" s="3"/>
      <c r="V6487" s="3"/>
      <c r="X6487" s="3"/>
    </row>
    <row r="6488" spans="15:24" x14ac:dyDescent="0.45">
      <c r="O6488" s="3"/>
      <c r="V6488" s="3"/>
      <c r="X6488" s="3"/>
    </row>
    <row r="6489" spans="15:24" x14ac:dyDescent="0.45">
      <c r="O6489" s="3"/>
      <c r="V6489" s="3"/>
      <c r="X6489" s="3"/>
    </row>
    <row r="6490" spans="15:24" x14ac:dyDescent="0.45">
      <c r="O6490" s="3"/>
      <c r="V6490" s="3"/>
      <c r="X6490" s="3"/>
    </row>
    <row r="6491" spans="15:24" x14ac:dyDescent="0.45">
      <c r="O6491" s="3"/>
      <c r="V6491" s="3"/>
      <c r="X6491" s="3"/>
    </row>
    <row r="6492" spans="15:24" x14ac:dyDescent="0.45">
      <c r="O6492" s="3"/>
      <c r="V6492" s="3"/>
      <c r="X6492" s="3"/>
    </row>
    <row r="6493" spans="15:24" x14ac:dyDescent="0.45">
      <c r="O6493" s="3"/>
      <c r="V6493" s="3"/>
      <c r="X6493" s="3"/>
    </row>
    <row r="6494" spans="15:24" x14ac:dyDescent="0.45">
      <c r="O6494" s="3"/>
      <c r="V6494" s="3"/>
      <c r="X6494" s="3"/>
    </row>
    <row r="6495" spans="15:24" x14ac:dyDescent="0.45">
      <c r="O6495" s="3"/>
      <c r="V6495" s="3"/>
      <c r="X6495" s="3"/>
    </row>
    <row r="6496" spans="15:24" x14ac:dyDescent="0.45">
      <c r="O6496" s="3"/>
      <c r="V6496" s="3"/>
      <c r="X6496" s="3"/>
    </row>
    <row r="6497" spans="15:24" x14ac:dyDescent="0.45">
      <c r="O6497" s="3"/>
      <c r="V6497" s="3"/>
      <c r="X6497" s="3"/>
    </row>
    <row r="6498" spans="15:24" x14ac:dyDescent="0.45">
      <c r="O6498" s="3"/>
      <c r="V6498" s="3"/>
      <c r="X6498" s="3"/>
    </row>
    <row r="6499" spans="15:24" x14ac:dyDescent="0.45">
      <c r="O6499" s="3"/>
      <c r="V6499" s="3"/>
      <c r="X6499" s="3"/>
    </row>
    <row r="6500" spans="15:24" x14ac:dyDescent="0.45">
      <c r="O6500" s="3"/>
      <c r="V6500" s="3"/>
      <c r="X6500" s="3"/>
    </row>
    <row r="6501" spans="15:24" x14ac:dyDescent="0.45">
      <c r="O6501" s="3"/>
      <c r="V6501" s="3"/>
      <c r="X6501" s="3"/>
    </row>
    <row r="6502" spans="15:24" x14ac:dyDescent="0.45">
      <c r="O6502" s="3"/>
      <c r="V6502" s="3"/>
      <c r="X6502" s="3"/>
    </row>
    <row r="6503" spans="15:24" x14ac:dyDescent="0.45">
      <c r="O6503" s="3"/>
      <c r="V6503" s="3"/>
      <c r="X6503" s="3"/>
    </row>
    <row r="6504" spans="15:24" x14ac:dyDescent="0.45">
      <c r="O6504" s="3"/>
      <c r="V6504" s="3"/>
      <c r="X6504" s="3"/>
    </row>
    <row r="6505" spans="15:24" x14ac:dyDescent="0.45">
      <c r="O6505" s="3"/>
      <c r="V6505" s="3"/>
      <c r="X6505" s="3"/>
    </row>
    <row r="6506" spans="15:24" x14ac:dyDescent="0.45">
      <c r="O6506" s="3"/>
      <c r="V6506" s="3"/>
      <c r="X6506" s="3"/>
    </row>
    <row r="6507" spans="15:24" x14ac:dyDescent="0.45">
      <c r="O6507" s="3"/>
      <c r="V6507" s="3"/>
      <c r="X6507" s="3"/>
    </row>
    <row r="6508" spans="15:24" x14ac:dyDescent="0.45">
      <c r="O6508" s="3"/>
      <c r="V6508" s="3"/>
      <c r="X6508" s="3"/>
    </row>
    <row r="6509" spans="15:24" x14ac:dyDescent="0.45">
      <c r="O6509" s="3"/>
      <c r="V6509" s="3"/>
      <c r="X6509" s="3"/>
    </row>
    <row r="6510" spans="15:24" x14ac:dyDescent="0.45">
      <c r="O6510" s="3"/>
      <c r="V6510" s="3"/>
      <c r="X6510" s="3"/>
    </row>
    <row r="6511" spans="15:24" x14ac:dyDescent="0.45">
      <c r="O6511" s="3"/>
      <c r="V6511" s="3"/>
      <c r="X6511" s="3"/>
    </row>
    <row r="6512" spans="15:24" x14ac:dyDescent="0.45">
      <c r="O6512" s="3"/>
      <c r="V6512" s="3"/>
      <c r="X6512" s="3"/>
    </row>
    <row r="6513" spans="15:24" x14ac:dyDescent="0.45">
      <c r="O6513" s="3"/>
      <c r="V6513" s="3"/>
      <c r="X6513" s="3"/>
    </row>
    <row r="6514" spans="15:24" x14ac:dyDescent="0.45">
      <c r="O6514" s="3"/>
      <c r="V6514" s="3"/>
      <c r="X6514" s="3"/>
    </row>
    <row r="6515" spans="15:24" x14ac:dyDescent="0.45">
      <c r="O6515" s="3"/>
      <c r="V6515" s="3"/>
      <c r="X6515" s="3"/>
    </row>
    <row r="6516" spans="15:24" x14ac:dyDescent="0.45">
      <c r="O6516" s="3"/>
      <c r="V6516" s="3"/>
      <c r="X6516" s="3"/>
    </row>
    <row r="6517" spans="15:24" x14ac:dyDescent="0.45">
      <c r="O6517" s="3"/>
      <c r="V6517" s="3"/>
      <c r="X6517" s="3"/>
    </row>
    <row r="6518" spans="15:24" x14ac:dyDescent="0.45">
      <c r="O6518" s="3"/>
      <c r="V6518" s="3"/>
      <c r="X6518" s="3"/>
    </row>
    <row r="6519" spans="15:24" x14ac:dyDescent="0.45">
      <c r="O6519" s="3"/>
      <c r="V6519" s="3"/>
      <c r="X6519" s="3"/>
    </row>
    <row r="6520" spans="15:24" x14ac:dyDescent="0.45">
      <c r="O6520" s="3"/>
      <c r="V6520" s="3"/>
      <c r="X6520" s="3"/>
    </row>
    <row r="6521" spans="15:24" x14ac:dyDescent="0.45">
      <c r="O6521" s="3"/>
      <c r="V6521" s="3"/>
      <c r="X6521" s="3"/>
    </row>
    <row r="6522" spans="15:24" x14ac:dyDescent="0.45">
      <c r="O6522" s="3"/>
      <c r="V6522" s="3"/>
      <c r="X6522" s="3"/>
    </row>
    <row r="6523" spans="15:24" x14ac:dyDescent="0.45">
      <c r="O6523" s="3"/>
      <c r="V6523" s="3"/>
      <c r="X6523" s="3"/>
    </row>
    <row r="6524" spans="15:24" x14ac:dyDescent="0.45">
      <c r="O6524" s="3"/>
      <c r="V6524" s="3"/>
      <c r="X6524" s="3"/>
    </row>
    <row r="6525" spans="15:24" x14ac:dyDescent="0.45">
      <c r="O6525" s="3"/>
      <c r="V6525" s="3"/>
      <c r="X6525" s="3"/>
    </row>
    <row r="6526" spans="15:24" x14ac:dyDescent="0.45">
      <c r="O6526" s="3"/>
      <c r="V6526" s="3"/>
      <c r="X6526" s="3"/>
    </row>
    <row r="6527" spans="15:24" x14ac:dyDescent="0.45">
      <c r="O6527" s="3"/>
      <c r="V6527" s="3"/>
      <c r="X6527" s="3"/>
    </row>
    <row r="6528" spans="15:24" x14ac:dyDescent="0.45">
      <c r="O6528" s="3"/>
      <c r="V6528" s="3"/>
      <c r="X6528" s="3"/>
    </row>
    <row r="6529" spans="15:24" x14ac:dyDescent="0.45">
      <c r="O6529" s="3"/>
      <c r="V6529" s="3"/>
      <c r="X6529" s="3"/>
    </row>
    <row r="6530" spans="15:24" x14ac:dyDescent="0.45">
      <c r="O6530" s="3"/>
      <c r="V6530" s="3"/>
      <c r="X6530" s="3"/>
    </row>
    <row r="6531" spans="15:24" x14ac:dyDescent="0.45">
      <c r="O6531" s="3"/>
      <c r="V6531" s="3"/>
      <c r="X6531" s="3"/>
    </row>
    <row r="6532" spans="15:24" x14ac:dyDescent="0.45">
      <c r="O6532" s="3"/>
      <c r="V6532" s="3"/>
      <c r="X6532" s="3"/>
    </row>
    <row r="6533" spans="15:24" x14ac:dyDescent="0.45">
      <c r="O6533" s="3"/>
      <c r="V6533" s="3"/>
      <c r="X6533" s="3"/>
    </row>
    <row r="6534" spans="15:24" x14ac:dyDescent="0.45">
      <c r="O6534" s="3"/>
      <c r="V6534" s="3"/>
      <c r="X6534" s="3"/>
    </row>
    <row r="6535" spans="15:24" x14ac:dyDescent="0.45">
      <c r="O6535" s="3"/>
      <c r="V6535" s="3"/>
      <c r="X6535" s="3"/>
    </row>
    <row r="6536" spans="15:24" x14ac:dyDescent="0.45">
      <c r="O6536" s="3"/>
      <c r="V6536" s="3"/>
      <c r="X6536" s="3"/>
    </row>
    <row r="6537" spans="15:24" x14ac:dyDescent="0.45">
      <c r="O6537" s="3"/>
      <c r="V6537" s="3"/>
      <c r="X6537" s="3"/>
    </row>
    <row r="6538" spans="15:24" x14ac:dyDescent="0.45">
      <c r="O6538" s="3"/>
      <c r="V6538" s="3"/>
      <c r="X6538" s="3"/>
    </row>
    <row r="6539" spans="15:24" x14ac:dyDescent="0.45">
      <c r="O6539" s="3"/>
      <c r="V6539" s="3"/>
      <c r="X6539" s="3"/>
    </row>
    <row r="6540" spans="15:24" x14ac:dyDescent="0.45">
      <c r="O6540" s="3"/>
      <c r="V6540" s="3"/>
      <c r="X6540" s="3"/>
    </row>
    <row r="6541" spans="15:24" x14ac:dyDescent="0.45">
      <c r="O6541" s="3"/>
      <c r="V6541" s="3"/>
      <c r="X6541" s="3"/>
    </row>
    <row r="6542" spans="15:24" x14ac:dyDescent="0.45">
      <c r="O6542" s="3"/>
      <c r="V6542" s="3"/>
      <c r="X6542" s="3"/>
    </row>
    <row r="6543" spans="15:24" x14ac:dyDescent="0.45">
      <c r="O6543" s="3"/>
      <c r="V6543" s="3"/>
      <c r="X6543" s="3"/>
    </row>
    <row r="6544" spans="15:24" x14ac:dyDescent="0.45">
      <c r="O6544" s="3"/>
      <c r="V6544" s="3"/>
      <c r="X6544" s="3"/>
    </row>
    <row r="6545" spans="15:24" x14ac:dyDescent="0.45">
      <c r="O6545" s="3"/>
      <c r="V6545" s="3"/>
      <c r="X6545" s="3"/>
    </row>
    <row r="6546" spans="15:24" x14ac:dyDescent="0.45">
      <c r="O6546" s="3"/>
      <c r="V6546" s="3"/>
      <c r="X6546" s="3"/>
    </row>
    <row r="6547" spans="15:24" x14ac:dyDescent="0.45">
      <c r="O6547" s="3"/>
      <c r="V6547" s="3"/>
      <c r="X6547" s="3"/>
    </row>
    <row r="6548" spans="15:24" x14ac:dyDescent="0.45">
      <c r="O6548" s="3"/>
      <c r="V6548" s="3"/>
      <c r="X6548" s="3"/>
    </row>
    <row r="6549" spans="15:24" x14ac:dyDescent="0.45">
      <c r="O6549" s="3"/>
      <c r="V6549" s="3"/>
      <c r="X6549" s="3"/>
    </row>
    <row r="6550" spans="15:24" x14ac:dyDescent="0.45">
      <c r="O6550" s="3"/>
      <c r="V6550" s="3"/>
      <c r="X6550" s="3"/>
    </row>
    <row r="6551" spans="15:24" x14ac:dyDescent="0.45">
      <c r="O6551" s="3"/>
      <c r="V6551" s="3"/>
      <c r="X6551" s="3"/>
    </row>
    <row r="6552" spans="15:24" x14ac:dyDescent="0.45">
      <c r="O6552" s="3"/>
      <c r="V6552" s="3"/>
      <c r="X6552" s="3"/>
    </row>
    <row r="6553" spans="15:24" x14ac:dyDescent="0.45">
      <c r="O6553" s="3"/>
      <c r="V6553" s="3"/>
      <c r="X6553" s="3"/>
    </row>
    <row r="6554" spans="15:24" x14ac:dyDescent="0.45">
      <c r="O6554" s="3"/>
      <c r="V6554" s="3"/>
      <c r="X6554" s="3"/>
    </row>
    <row r="6555" spans="15:24" x14ac:dyDescent="0.45">
      <c r="O6555" s="3"/>
      <c r="V6555" s="3"/>
      <c r="X6555" s="3"/>
    </row>
    <row r="6556" spans="15:24" x14ac:dyDescent="0.45">
      <c r="O6556" s="3"/>
      <c r="V6556" s="3"/>
      <c r="X6556" s="3"/>
    </row>
    <row r="6557" spans="15:24" x14ac:dyDescent="0.45">
      <c r="O6557" s="3"/>
      <c r="V6557" s="3"/>
      <c r="X6557" s="3"/>
    </row>
    <row r="6558" spans="15:24" x14ac:dyDescent="0.45">
      <c r="O6558" s="3"/>
      <c r="V6558" s="3"/>
      <c r="X6558" s="3"/>
    </row>
    <row r="6559" spans="15:24" x14ac:dyDescent="0.45">
      <c r="O6559" s="3"/>
      <c r="V6559" s="3"/>
      <c r="X6559" s="3"/>
    </row>
    <row r="6560" spans="15:24" x14ac:dyDescent="0.45">
      <c r="O6560" s="3"/>
      <c r="V6560" s="3"/>
      <c r="X6560" s="3"/>
    </row>
    <row r="6561" spans="15:24" x14ac:dyDescent="0.45">
      <c r="O6561" s="3"/>
      <c r="V6561" s="3"/>
      <c r="X6561" s="3"/>
    </row>
    <row r="6562" spans="15:24" x14ac:dyDescent="0.45">
      <c r="O6562" s="3"/>
      <c r="V6562" s="3"/>
      <c r="X6562" s="3"/>
    </row>
    <row r="6563" spans="15:24" x14ac:dyDescent="0.45">
      <c r="O6563" s="3"/>
      <c r="V6563" s="3"/>
      <c r="X6563" s="3"/>
    </row>
    <row r="6564" spans="15:24" x14ac:dyDescent="0.45">
      <c r="O6564" s="3"/>
      <c r="V6564" s="3"/>
      <c r="X6564" s="3"/>
    </row>
    <row r="6565" spans="15:24" x14ac:dyDescent="0.45">
      <c r="O6565" s="3"/>
      <c r="V6565" s="3"/>
      <c r="X6565" s="3"/>
    </row>
    <row r="6566" spans="15:24" x14ac:dyDescent="0.45">
      <c r="O6566" s="3"/>
      <c r="V6566" s="3"/>
      <c r="X6566" s="3"/>
    </row>
    <row r="6567" spans="15:24" x14ac:dyDescent="0.45">
      <c r="O6567" s="3"/>
      <c r="V6567" s="3"/>
      <c r="X6567" s="3"/>
    </row>
    <row r="6568" spans="15:24" x14ac:dyDescent="0.45">
      <c r="O6568" s="3"/>
      <c r="V6568" s="3"/>
      <c r="X6568" s="3"/>
    </row>
    <row r="6569" spans="15:24" x14ac:dyDescent="0.45">
      <c r="O6569" s="3"/>
      <c r="V6569" s="3"/>
      <c r="X6569" s="3"/>
    </row>
    <row r="6570" spans="15:24" x14ac:dyDescent="0.45">
      <c r="O6570" s="3"/>
      <c r="V6570" s="3"/>
      <c r="X6570" s="3"/>
    </row>
    <row r="6571" spans="15:24" x14ac:dyDescent="0.45">
      <c r="O6571" s="3"/>
      <c r="V6571" s="3"/>
      <c r="X6571" s="3"/>
    </row>
    <row r="6572" spans="15:24" x14ac:dyDescent="0.45">
      <c r="O6572" s="3"/>
      <c r="V6572" s="3"/>
      <c r="X6572" s="3"/>
    </row>
    <row r="6573" spans="15:24" x14ac:dyDescent="0.45">
      <c r="O6573" s="3"/>
      <c r="V6573" s="3"/>
      <c r="X6573" s="3"/>
    </row>
    <row r="6574" spans="15:24" x14ac:dyDescent="0.45">
      <c r="O6574" s="3"/>
      <c r="V6574" s="3"/>
      <c r="X6574" s="3"/>
    </row>
    <row r="6575" spans="15:24" x14ac:dyDescent="0.45">
      <c r="O6575" s="3"/>
      <c r="V6575" s="3"/>
      <c r="X6575" s="3"/>
    </row>
    <row r="6576" spans="15:24" x14ac:dyDescent="0.45">
      <c r="O6576" s="3"/>
      <c r="V6576" s="3"/>
      <c r="X6576" s="3"/>
    </row>
    <row r="6577" spans="15:24" x14ac:dyDescent="0.45">
      <c r="O6577" s="3"/>
      <c r="V6577" s="3"/>
      <c r="X6577" s="3"/>
    </row>
    <row r="6578" spans="15:24" x14ac:dyDescent="0.45">
      <c r="O6578" s="3"/>
      <c r="V6578" s="3"/>
      <c r="X6578" s="3"/>
    </row>
    <row r="6579" spans="15:24" x14ac:dyDescent="0.45">
      <c r="O6579" s="3"/>
      <c r="V6579" s="3"/>
      <c r="X6579" s="3"/>
    </row>
    <row r="6580" spans="15:24" x14ac:dyDescent="0.45">
      <c r="O6580" s="3"/>
      <c r="V6580" s="3"/>
      <c r="X6580" s="3"/>
    </row>
    <row r="6581" spans="15:24" x14ac:dyDescent="0.45">
      <c r="O6581" s="3"/>
      <c r="V6581" s="3"/>
      <c r="X6581" s="3"/>
    </row>
    <row r="6582" spans="15:24" x14ac:dyDescent="0.45">
      <c r="O6582" s="3"/>
      <c r="V6582" s="3"/>
      <c r="X6582" s="3"/>
    </row>
    <row r="6583" spans="15:24" x14ac:dyDescent="0.45">
      <c r="O6583" s="3"/>
      <c r="V6583" s="3"/>
      <c r="X6583" s="3"/>
    </row>
    <row r="6584" spans="15:24" x14ac:dyDescent="0.45">
      <c r="O6584" s="3"/>
      <c r="V6584" s="3"/>
      <c r="X6584" s="3"/>
    </row>
    <row r="6585" spans="15:24" x14ac:dyDescent="0.45">
      <c r="O6585" s="3"/>
      <c r="V6585" s="3"/>
      <c r="X6585" s="3"/>
    </row>
    <row r="6586" spans="15:24" x14ac:dyDescent="0.45">
      <c r="O6586" s="3"/>
      <c r="V6586" s="3"/>
      <c r="X6586" s="3"/>
    </row>
    <row r="6587" spans="15:24" x14ac:dyDescent="0.45">
      <c r="O6587" s="3"/>
      <c r="V6587" s="3"/>
      <c r="X6587" s="3"/>
    </row>
    <row r="6588" spans="15:24" x14ac:dyDescent="0.45">
      <c r="O6588" s="3"/>
      <c r="V6588" s="3"/>
      <c r="X6588" s="3"/>
    </row>
    <row r="6589" spans="15:24" x14ac:dyDescent="0.45">
      <c r="O6589" s="3"/>
      <c r="V6589" s="3"/>
      <c r="X6589" s="3"/>
    </row>
    <row r="6590" spans="15:24" x14ac:dyDescent="0.45">
      <c r="O6590" s="3"/>
      <c r="V6590" s="3"/>
      <c r="X6590" s="3"/>
    </row>
    <row r="6591" spans="15:24" x14ac:dyDescent="0.45">
      <c r="O6591" s="3"/>
      <c r="V6591" s="3"/>
      <c r="X6591" s="3"/>
    </row>
    <row r="6592" spans="15:24" x14ac:dyDescent="0.45">
      <c r="O6592" s="3"/>
      <c r="V6592" s="3"/>
      <c r="X6592" s="3"/>
    </row>
    <row r="6593" spans="15:24" x14ac:dyDescent="0.45">
      <c r="O6593" s="3"/>
      <c r="V6593" s="3"/>
      <c r="X6593" s="3"/>
    </row>
    <row r="6594" spans="15:24" x14ac:dyDescent="0.45">
      <c r="O6594" s="3"/>
      <c r="V6594" s="3"/>
      <c r="X6594" s="3"/>
    </row>
    <row r="6595" spans="15:24" x14ac:dyDescent="0.45">
      <c r="O6595" s="3"/>
      <c r="V6595" s="3"/>
      <c r="X6595" s="3"/>
    </row>
    <row r="6596" spans="15:24" x14ac:dyDescent="0.45">
      <c r="O6596" s="3"/>
      <c r="V6596" s="3"/>
      <c r="X6596" s="3"/>
    </row>
    <row r="6597" spans="15:24" x14ac:dyDescent="0.45">
      <c r="O6597" s="3"/>
      <c r="V6597" s="3"/>
      <c r="X6597" s="3"/>
    </row>
    <row r="6598" spans="15:24" x14ac:dyDescent="0.45">
      <c r="O6598" s="3"/>
      <c r="V6598" s="3"/>
      <c r="X6598" s="3"/>
    </row>
    <row r="6599" spans="15:24" x14ac:dyDescent="0.45">
      <c r="O6599" s="3"/>
      <c r="V6599" s="3"/>
      <c r="X6599" s="3"/>
    </row>
    <row r="6600" spans="15:24" x14ac:dyDescent="0.45">
      <c r="O6600" s="3"/>
      <c r="V6600" s="3"/>
      <c r="X6600" s="3"/>
    </row>
    <row r="6601" spans="15:24" x14ac:dyDescent="0.45">
      <c r="O6601" s="3"/>
      <c r="V6601" s="3"/>
      <c r="X6601" s="3"/>
    </row>
    <row r="6602" spans="15:24" x14ac:dyDescent="0.45">
      <c r="O6602" s="3"/>
      <c r="V6602" s="3"/>
      <c r="X6602" s="3"/>
    </row>
    <row r="6603" spans="15:24" x14ac:dyDescent="0.45">
      <c r="O6603" s="3"/>
      <c r="V6603" s="3"/>
      <c r="X6603" s="3"/>
    </row>
    <row r="6604" spans="15:24" x14ac:dyDescent="0.45">
      <c r="O6604" s="3"/>
      <c r="V6604" s="3"/>
      <c r="X6604" s="3"/>
    </row>
    <row r="6605" spans="15:24" x14ac:dyDescent="0.45">
      <c r="O6605" s="3"/>
      <c r="V6605" s="3"/>
      <c r="X6605" s="3"/>
    </row>
    <row r="6606" spans="15:24" x14ac:dyDescent="0.45">
      <c r="O6606" s="3"/>
      <c r="V6606" s="3"/>
      <c r="X6606" s="3"/>
    </row>
    <row r="6607" spans="15:24" x14ac:dyDescent="0.45">
      <c r="O6607" s="3"/>
      <c r="V6607" s="3"/>
      <c r="X6607" s="3"/>
    </row>
    <row r="6608" spans="15:24" x14ac:dyDescent="0.45">
      <c r="O6608" s="3"/>
      <c r="V6608" s="3"/>
      <c r="X6608" s="3"/>
    </row>
    <row r="6609" spans="15:24" x14ac:dyDescent="0.45">
      <c r="O6609" s="3"/>
      <c r="V6609" s="3"/>
      <c r="X6609" s="3"/>
    </row>
    <row r="6610" spans="15:24" x14ac:dyDescent="0.45">
      <c r="O6610" s="3"/>
      <c r="V6610" s="3"/>
      <c r="X6610" s="3"/>
    </row>
    <row r="6611" spans="15:24" x14ac:dyDescent="0.45">
      <c r="O6611" s="3"/>
      <c r="V6611" s="3"/>
      <c r="X6611" s="3"/>
    </row>
    <row r="6612" spans="15:24" x14ac:dyDescent="0.45">
      <c r="O6612" s="3"/>
      <c r="V6612" s="3"/>
      <c r="X6612" s="3"/>
    </row>
    <row r="6613" spans="15:24" x14ac:dyDescent="0.45">
      <c r="O6613" s="3"/>
      <c r="V6613" s="3"/>
      <c r="X6613" s="3"/>
    </row>
    <row r="6614" spans="15:24" x14ac:dyDescent="0.45">
      <c r="O6614" s="3"/>
      <c r="V6614" s="3"/>
      <c r="X6614" s="3"/>
    </row>
    <row r="6615" spans="15:24" x14ac:dyDescent="0.45">
      <c r="O6615" s="3"/>
      <c r="V6615" s="3"/>
      <c r="X6615" s="3"/>
    </row>
    <row r="6616" spans="15:24" x14ac:dyDescent="0.45">
      <c r="O6616" s="3"/>
      <c r="V6616" s="3"/>
      <c r="X6616" s="3"/>
    </row>
    <row r="6617" spans="15:24" x14ac:dyDescent="0.45">
      <c r="O6617" s="3"/>
      <c r="V6617" s="3"/>
      <c r="X6617" s="3"/>
    </row>
    <row r="6618" spans="15:24" x14ac:dyDescent="0.45">
      <c r="O6618" s="3"/>
      <c r="V6618" s="3"/>
      <c r="X6618" s="3"/>
    </row>
    <row r="6619" spans="15:24" x14ac:dyDescent="0.45">
      <c r="O6619" s="3"/>
      <c r="V6619" s="3"/>
      <c r="X6619" s="3"/>
    </row>
    <row r="6620" spans="15:24" x14ac:dyDescent="0.45">
      <c r="O6620" s="3"/>
      <c r="V6620" s="3"/>
      <c r="X6620" s="3"/>
    </row>
    <row r="6621" spans="15:24" x14ac:dyDescent="0.45">
      <c r="O6621" s="3"/>
      <c r="V6621" s="3"/>
      <c r="X6621" s="3"/>
    </row>
    <row r="6622" spans="15:24" x14ac:dyDescent="0.45">
      <c r="O6622" s="3"/>
      <c r="V6622" s="3"/>
      <c r="X6622" s="3"/>
    </row>
    <row r="6623" spans="15:24" x14ac:dyDescent="0.45">
      <c r="O6623" s="3"/>
      <c r="V6623" s="3"/>
      <c r="X6623" s="3"/>
    </row>
    <row r="6624" spans="15:24" x14ac:dyDescent="0.45">
      <c r="O6624" s="3"/>
      <c r="V6624" s="3"/>
      <c r="X6624" s="3"/>
    </row>
    <row r="6625" spans="15:24" x14ac:dyDescent="0.45">
      <c r="O6625" s="3"/>
      <c r="V6625" s="3"/>
      <c r="X6625" s="3"/>
    </row>
    <row r="6626" spans="15:24" x14ac:dyDescent="0.45">
      <c r="O6626" s="3"/>
      <c r="V6626" s="3"/>
      <c r="X6626" s="3"/>
    </row>
    <row r="6627" spans="15:24" x14ac:dyDescent="0.45">
      <c r="O6627" s="3"/>
      <c r="V6627" s="3"/>
      <c r="X6627" s="3"/>
    </row>
    <row r="6628" spans="15:24" x14ac:dyDescent="0.45">
      <c r="O6628" s="3"/>
      <c r="V6628" s="3"/>
      <c r="X6628" s="3"/>
    </row>
    <row r="6629" spans="15:24" x14ac:dyDescent="0.45">
      <c r="O6629" s="3"/>
      <c r="V6629" s="3"/>
      <c r="X6629" s="3"/>
    </row>
    <row r="6630" spans="15:24" x14ac:dyDescent="0.45">
      <c r="O6630" s="3"/>
      <c r="V6630" s="3"/>
      <c r="X6630" s="3"/>
    </row>
    <row r="6631" spans="15:24" x14ac:dyDescent="0.45">
      <c r="O6631" s="3"/>
      <c r="V6631" s="3"/>
      <c r="X6631" s="3"/>
    </row>
    <row r="6632" spans="15:24" x14ac:dyDescent="0.45">
      <c r="O6632" s="3"/>
      <c r="V6632" s="3"/>
      <c r="X6632" s="3"/>
    </row>
    <row r="6633" spans="15:24" x14ac:dyDescent="0.45">
      <c r="O6633" s="3"/>
      <c r="V6633" s="3"/>
      <c r="X6633" s="3"/>
    </row>
    <row r="6634" spans="15:24" x14ac:dyDescent="0.45">
      <c r="O6634" s="3"/>
      <c r="V6634" s="3"/>
      <c r="X6634" s="3"/>
    </row>
    <row r="6635" spans="15:24" x14ac:dyDescent="0.45">
      <c r="O6635" s="3"/>
      <c r="V6635" s="3"/>
      <c r="X6635" s="3"/>
    </row>
    <row r="6636" spans="15:24" x14ac:dyDescent="0.45">
      <c r="O6636" s="3"/>
      <c r="V6636" s="3"/>
      <c r="X6636" s="3"/>
    </row>
    <row r="6637" spans="15:24" x14ac:dyDescent="0.45">
      <c r="O6637" s="3"/>
      <c r="V6637" s="3"/>
      <c r="X6637" s="3"/>
    </row>
    <row r="6638" spans="15:24" x14ac:dyDescent="0.45">
      <c r="O6638" s="3"/>
      <c r="V6638" s="3"/>
      <c r="X6638" s="3"/>
    </row>
    <row r="6639" spans="15:24" x14ac:dyDescent="0.45">
      <c r="O6639" s="3"/>
      <c r="V6639" s="3"/>
      <c r="X6639" s="3"/>
    </row>
    <row r="6640" spans="15:24" x14ac:dyDescent="0.45">
      <c r="O6640" s="3"/>
      <c r="V6640" s="3"/>
      <c r="X6640" s="3"/>
    </row>
    <row r="6641" spans="15:24" x14ac:dyDescent="0.45">
      <c r="O6641" s="3"/>
      <c r="V6641" s="3"/>
      <c r="X6641" s="3"/>
    </row>
    <row r="6642" spans="15:24" x14ac:dyDescent="0.45">
      <c r="O6642" s="3"/>
      <c r="V6642" s="3"/>
      <c r="X6642" s="3"/>
    </row>
    <row r="6643" spans="15:24" x14ac:dyDescent="0.45">
      <c r="O6643" s="3"/>
      <c r="V6643" s="3"/>
      <c r="X6643" s="3"/>
    </row>
    <row r="6644" spans="15:24" x14ac:dyDescent="0.45">
      <c r="O6644" s="3"/>
      <c r="V6644" s="3"/>
      <c r="X6644" s="3"/>
    </row>
    <row r="6645" spans="15:24" x14ac:dyDescent="0.45">
      <c r="O6645" s="3"/>
      <c r="V6645" s="3"/>
      <c r="X6645" s="3"/>
    </row>
    <row r="6646" spans="15:24" x14ac:dyDescent="0.45">
      <c r="O6646" s="3"/>
      <c r="V6646" s="3"/>
      <c r="X6646" s="3"/>
    </row>
    <row r="6647" spans="15:24" x14ac:dyDescent="0.45">
      <c r="O6647" s="3"/>
      <c r="V6647" s="3"/>
      <c r="X6647" s="3"/>
    </row>
    <row r="6648" spans="15:24" x14ac:dyDescent="0.45">
      <c r="O6648" s="3"/>
      <c r="V6648" s="3"/>
      <c r="X6648" s="3"/>
    </row>
    <row r="6649" spans="15:24" x14ac:dyDescent="0.45">
      <c r="O6649" s="3"/>
      <c r="V6649" s="3"/>
      <c r="X6649" s="3"/>
    </row>
    <row r="6650" spans="15:24" x14ac:dyDescent="0.45">
      <c r="O6650" s="3"/>
      <c r="V6650" s="3"/>
      <c r="X6650" s="3"/>
    </row>
    <row r="6651" spans="15:24" x14ac:dyDescent="0.45">
      <c r="O6651" s="3"/>
      <c r="V6651" s="3"/>
      <c r="X6651" s="3"/>
    </row>
    <row r="6652" spans="15:24" x14ac:dyDescent="0.45">
      <c r="O6652" s="3"/>
      <c r="V6652" s="3"/>
      <c r="X6652" s="3"/>
    </row>
    <row r="6653" spans="15:24" x14ac:dyDescent="0.45">
      <c r="O6653" s="3"/>
      <c r="V6653" s="3"/>
      <c r="X6653" s="3"/>
    </row>
    <row r="6654" spans="15:24" x14ac:dyDescent="0.45">
      <c r="O6654" s="3"/>
      <c r="V6654" s="3"/>
      <c r="X6654" s="3"/>
    </row>
    <row r="6655" spans="15:24" x14ac:dyDescent="0.45">
      <c r="O6655" s="3"/>
      <c r="V6655" s="3"/>
      <c r="X6655" s="3"/>
    </row>
    <row r="6656" spans="15:24" x14ac:dyDescent="0.45">
      <c r="O6656" s="3"/>
      <c r="V6656" s="3"/>
      <c r="X6656" s="3"/>
    </row>
    <row r="6657" spans="15:24" x14ac:dyDescent="0.45">
      <c r="O6657" s="3"/>
      <c r="V6657" s="3"/>
      <c r="X6657" s="3"/>
    </row>
    <row r="6658" spans="15:24" x14ac:dyDescent="0.45">
      <c r="O6658" s="3"/>
      <c r="V6658" s="3"/>
      <c r="X6658" s="3"/>
    </row>
    <row r="6659" spans="15:24" x14ac:dyDescent="0.45">
      <c r="O6659" s="3"/>
      <c r="V6659" s="3"/>
      <c r="X6659" s="3"/>
    </row>
    <row r="6660" spans="15:24" x14ac:dyDescent="0.45">
      <c r="O6660" s="3"/>
      <c r="V6660" s="3"/>
      <c r="X6660" s="3"/>
    </row>
    <row r="6661" spans="15:24" x14ac:dyDescent="0.45">
      <c r="O6661" s="3"/>
      <c r="V6661" s="3"/>
      <c r="X6661" s="3"/>
    </row>
    <row r="6662" spans="15:24" x14ac:dyDescent="0.45">
      <c r="O6662" s="3"/>
      <c r="V6662" s="3"/>
      <c r="X6662" s="3"/>
    </row>
    <row r="6663" spans="15:24" x14ac:dyDescent="0.45">
      <c r="O6663" s="3"/>
      <c r="V6663" s="3"/>
      <c r="X6663" s="3"/>
    </row>
    <row r="6664" spans="15:24" x14ac:dyDescent="0.45">
      <c r="O6664" s="3"/>
      <c r="V6664" s="3"/>
      <c r="X6664" s="3"/>
    </row>
    <row r="6665" spans="15:24" x14ac:dyDescent="0.45">
      <c r="O6665" s="3"/>
      <c r="V6665" s="3"/>
      <c r="X6665" s="3"/>
    </row>
    <row r="6666" spans="15:24" x14ac:dyDescent="0.45">
      <c r="O6666" s="3"/>
      <c r="V6666" s="3"/>
      <c r="X6666" s="3"/>
    </row>
    <row r="6667" spans="15:24" x14ac:dyDescent="0.45">
      <c r="O6667" s="3"/>
      <c r="V6667" s="3"/>
      <c r="X6667" s="3"/>
    </row>
    <row r="6668" spans="15:24" x14ac:dyDescent="0.45">
      <c r="O6668" s="3"/>
      <c r="V6668" s="3"/>
      <c r="X6668" s="3"/>
    </row>
    <row r="6669" spans="15:24" x14ac:dyDescent="0.45">
      <c r="O6669" s="3"/>
      <c r="V6669" s="3"/>
      <c r="X6669" s="3"/>
    </row>
    <row r="6670" spans="15:24" x14ac:dyDescent="0.45">
      <c r="O6670" s="3"/>
      <c r="V6670" s="3"/>
      <c r="X6670" s="3"/>
    </row>
    <row r="6671" spans="15:24" x14ac:dyDescent="0.45">
      <c r="O6671" s="3"/>
      <c r="V6671" s="3"/>
      <c r="X6671" s="3"/>
    </row>
    <row r="6672" spans="15:24" x14ac:dyDescent="0.45">
      <c r="O6672" s="3"/>
      <c r="V6672" s="3"/>
      <c r="X6672" s="3"/>
    </row>
    <row r="6673" spans="15:24" x14ac:dyDescent="0.45">
      <c r="O6673" s="3"/>
      <c r="V6673" s="3"/>
      <c r="X6673" s="3"/>
    </row>
    <row r="6674" spans="15:24" x14ac:dyDescent="0.45">
      <c r="O6674" s="3"/>
      <c r="V6674" s="3"/>
      <c r="X6674" s="3"/>
    </row>
    <row r="6675" spans="15:24" x14ac:dyDescent="0.45">
      <c r="O6675" s="3"/>
      <c r="V6675" s="3"/>
      <c r="X6675" s="3"/>
    </row>
    <row r="6676" spans="15:24" x14ac:dyDescent="0.45">
      <c r="O6676" s="3"/>
      <c r="V6676" s="3"/>
      <c r="X6676" s="3"/>
    </row>
    <row r="6677" spans="15:24" x14ac:dyDescent="0.45">
      <c r="O6677" s="3"/>
      <c r="V6677" s="3"/>
      <c r="X6677" s="3"/>
    </row>
    <row r="6678" spans="15:24" x14ac:dyDescent="0.45">
      <c r="O6678" s="3"/>
      <c r="V6678" s="3"/>
      <c r="X6678" s="3"/>
    </row>
    <row r="6679" spans="15:24" x14ac:dyDescent="0.45">
      <c r="O6679" s="3"/>
      <c r="V6679" s="3"/>
      <c r="X6679" s="3"/>
    </row>
    <row r="6680" spans="15:24" x14ac:dyDescent="0.45">
      <c r="O6680" s="3"/>
      <c r="V6680" s="3"/>
      <c r="X6680" s="3"/>
    </row>
    <row r="6681" spans="15:24" x14ac:dyDescent="0.45">
      <c r="O6681" s="3"/>
      <c r="V6681" s="3"/>
      <c r="X6681" s="3"/>
    </row>
    <row r="6682" spans="15:24" x14ac:dyDescent="0.45">
      <c r="O6682" s="3"/>
      <c r="V6682" s="3"/>
      <c r="X6682" s="3"/>
    </row>
    <row r="6683" spans="15:24" x14ac:dyDescent="0.45">
      <c r="O6683" s="3"/>
      <c r="V6683" s="3"/>
      <c r="X6683" s="3"/>
    </row>
    <row r="6684" spans="15:24" x14ac:dyDescent="0.45">
      <c r="O6684" s="3"/>
      <c r="V6684" s="3"/>
      <c r="X6684" s="3"/>
    </row>
    <row r="6685" spans="15:24" x14ac:dyDescent="0.45">
      <c r="O6685" s="3"/>
      <c r="V6685" s="3"/>
      <c r="X6685" s="3"/>
    </row>
    <row r="6686" spans="15:24" x14ac:dyDescent="0.45">
      <c r="O6686" s="3"/>
      <c r="V6686" s="3"/>
      <c r="X6686" s="3"/>
    </row>
    <row r="6687" spans="15:24" x14ac:dyDescent="0.45">
      <c r="O6687" s="3"/>
      <c r="V6687" s="3"/>
      <c r="X6687" s="3"/>
    </row>
    <row r="6688" spans="15:24" x14ac:dyDescent="0.45">
      <c r="O6688" s="3"/>
      <c r="V6688" s="3"/>
      <c r="X6688" s="3"/>
    </row>
    <row r="6689" spans="15:24" x14ac:dyDescent="0.45">
      <c r="O6689" s="3"/>
      <c r="V6689" s="3"/>
      <c r="X6689" s="3"/>
    </row>
    <row r="6690" spans="15:24" x14ac:dyDescent="0.45">
      <c r="O6690" s="3"/>
      <c r="V6690" s="3"/>
      <c r="X6690" s="3"/>
    </row>
    <row r="6691" spans="15:24" x14ac:dyDescent="0.45">
      <c r="O6691" s="3"/>
      <c r="V6691" s="3"/>
      <c r="X6691" s="3"/>
    </row>
    <row r="6692" spans="15:24" x14ac:dyDescent="0.45">
      <c r="O6692" s="3"/>
      <c r="V6692" s="3"/>
      <c r="X6692" s="3"/>
    </row>
    <row r="6693" spans="15:24" x14ac:dyDescent="0.45">
      <c r="O6693" s="3"/>
      <c r="V6693" s="3"/>
      <c r="X6693" s="3"/>
    </row>
    <row r="6694" spans="15:24" x14ac:dyDescent="0.45">
      <c r="O6694" s="3"/>
      <c r="V6694" s="3"/>
      <c r="X6694" s="3"/>
    </row>
    <row r="6695" spans="15:24" x14ac:dyDescent="0.45">
      <c r="O6695" s="3"/>
      <c r="V6695" s="3"/>
      <c r="X6695" s="3"/>
    </row>
    <row r="6696" spans="15:24" x14ac:dyDescent="0.45">
      <c r="O6696" s="3"/>
      <c r="V6696" s="3"/>
      <c r="X6696" s="3"/>
    </row>
    <row r="6697" spans="15:24" x14ac:dyDescent="0.45">
      <c r="O6697" s="3"/>
      <c r="V6697" s="3"/>
      <c r="X6697" s="3"/>
    </row>
    <row r="6698" spans="15:24" x14ac:dyDescent="0.45">
      <c r="O6698" s="3"/>
      <c r="V6698" s="3"/>
      <c r="X6698" s="3"/>
    </row>
    <row r="6699" spans="15:24" x14ac:dyDescent="0.45">
      <c r="O6699" s="3"/>
      <c r="V6699" s="3"/>
      <c r="X6699" s="3"/>
    </row>
    <row r="6700" spans="15:24" x14ac:dyDescent="0.45">
      <c r="O6700" s="3"/>
      <c r="V6700" s="3"/>
      <c r="X6700" s="3"/>
    </row>
    <row r="6701" spans="15:24" x14ac:dyDescent="0.45">
      <c r="O6701" s="3"/>
      <c r="V6701" s="3"/>
      <c r="X6701" s="3"/>
    </row>
    <row r="6702" spans="15:24" x14ac:dyDescent="0.45">
      <c r="O6702" s="3"/>
      <c r="V6702" s="3"/>
      <c r="X6702" s="3"/>
    </row>
    <row r="6703" spans="15:24" x14ac:dyDescent="0.45">
      <c r="O6703" s="3"/>
      <c r="V6703" s="3"/>
      <c r="X6703" s="3"/>
    </row>
    <row r="6704" spans="15:24" x14ac:dyDescent="0.45">
      <c r="O6704" s="3"/>
      <c r="V6704" s="3"/>
      <c r="X6704" s="3"/>
    </row>
    <row r="6705" spans="15:24" x14ac:dyDescent="0.45">
      <c r="O6705" s="3"/>
      <c r="V6705" s="3"/>
      <c r="X6705" s="3"/>
    </row>
    <row r="6706" spans="15:24" x14ac:dyDescent="0.45">
      <c r="O6706" s="3"/>
      <c r="V6706" s="3"/>
      <c r="X6706" s="3"/>
    </row>
    <row r="6707" spans="15:24" x14ac:dyDescent="0.45">
      <c r="O6707" s="3"/>
      <c r="V6707" s="3"/>
      <c r="X6707" s="3"/>
    </row>
    <row r="6708" spans="15:24" x14ac:dyDescent="0.45">
      <c r="O6708" s="3"/>
      <c r="V6708" s="3"/>
      <c r="X6708" s="3"/>
    </row>
    <row r="6709" spans="15:24" x14ac:dyDescent="0.45">
      <c r="O6709" s="3"/>
      <c r="V6709" s="3"/>
      <c r="X6709" s="3"/>
    </row>
    <row r="6710" spans="15:24" x14ac:dyDescent="0.45">
      <c r="O6710" s="3"/>
      <c r="V6710" s="3"/>
      <c r="X6710" s="3"/>
    </row>
    <row r="6711" spans="15:24" x14ac:dyDescent="0.45">
      <c r="O6711" s="3"/>
      <c r="V6711" s="3"/>
      <c r="X6711" s="3"/>
    </row>
    <row r="6712" spans="15:24" x14ac:dyDescent="0.45">
      <c r="O6712" s="3"/>
      <c r="V6712" s="3"/>
      <c r="X6712" s="3"/>
    </row>
    <row r="6713" spans="15:24" x14ac:dyDescent="0.45">
      <c r="O6713" s="3"/>
      <c r="V6713" s="3"/>
      <c r="X6713" s="3"/>
    </row>
    <row r="6714" spans="15:24" x14ac:dyDescent="0.45">
      <c r="O6714" s="3"/>
      <c r="V6714" s="3"/>
      <c r="X6714" s="3"/>
    </row>
    <row r="6715" spans="15:24" x14ac:dyDescent="0.45">
      <c r="O6715" s="3"/>
      <c r="V6715" s="3"/>
      <c r="X6715" s="3"/>
    </row>
    <row r="6716" spans="15:24" x14ac:dyDescent="0.45">
      <c r="O6716" s="3"/>
      <c r="V6716" s="3"/>
      <c r="X6716" s="3"/>
    </row>
    <row r="6717" spans="15:24" x14ac:dyDescent="0.45">
      <c r="O6717" s="3"/>
      <c r="V6717" s="3"/>
      <c r="X6717" s="3"/>
    </row>
    <row r="6718" spans="15:24" x14ac:dyDescent="0.45">
      <c r="O6718" s="3"/>
      <c r="V6718" s="3"/>
      <c r="X6718" s="3"/>
    </row>
    <row r="6719" spans="15:24" x14ac:dyDescent="0.45">
      <c r="O6719" s="3"/>
      <c r="V6719" s="3"/>
      <c r="X6719" s="3"/>
    </row>
    <row r="6720" spans="15:24" x14ac:dyDescent="0.45">
      <c r="O6720" s="3"/>
      <c r="V6720" s="3"/>
      <c r="X6720" s="3"/>
    </row>
    <row r="6721" spans="15:24" x14ac:dyDescent="0.45">
      <c r="O6721" s="3"/>
      <c r="V6721" s="3"/>
      <c r="X6721" s="3"/>
    </row>
    <row r="6722" spans="15:24" x14ac:dyDescent="0.45">
      <c r="O6722" s="3"/>
      <c r="V6722" s="3"/>
      <c r="X6722" s="3"/>
    </row>
    <row r="6723" spans="15:24" x14ac:dyDescent="0.45">
      <c r="O6723" s="3"/>
      <c r="V6723" s="3"/>
      <c r="X6723" s="3"/>
    </row>
    <row r="6724" spans="15:24" x14ac:dyDescent="0.45">
      <c r="O6724" s="3"/>
      <c r="V6724" s="3"/>
      <c r="X6724" s="3"/>
    </row>
    <row r="6725" spans="15:24" x14ac:dyDescent="0.45">
      <c r="O6725" s="3"/>
      <c r="V6725" s="3"/>
      <c r="X6725" s="3"/>
    </row>
    <row r="6726" spans="15:24" x14ac:dyDescent="0.45">
      <c r="O6726" s="3"/>
      <c r="V6726" s="3"/>
      <c r="X6726" s="3"/>
    </row>
    <row r="6727" spans="15:24" x14ac:dyDescent="0.45">
      <c r="O6727" s="3"/>
      <c r="V6727" s="3"/>
      <c r="X6727" s="3"/>
    </row>
    <row r="6728" spans="15:24" x14ac:dyDescent="0.45">
      <c r="O6728" s="3"/>
      <c r="V6728" s="3"/>
      <c r="X6728" s="3"/>
    </row>
    <row r="6729" spans="15:24" x14ac:dyDescent="0.45">
      <c r="O6729" s="3"/>
      <c r="V6729" s="3"/>
      <c r="X6729" s="3"/>
    </row>
    <row r="6730" spans="15:24" x14ac:dyDescent="0.45">
      <c r="O6730" s="3"/>
      <c r="V6730" s="3"/>
      <c r="X6730" s="3"/>
    </row>
    <row r="6731" spans="15:24" x14ac:dyDescent="0.45">
      <c r="O6731" s="3"/>
      <c r="V6731" s="3"/>
      <c r="X6731" s="3"/>
    </row>
    <row r="6732" spans="15:24" x14ac:dyDescent="0.45">
      <c r="O6732" s="3"/>
      <c r="V6732" s="3"/>
      <c r="X6732" s="3"/>
    </row>
    <row r="6733" spans="15:24" x14ac:dyDescent="0.45">
      <c r="O6733" s="3"/>
      <c r="V6733" s="3"/>
      <c r="X6733" s="3"/>
    </row>
    <row r="6734" spans="15:24" x14ac:dyDescent="0.45">
      <c r="O6734" s="3"/>
      <c r="V6734" s="3"/>
      <c r="X6734" s="3"/>
    </row>
    <row r="6735" spans="15:24" x14ac:dyDescent="0.45">
      <c r="O6735" s="3"/>
      <c r="V6735" s="3"/>
      <c r="X6735" s="3"/>
    </row>
    <row r="6736" spans="15:24" x14ac:dyDescent="0.45">
      <c r="O6736" s="3"/>
      <c r="V6736" s="3"/>
      <c r="X6736" s="3"/>
    </row>
    <row r="6737" spans="15:24" x14ac:dyDescent="0.45">
      <c r="O6737" s="3"/>
      <c r="V6737" s="3"/>
      <c r="X6737" s="3"/>
    </row>
    <row r="6738" spans="15:24" x14ac:dyDescent="0.45">
      <c r="O6738" s="3"/>
      <c r="V6738" s="3"/>
      <c r="X6738" s="3"/>
    </row>
    <row r="6739" spans="15:24" x14ac:dyDescent="0.45">
      <c r="O6739" s="3"/>
      <c r="V6739" s="3"/>
      <c r="X6739" s="3"/>
    </row>
    <row r="6740" spans="15:24" x14ac:dyDescent="0.45">
      <c r="O6740" s="3"/>
      <c r="V6740" s="3"/>
      <c r="X6740" s="3"/>
    </row>
    <row r="6741" spans="15:24" x14ac:dyDescent="0.45">
      <c r="O6741" s="3"/>
      <c r="V6741" s="3"/>
      <c r="X6741" s="3"/>
    </row>
    <row r="6742" spans="15:24" x14ac:dyDescent="0.45">
      <c r="O6742" s="3"/>
      <c r="V6742" s="3"/>
      <c r="X6742" s="3"/>
    </row>
    <row r="6743" spans="15:24" x14ac:dyDescent="0.45">
      <c r="O6743" s="3"/>
      <c r="V6743" s="3"/>
      <c r="X6743" s="3"/>
    </row>
    <row r="6744" spans="15:24" x14ac:dyDescent="0.45">
      <c r="O6744" s="3"/>
      <c r="V6744" s="3"/>
      <c r="X6744" s="3"/>
    </row>
    <row r="6745" spans="15:24" x14ac:dyDescent="0.45">
      <c r="O6745" s="3"/>
      <c r="V6745" s="3"/>
      <c r="X6745" s="3"/>
    </row>
    <row r="6746" spans="15:24" x14ac:dyDescent="0.45">
      <c r="O6746" s="3"/>
      <c r="V6746" s="3"/>
      <c r="X6746" s="3"/>
    </row>
    <row r="6747" spans="15:24" x14ac:dyDescent="0.45">
      <c r="O6747" s="3"/>
      <c r="V6747" s="3"/>
      <c r="X6747" s="3"/>
    </row>
    <row r="6748" spans="15:24" x14ac:dyDescent="0.45">
      <c r="O6748" s="3"/>
      <c r="V6748" s="3"/>
      <c r="X6748" s="3"/>
    </row>
    <row r="6749" spans="15:24" x14ac:dyDescent="0.45">
      <c r="O6749" s="3"/>
      <c r="V6749" s="3"/>
      <c r="X6749" s="3"/>
    </row>
    <row r="6750" spans="15:24" x14ac:dyDescent="0.45">
      <c r="O6750" s="3"/>
      <c r="V6750" s="3"/>
      <c r="X6750" s="3"/>
    </row>
    <row r="6751" spans="15:24" x14ac:dyDescent="0.45">
      <c r="O6751" s="3"/>
      <c r="V6751" s="3"/>
      <c r="X6751" s="3"/>
    </row>
    <row r="6752" spans="15:24" x14ac:dyDescent="0.45">
      <c r="O6752" s="3"/>
      <c r="V6752" s="3"/>
      <c r="X6752" s="3"/>
    </row>
    <row r="6753" spans="15:24" x14ac:dyDescent="0.45">
      <c r="O6753" s="3"/>
      <c r="V6753" s="3"/>
      <c r="X6753" s="3"/>
    </row>
    <row r="6754" spans="15:24" x14ac:dyDescent="0.45">
      <c r="O6754" s="3"/>
      <c r="V6754" s="3"/>
      <c r="X6754" s="3"/>
    </row>
    <row r="6755" spans="15:24" x14ac:dyDescent="0.45">
      <c r="O6755" s="3"/>
      <c r="V6755" s="3"/>
      <c r="X6755" s="3"/>
    </row>
    <row r="6756" spans="15:24" x14ac:dyDescent="0.45">
      <c r="O6756" s="3"/>
      <c r="V6756" s="3"/>
      <c r="X6756" s="3"/>
    </row>
    <row r="6757" spans="15:24" x14ac:dyDescent="0.45">
      <c r="O6757" s="3"/>
      <c r="V6757" s="3"/>
      <c r="X6757" s="3"/>
    </row>
    <row r="6758" spans="15:24" x14ac:dyDescent="0.45">
      <c r="O6758" s="3"/>
      <c r="V6758" s="3"/>
      <c r="X6758" s="3"/>
    </row>
    <row r="6759" spans="15:24" x14ac:dyDescent="0.45">
      <c r="O6759" s="3"/>
      <c r="V6759" s="3"/>
      <c r="X6759" s="3"/>
    </row>
    <row r="6760" spans="15:24" x14ac:dyDescent="0.45">
      <c r="O6760" s="3"/>
      <c r="V6760" s="3"/>
      <c r="X6760" s="3"/>
    </row>
    <row r="6761" spans="15:24" x14ac:dyDescent="0.45">
      <c r="O6761" s="3"/>
      <c r="V6761" s="3"/>
      <c r="X6761" s="3"/>
    </row>
    <row r="6762" spans="15:24" x14ac:dyDescent="0.45">
      <c r="O6762" s="3"/>
      <c r="V6762" s="3"/>
      <c r="X6762" s="3"/>
    </row>
    <row r="6763" spans="15:24" x14ac:dyDescent="0.45">
      <c r="O6763" s="3"/>
      <c r="V6763" s="3"/>
      <c r="X6763" s="3"/>
    </row>
    <row r="6764" spans="15:24" x14ac:dyDescent="0.45">
      <c r="O6764" s="3"/>
      <c r="V6764" s="3"/>
      <c r="X6764" s="3"/>
    </row>
    <row r="6765" spans="15:24" x14ac:dyDescent="0.45">
      <c r="O6765" s="3"/>
      <c r="V6765" s="3"/>
      <c r="X6765" s="3"/>
    </row>
    <row r="6766" spans="15:24" x14ac:dyDescent="0.45">
      <c r="O6766" s="3"/>
      <c r="V6766" s="3"/>
      <c r="X6766" s="3"/>
    </row>
    <row r="6767" spans="15:24" x14ac:dyDescent="0.45">
      <c r="O6767" s="3"/>
      <c r="V6767" s="3"/>
      <c r="X6767" s="3"/>
    </row>
    <row r="6768" spans="15:24" x14ac:dyDescent="0.45">
      <c r="O6768" s="3"/>
      <c r="V6768" s="3"/>
      <c r="X6768" s="3"/>
    </row>
    <row r="6769" spans="15:24" x14ac:dyDescent="0.45">
      <c r="O6769" s="3"/>
      <c r="V6769" s="3"/>
      <c r="X6769" s="3"/>
    </row>
    <row r="6770" spans="15:24" x14ac:dyDescent="0.45">
      <c r="O6770" s="3"/>
      <c r="V6770" s="3"/>
      <c r="X6770" s="3"/>
    </row>
    <row r="6771" spans="15:24" x14ac:dyDescent="0.45">
      <c r="O6771" s="3"/>
      <c r="V6771" s="3"/>
      <c r="X6771" s="3"/>
    </row>
    <row r="6772" spans="15:24" x14ac:dyDescent="0.45">
      <c r="O6772" s="3"/>
      <c r="V6772" s="3"/>
      <c r="X6772" s="3"/>
    </row>
    <row r="6773" spans="15:24" x14ac:dyDescent="0.45">
      <c r="O6773" s="3"/>
      <c r="V6773" s="3"/>
      <c r="X6773" s="3"/>
    </row>
    <row r="6774" spans="15:24" x14ac:dyDescent="0.45">
      <c r="O6774" s="3"/>
      <c r="V6774" s="3"/>
      <c r="X6774" s="3"/>
    </row>
    <row r="6775" spans="15:24" x14ac:dyDescent="0.45">
      <c r="O6775" s="3"/>
      <c r="V6775" s="3"/>
      <c r="X6775" s="3"/>
    </row>
    <row r="6776" spans="15:24" x14ac:dyDescent="0.45">
      <c r="O6776" s="3"/>
      <c r="V6776" s="3"/>
      <c r="X6776" s="3"/>
    </row>
    <row r="6777" spans="15:24" x14ac:dyDescent="0.45">
      <c r="O6777" s="3"/>
      <c r="V6777" s="3"/>
      <c r="X6777" s="3"/>
    </row>
    <row r="6778" spans="15:24" x14ac:dyDescent="0.45">
      <c r="O6778" s="3"/>
      <c r="V6778" s="3"/>
      <c r="X6778" s="3"/>
    </row>
    <row r="6779" spans="15:24" x14ac:dyDescent="0.45">
      <c r="O6779" s="3"/>
      <c r="V6779" s="3"/>
      <c r="X6779" s="3"/>
    </row>
    <row r="6780" spans="15:24" x14ac:dyDescent="0.45">
      <c r="O6780" s="3"/>
      <c r="V6780" s="3"/>
      <c r="X6780" s="3"/>
    </row>
    <row r="6781" spans="15:24" x14ac:dyDescent="0.45">
      <c r="O6781" s="3"/>
      <c r="V6781" s="3"/>
      <c r="X6781" s="3"/>
    </row>
    <row r="6782" spans="15:24" x14ac:dyDescent="0.45">
      <c r="O6782" s="3"/>
      <c r="V6782" s="3"/>
      <c r="X6782" s="3"/>
    </row>
    <row r="6783" spans="15:24" x14ac:dyDescent="0.45">
      <c r="O6783" s="3"/>
      <c r="V6783" s="3"/>
      <c r="X6783" s="3"/>
    </row>
    <row r="6784" spans="15:24" x14ac:dyDescent="0.45">
      <c r="O6784" s="3"/>
      <c r="V6784" s="3"/>
      <c r="X6784" s="3"/>
    </row>
    <row r="6785" spans="15:24" x14ac:dyDescent="0.45">
      <c r="O6785" s="3"/>
      <c r="V6785" s="3"/>
      <c r="X6785" s="3"/>
    </row>
    <row r="6786" spans="15:24" x14ac:dyDescent="0.45">
      <c r="O6786" s="3"/>
      <c r="V6786" s="3"/>
      <c r="X6786" s="3"/>
    </row>
    <row r="6787" spans="15:24" x14ac:dyDescent="0.45">
      <c r="O6787" s="3"/>
      <c r="V6787" s="3"/>
      <c r="X6787" s="3"/>
    </row>
    <row r="6788" spans="15:24" x14ac:dyDescent="0.45">
      <c r="O6788" s="3"/>
      <c r="V6788" s="3"/>
      <c r="X6788" s="3"/>
    </row>
    <row r="6789" spans="15:24" x14ac:dyDescent="0.45">
      <c r="O6789" s="3"/>
      <c r="V6789" s="3"/>
      <c r="X6789" s="3"/>
    </row>
    <row r="6790" spans="15:24" x14ac:dyDescent="0.45">
      <c r="O6790" s="3"/>
      <c r="V6790" s="3"/>
      <c r="X6790" s="3"/>
    </row>
    <row r="6791" spans="15:24" x14ac:dyDescent="0.45">
      <c r="O6791" s="3"/>
      <c r="V6791" s="3"/>
      <c r="X6791" s="3"/>
    </row>
    <row r="6792" spans="15:24" x14ac:dyDescent="0.45">
      <c r="O6792" s="3"/>
      <c r="V6792" s="3"/>
      <c r="X6792" s="3"/>
    </row>
    <row r="6793" spans="15:24" x14ac:dyDescent="0.45">
      <c r="O6793" s="3"/>
      <c r="V6793" s="3"/>
      <c r="X6793" s="3"/>
    </row>
    <row r="6794" spans="15:24" x14ac:dyDescent="0.45">
      <c r="O6794" s="3"/>
      <c r="V6794" s="3"/>
      <c r="X6794" s="3"/>
    </row>
    <row r="6795" spans="15:24" x14ac:dyDescent="0.45">
      <c r="O6795" s="3"/>
      <c r="V6795" s="3"/>
      <c r="X6795" s="3"/>
    </row>
    <row r="6796" spans="15:24" x14ac:dyDescent="0.45">
      <c r="O6796" s="3"/>
      <c r="V6796" s="3"/>
      <c r="X6796" s="3"/>
    </row>
    <row r="6797" spans="15:24" x14ac:dyDescent="0.45">
      <c r="O6797" s="3"/>
      <c r="V6797" s="3"/>
      <c r="X6797" s="3"/>
    </row>
    <row r="6798" spans="15:24" x14ac:dyDescent="0.45">
      <c r="O6798" s="3"/>
      <c r="V6798" s="3"/>
      <c r="X6798" s="3"/>
    </row>
    <row r="6799" spans="15:24" x14ac:dyDescent="0.45">
      <c r="O6799" s="3"/>
      <c r="V6799" s="3"/>
      <c r="X6799" s="3"/>
    </row>
    <row r="6800" spans="15:24" x14ac:dyDescent="0.45">
      <c r="O6800" s="3"/>
      <c r="V6800" s="3"/>
      <c r="X6800" s="3"/>
    </row>
    <row r="6801" spans="15:24" x14ac:dyDescent="0.45">
      <c r="O6801" s="3"/>
      <c r="V6801" s="3"/>
      <c r="X6801" s="3"/>
    </row>
    <row r="6802" spans="15:24" x14ac:dyDescent="0.45">
      <c r="O6802" s="3"/>
      <c r="V6802" s="3"/>
      <c r="X6802" s="3"/>
    </row>
    <row r="6803" spans="15:24" x14ac:dyDescent="0.45">
      <c r="O6803" s="3"/>
      <c r="V6803" s="3"/>
      <c r="X6803" s="3"/>
    </row>
    <row r="6804" spans="15:24" x14ac:dyDescent="0.45">
      <c r="O6804" s="3"/>
      <c r="V6804" s="3"/>
      <c r="X6804" s="3"/>
    </row>
    <row r="6805" spans="15:24" x14ac:dyDescent="0.45">
      <c r="O6805" s="3"/>
      <c r="V6805" s="3"/>
      <c r="X6805" s="3"/>
    </row>
    <row r="6806" spans="15:24" x14ac:dyDescent="0.45">
      <c r="O6806" s="3"/>
      <c r="V6806" s="3"/>
      <c r="X6806" s="3"/>
    </row>
    <row r="6807" spans="15:24" x14ac:dyDescent="0.45">
      <c r="O6807" s="3"/>
      <c r="V6807" s="3"/>
      <c r="X6807" s="3"/>
    </row>
    <row r="6808" spans="15:24" x14ac:dyDescent="0.45">
      <c r="O6808" s="3"/>
      <c r="V6808" s="3"/>
      <c r="X6808" s="3"/>
    </row>
    <row r="6809" spans="15:24" x14ac:dyDescent="0.45">
      <c r="O6809" s="3"/>
      <c r="V6809" s="3"/>
      <c r="X6809" s="3"/>
    </row>
    <row r="6810" spans="15:24" x14ac:dyDescent="0.45">
      <c r="O6810" s="3"/>
      <c r="V6810" s="3"/>
      <c r="X6810" s="3"/>
    </row>
    <row r="6811" spans="15:24" x14ac:dyDescent="0.45">
      <c r="O6811" s="3"/>
      <c r="V6811" s="3"/>
      <c r="X6811" s="3"/>
    </row>
    <row r="6812" spans="15:24" x14ac:dyDescent="0.45">
      <c r="O6812" s="3"/>
      <c r="V6812" s="3"/>
      <c r="X6812" s="3"/>
    </row>
    <row r="6813" spans="15:24" x14ac:dyDescent="0.45">
      <c r="O6813" s="3"/>
      <c r="V6813" s="3"/>
      <c r="X6813" s="3"/>
    </row>
    <row r="6814" spans="15:24" x14ac:dyDescent="0.45">
      <c r="O6814" s="3"/>
      <c r="V6814" s="3"/>
      <c r="X6814" s="3"/>
    </row>
    <row r="6815" spans="15:24" x14ac:dyDescent="0.45">
      <c r="O6815" s="3"/>
      <c r="V6815" s="3"/>
      <c r="X6815" s="3"/>
    </row>
    <row r="6816" spans="15:24" x14ac:dyDescent="0.45">
      <c r="O6816" s="3"/>
      <c r="V6816" s="3"/>
      <c r="X6816" s="3"/>
    </row>
    <row r="6817" spans="15:24" x14ac:dyDescent="0.45">
      <c r="O6817" s="3"/>
      <c r="V6817" s="3"/>
      <c r="X6817" s="3"/>
    </row>
    <row r="6818" spans="15:24" x14ac:dyDescent="0.45">
      <c r="O6818" s="3"/>
      <c r="V6818" s="3"/>
      <c r="X6818" s="3"/>
    </row>
    <row r="6819" spans="15:24" x14ac:dyDescent="0.45">
      <c r="O6819" s="3"/>
      <c r="V6819" s="3"/>
      <c r="X6819" s="3"/>
    </row>
    <row r="6820" spans="15:24" x14ac:dyDescent="0.45">
      <c r="O6820" s="3"/>
      <c r="V6820" s="3"/>
      <c r="X6820" s="3"/>
    </row>
    <row r="6821" spans="15:24" x14ac:dyDescent="0.45">
      <c r="O6821" s="3"/>
      <c r="V6821" s="3"/>
      <c r="X6821" s="3"/>
    </row>
    <row r="6822" spans="15:24" x14ac:dyDescent="0.45">
      <c r="O6822" s="3"/>
      <c r="V6822" s="3"/>
      <c r="X6822" s="3"/>
    </row>
    <row r="6823" spans="15:24" x14ac:dyDescent="0.45">
      <c r="O6823" s="3"/>
      <c r="V6823" s="3"/>
      <c r="X6823" s="3"/>
    </row>
    <row r="6824" spans="15:24" x14ac:dyDescent="0.45">
      <c r="O6824" s="3"/>
      <c r="V6824" s="3"/>
      <c r="X6824" s="3"/>
    </row>
    <row r="6825" spans="15:24" x14ac:dyDescent="0.45">
      <c r="O6825" s="3"/>
      <c r="V6825" s="3"/>
      <c r="X6825" s="3"/>
    </row>
    <row r="6826" spans="15:24" x14ac:dyDescent="0.45">
      <c r="O6826" s="3"/>
      <c r="V6826" s="3"/>
      <c r="X6826" s="3"/>
    </row>
    <row r="6827" spans="15:24" x14ac:dyDescent="0.45">
      <c r="O6827" s="3"/>
      <c r="V6827" s="3"/>
      <c r="X6827" s="3"/>
    </row>
    <row r="6828" spans="15:24" x14ac:dyDescent="0.45">
      <c r="O6828" s="3"/>
      <c r="V6828" s="3"/>
      <c r="X6828" s="3"/>
    </row>
    <row r="6829" spans="15:24" x14ac:dyDescent="0.45">
      <c r="O6829" s="3"/>
      <c r="V6829" s="3"/>
      <c r="X6829" s="3"/>
    </row>
    <row r="6830" spans="15:24" x14ac:dyDescent="0.45">
      <c r="O6830" s="3"/>
      <c r="V6830" s="3"/>
      <c r="X6830" s="3"/>
    </row>
    <row r="6831" spans="15:24" x14ac:dyDescent="0.45">
      <c r="O6831" s="3"/>
      <c r="V6831" s="3"/>
      <c r="X6831" s="3"/>
    </row>
    <row r="6832" spans="15:24" x14ac:dyDescent="0.45">
      <c r="O6832" s="3"/>
      <c r="V6832" s="3"/>
      <c r="X6832" s="3"/>
    </row>
    <row r="6833" spans="15:24" x14ac:dyDescent="0.45">
      <c r="O6833" s="3"/>
      <c r="V6833" s="3"/>
      <c r="X6833" s="3"/>
    </row>
    <row r="6834" spans="15:24" x14ac:dyDescent="0.45">
      <c r="O6834" s="3"/>
      <c r="V6834" s="3"/>
      <c r="X6834" s="3"/>
    </row>
    <row r="6835" spans="15:24" x14ac:dyDescent="0.45">
      <c r="O6835" s="3"/>
      <c r="V6835" s="3"/>
      <c r="X6835" s="3"/>
    </row>
    <row r="6836" spans="15:24" x14ac:dyDescent="0.45">
      <c r="O6836" s="3"/>
      <c r="V6836" s="3"/>
      <c r="X6836" s="3"/>
    </row>
    <row r="6837" spans="15:24" x14ac:dyDescent="0.45">
      <c r="O6837" s="3"/>
      <c r="V6837" s="3"/>
      <c r="X6837" s="3"/>
    </row>
    <row r="6838" spans="15:24" x14ac:dyDescent="0.45">
      <c r="O6838" s="3"/>
      <c r="V6838" s="3"/>
      <c r="X6838" s="3"/>
    </row>
    <row r="6839" spans="15:24" x14ac:dyDescent="0.45">
      <c r="O6839" s="3"/>
      <c r="V6839" s="3"/>
      <c r="X6839" s="3"/>
    </row>
    <row r="6840" spans="15:24" x14ac:dyDescent="0.45">
      <c r="O6840" s="3"/>
      <c r="V6840" s="3"/>
      <c r="X6840" s="3"/>
    </row>
    <row r="6841" spans="15:24" x14ac:dyDescent="0.45">
      <c r="O6841" s="3"/>
      <c r="V6841" s="3"/>
      <c r="X6841" s="3"/>
    </row>
    <row r="6842" spans="15:24" x14ac:dyDescent="0.45">
      <c r="O6842" s="3"/>
      <c r="V6842" s="3"/>
      <c r="X6842" s="3"/>
    </row>
    <row r="6843" spans="15:24" x14ac:dyDescent="0.45">
      <c r="O6843" s="3"/>
      <c r="V6843" s="3"/>
      <c r="X6843" s="3"/>
    </row>
    <row r="6844" spans="15:24" x14ac:dyDescent="0.45">
      <c r="O6844" s="3"/>
      <c r="V6844" s="3"/>
      <c r="X6844" s="3"/>
    </row>
    <row r="6845" spans="15:24" x14ac:dyDescent="0.45">
      <c r="O6845" s="3"/>
      <c r="V6845" s="3"/>
      <c r="X6845" s="3"/>
    </row>
    <row r="6846" spans="15:24" x14ac:dyDescent="0.45">
      <c r="O6846" s="3"/>
      <c r="V6846" s="3"/>
      <c r="X6846" s="3"/>
    </row>
    <row r="6847" spans="15:24" x14ac:dyDescent="0.45">
      <c r="O6847" s="3"/>
      <c r="V6847" s="3"/>
      <c r="X6847" s="3"/>
    </row>
    <row r="6848" spans="15:24" x14ac:dyDescent="0.45">
      <c r="O6848" s="3"/>
      <c r="V6848" s="3"/>
      <c r="X6848" s="3"/>
    </row>
    <row r="6849" spans="15:24" x14ac:dyDescent="0.45">
      <c r="O6849" s="3"/>
      <c r="V6849" s="3"/>
      <c r="X6849" s="3"/>
    </row>
    <row r="6850" spans="15:24" x14ac:dyDescent="0.45">
      <c r="O6850" s="3"/>
      <c r="V6850" s="3"/>
      <c r="X6850" s="3"/>
    </row>
    <row r="6851" spans="15:24" x14ac:dyDescent="0.45">
      <c r="O6851" s="3"/>
      <c r="V6851" s="3"/>
      <c r="X6851" s="3"/>
    </row>
    <row r="6852" spans="15:24" x14ac:dyDescent="0.45">
      <c r="O6852" s="3"/>
      <c r="V6852" s="3"/>
      <c r="X6852" s="3"/>
    </row>
    <row r="6853" spans="15:24" x14ac:dyDescent="0.45">
      <c r="O6853" s="3"/>
      <c r="V6853" s="3"/>
      <c r="X6853" s="3"/>
    </row>
    <row r="6854" spans="15:24" x14ac:dyDescent="0.45">
      <c r="O6854" s="3"/>
      <c r="V6854" s="3"/>
      <c r="X6854" s="3"/>
    </row>
    <row r="6855" spans="15:24" x14ac:dyDescent="0.45">
      <c r="O6855" s="3"/>
      <c r="V6855" s="3"/>
      <c r="X6855" s="3"/>
    </row>
    <row r="6856" spans="15:24" x14ac:dyDescent="0.45">
      <c r="O6856" s="3"/>
      <c r="V6856" s="3"/>
      <c r="X6856" s="3"/>
    </row>
    <row r="6857" spans="15:24" x14ac:dyDescent="0.45">
      <c r="O6857" s="3"/>
      <c r="V6857" s="3"/>
      <c r="X6857" s="3"/>
    </row>
    <row r="6858" spans="15:24" x14ac:dyDescent="0.45">
      <c r="O6858" s="3"/>
      <c r="V6858" s="3"/>
      <c r="X6858" s="3"/>
    </row>
    <row r="6859" spans="15:24" x14ac:dyDescent="0.45">
      <c r="O6859" s="3"/>
      <c r="V6859" s="3"/>
      <c r="X6859" s="3"/>
    </row>
    <row r="6860" spans="15:24" x14ac:dyDescent="0.45">
      <c r="O6860" s="3"/>
      <c r="V6860" s="3"/>
      <c r="X6860" s="3"/>
    </row>
    <row r="6861" spans="15:24" x14ac:dyDescent="0.45">
      <c r="O6861" s="3"/>
      <c r="V6861" s="3"/>
      <c r="X6861" s="3"/>
    </row>
    <row r="6862" spans="15:24" x14ac:dyDescent="0.45">
      <c r="O6862" s="3"/>
      <c r="V6862" s="3"/>
      <c r="X6862" s="3"/>
    </row>
    <row r="6863" spans="15:24" x14ac:dyDescent="0.45">
      <c r="O6863" s="3"/>
      <c r="V6863" s="3"/>
      <c r="X6863" s="3"/>
    </row>
    <row r="6864" spans="15:24" x14ac:dyDescent="0.45">
      <c r="O6864" s="3"/>
      <c r="V6864" s="3"/>
      <c r="X6864" s="3"/>
    </row>
    <row r="6865" spans="15:24" x14ac:dyDescent="0.45">
      <c r="O6865" s="3"/>
      <c r="V6865" s="3"/>
      <c r="X6865" s="3"/>
    </row>
    <row r="6866" spans="15:24" x14ac:dyDescent="0.45">
      <c r="O6866" s="3"/>
      <c r="V6866" s="3"/>
      <c r="X6866" s="3"/>
    </row>
    <row r="6867" spans="15:24" x14ac:dyDescent="0.45">
      <c r="O6867" s="3"/>
      <c r="V6867" s="3"/>
      <c r="X6867" s="3"/>
    </row>
    <row r="6868" spans="15:24" x14ac:dyDescent="0.45">
      <c r="O6868" s="3"/>
      <c r="V6868" s="3"/>
      <c r="X6868" s="3"/>
    </row>
    <row r="6869" spans="15:24" x14ac:dyDescent="0.45">
      <c r="O6869" s="3"/>
      <c r="V6869" s="3"/>
      <c r="X6869" s="3"/>
    </row>
    <row r="6870" spans="15:24" x14ac:dyDescent="0.45">
      <c r="O6870" s="3"/>
      <c r="V6870" s="3"/>
      <c r="X6870" s="3"/>
    </row>
    <row r="6871" spans="15:24" x14ac:dyDescent="0.45">
      <c r="O6871" s="3"/>
      <c r="V6871" s="3"/>
      <c r="X6871" s="3"/>
    </row>
    <row r="6872" spans="15:24" x14ac:dyDescent="0.45">
      <c r="O6872" s="3"/>
      <c r="V6872" s="3"/>
      <c r="X6872" s="3"/>
    </row>
    <row r="6873" spans="15:24" x14ac:dyDescent="0.45">
      <c r="O6873" s="3"/>
      <c r="V6873" s="3"/>
      <c r="X6873" s="3"/>
    </row>
    <row r="6874" spans="15:24" x14ac:dyDescent="0.45">
      <c r="O6874" s="3"/>
      <c r="V6874" s="3"/>
      <c r="X6874" s="3"/>
    </row>
    <row r="6875" spans="15:24" x14ac:dyDescent="0.45">
      <c r="O6875" s="3"/>
      <c r="V6875" s="3"/>
      <c r="X6875" s="3"/>
    </row>
    <row r="6876" spans="15:24" x14ac:dyDescent="0.45">
      <c r="O6876" s="3"/>
      <c r="V6876" s="3"/>
      <c r="X6876" s="3"/>
    </row>
    <row r="6877" spans="15:24" x14ac:dyDescent="0.45">
      <c r="O6877" s="3"/>
      <c r="V6877" s="3"/>
      <c r="X6877" s="3"/>
    </row>
    <row r="6878" spans="15:24" x14ac:dyDescent="0.45">
      <c r="O6878" s="3"/>
      <c r="V6878" s="3"/>
      <c r="X6878" s="3"/>
    </row>
    <row r="6879" spans="15:24" x14ac:dyDescent="0.45">
      <c r="O6879" s="3"/>
      <c r="V6879" s="3"/>
      <c r="X6879" s="3"/>
    </row>
    <row r="6880" spans="15:24" x14ac:dyDescent="0.45">
      <c r="O6880" s="3"/>
      <c r="V6880" s="3"/>
      <c r="X6880" s="3"/>
    </row>
    <row r="6881" spans="15:24" x14ac:dyDescent="0.45">
      <c r="O6881" s="3"/>
      <c r="V6881" s="3"/>
      <c r="X6881" s="3"/>
    </row>
    <row r="6882" spans="15:24" x14ac:dyDescent="0.45">
      <c r="O6882" s="3"/>
      <c r="V6882" s="3"/>
      <c r="X6882" s="3"/>
    </row>
    <row r="6883" spans="15:24" x14ac:dyDescent="0.45">
      <c r="O6883" s="3"/>
      <c r="V6883" s="3"/>
      <c r="X6883" s="3"/>
    </row>
    <row r="6884" spans="15:24" x14ac:dyDescent="0.45">
      <c r="O6884" s="3"/>
      <c r="V6884" s="3"/>
      <c r="X6884" s="3"/>
    </row>
    <row r="6885" spans="15:24" x14ac:dyDescent="0.45">
      <c r="O6885" s="3"/>
      <c r="V6885" s="3"/>
      <c r="X6885" s="3"/>
    </row>
    <row r="6886" spans="15:24" x14ac:dyDescent="0.45">
      <c r="O6886" s="3"/>
      <c r="V6886" s="3"/>
      <c r="X6886" s="3"/>
    </row>
    <row r="6887" spans="15:24" x14ac:dyDescent="0.45">
      <c r="O6887" s="3"/>
      <c r="V6887" s="3"/>
      <c r="X6887" s="3"/>
    </row>
    <row r="6888" spans="15:24" x14ac:dyDescent="0.45">
      <c r="O6888" s="3"/>
      <c r="V6888" s="3"/>
      <c r="X6888" s="3"/>
    </row>
    <row r="6889" spans="15:24" x14ac:dyDescent="0.45">
      <c r="O6889" s="3"/>
      <c r="V6889" s="3"/>
      <c r="X6889" s="3"/>
    </row>
    <row r="6890" spans="15:24" x14ac:dyDescent="0.45">
      <c r="O6890" s="3"/>
      <c r="V6890" s="3"/>
      <c r="X6890" s="3"/>
    </row>
    <row r="6891" spans="15:24" x14ac:dyDescent="0.45">
      <c r="O6891" s="3"/>
      <c r="V6891" s="3"/>
      <c r="X6891" s="3"/>
    </row>
    <row r="6892" spans="15:24" x14ac:dyDescent="0.45">
      <c r="O6892" s="3"/>
      <c r="V6892" s="3"/>
      <c r="X6892" s="3"/>
    </row>
    <row r="6893" spans="15:24" x14ac:dyDescent="0.45">
      <c r="O6893" s="3"/>
      <c r="V6893" s="3"/>
      <c r="X6893" s="3"/>
    </row>
    <row r="6894" spans="15:24" x14ac:dyDescent="0.45">
      <c r="O6894" s="3"/>
      <c r="V6894" s="3"/>
      <c r="X6894" s="3"/>
    </row>
    <row r="6895" spans="15:24" x14ac:dyDescent="0.45">
      <c r="O6895" s="3"/>
      <c r="V6895" s="3"/>
      <c r="X6895" s="3"/>
    </row>
    <row r="6896" spans="15:24" x14ac:dyDescent="0.45">
      <c r="O6896" s="3"/>
      <c r="V6896" s="3"/>
      <c r="X6896" s="3"/>
    </row>
    <row r="6897" spans="15:24" x14ac:dyDescent="0.45">
      <c r="O6897" s="3"/>
      <c r="V6897" s="3"/>
      <c r="X6897" s="3"/>
    </row>
    <row r="6898" spans="15:24" x14ac:dyDescent="0.45">
      <c r="O6898" s="3"/>
      <c r="V6898" s="3"/>
      <c r="X6898" s="3"/>
    </row>
    <row r="6899" spans="15:24" x14ac:dyDescent="0.45">
      <c r="O6899" s="3"/>
      <c r="V6899" s="3"/>
      <c r="X6899" s="3"/>
    </row>
    <row r="6900" spans="15:24" x14ac:dyDescent="0.45">
      <c r="O6900" s="3"/>
      <c r="V6900" s="3"/>
      <c r="X6900" s="3"/>
    </row>
    <row r="6901" spans="15:24" x14ac:dyDescent="0.45">
      <c r="O6901" s="3"/>
      <c r="V6901" s="3"/>
      <c r="X6901" s="3"/>
    </row>
    <row r="6902" spans="15:24" x14ac:dyDescent="0.45">
      <c r="O6902" s="3"/>
      <c r="V6902" s="3"/>
      <c r="X6902" s="3"/>
    </row>
    <row r="6903" spans="15:24" x14ac:dyDescent="0.45">
      <c r="O6903" s="3"/>
      <c r="V6903" s="3"/>
      <c r="X6903" s="3"/>
    </row>
    <row r="6904" spans="15:24" x14ac:dyDescent="0.45">
      <c r="O6904" s="3"/>
      <c r="V6904" s="3"/>
      <c r="X6904" s="3"/>
    </row>
    <row r="6905" spans="15:24" x14ac:dyDescent="0.45">
      <c r="O6905" s="3"/>
      <c r="V6905" s="3"/>
      <c r="X6905" s="3"/>
    </row>
    <row r="6906" spans="15:24" x14ac:dyDescent="0.45">
      <c r="O6906" s="3"/>
      <c r="V6906" s="3"/>
      <c r="X6906" s="3"/>
    </row>
    <row r="6907" spans="15:24" x14ac:dyDescent="0.45">
      <c r="O6907" s="3"/>
      <c r="V6907" s="3"/>
      <c r="X6907" s="3"/>
    </row>
    <row r="6908" spans="15:24" x14ac:dyDescent="0.45">
      <c r="O6908" s="3"/>
      <c r="V6908" s="3"/>
      <c r="X6908" s="3"/>
    </row>
    <row r="6909" spans="15:24" x14ac:dyDescent="0.45">
      <c r="O6909" s="3"/>
      <c r="V6909" s="3"/>
      <c r="X6909" s="3"/>
    </row>
    <row r="6910" spans="15:24" x14ac:dyDescent="0.45">
      <c r="O6910" s="3"/>
      <c r="V6910" s="3"/>
      <c r="X6910" s="3"/>
    </row>
    <row r="6911" spans="15:24" x14ac:dyDescent="0.45">
      <c r="O6911" s="3"/>
      <c r="V6911" s="3"/>
      <c r="X6911" s="3"/>
    </row>
    <row r="6912" spans="15:24" x14ac:dyDescent="0.45">
      <c r="O6912" s="3"/>
      <c r="V6912" s="3"/>
      <c r="X6912" s="3"/>
    </row>
    <row r="6913" spans="15:24" x14ac:dyDescent="0.45">
      <c r="O6913" s="3"/>
      <c r="V6913" s="3"/>
      <c r="X6913" s="3"/>
    </row>
    <row r="6914" spans="15:24" x14ac:dyDescent="0.45">
      <c r="O6914" s="3"/>
      <c r="V6914" s="3"/>
      <c r="X6914" s="3"/>
    </row>
    <row r="6915" spans="15:24" x14ac:dyDescent="0.45">
      <c r="O6915" s="3"/>
      <c r="V6915" s="3"/>
      <c r="X6915" s="3"/>
    </row>
    <row r="6916" spans="15:24" x14ac:dyDescent="0.45">
      <c r="O6916" s="3"/>
      <c r="V6916" s="3"/>
      <c r="X6916" s="3"/>
    </row>
    <row r="6917" spans="15:24" x14ac:dyDescent="0.45">
      <c r="O6917" s="3"/>
      <c r="V6917" s="3"/>
      <c r="X6917" s="3"/>
    </row>
    <row r="6918" spans="15:24" x14ac:dyDescent="0.45">
      <c r="O6918" s="3"/>
      <c r="V6918" s="3"/>
      <c r="X6918" s="3"/>
    </row>
    <row r="6919" spans="15:24" x14ac:dyDescent="0.45">
      <c r="O6919" s="3"/>
      <c r="V6919" s="3"/>
      <c r="X6919" s="3"/>
    </row>
    <row r="6920" spans="15:24" x14ac:dyDescent="0.45">
      <c r="O6920" s="3"/>
      <c r="V6920" s="3"/>
      <c r="X6920" s="3"/>
    </row>
    <row r="6921" spans="15:24" x14ac:dyDescent="0.45">
      <c r="O6921" s="3"/>
      <c r="V6921" s="3"/>
      <c r="X6921" s="3"/>
    </row>
    <row r="6922" spans="15:24" x14ac:dyDescent="0.45">
      <c r="O6922" s="3"/>
      <c r="V6922" s="3"/>
      <c r="X6922" s="3"/>
    </row>
    <row r="6923" spans="15:24" x14ac:dyDescent="0.45">
      <c r="O6923" s="3"/>
      <c r="V6923" s="3"/>
      <c r="X6923" s="3"/>
    </row>
    <row r="6924" spans="15:24" x14ac:dyDescent="0.45">
      <c r="O6924" s="3"/>
      <c r="V6924" s="3"/>
      <c r="X6924" s="3"/>
    </row>
    <row r="6925" spans="15:24" x14ac:dyDescent="0.45">
      <c r="O6925" s="3"/>
      <c r="V6925" s="3"/>
      <c r="X6925" s="3"/>
    </row>
    <row r="6926" spans="15:24" x14ac:dyDescent="0.45">
      <c r="O6926" s="3"/>
      <c r="V6926" s="3"/>
      <c r="X6926" s="3"/>
    </row>
    <row r="6927" spans="15:24" x14ac:dyDescent="0.45">
      <c r="O6927" s="3"/>
      <c r="V6927" s="3"/>
      <c r="X6927" s="3"/>
    </row>
    <row r="6928" spans="15:24" x14ac:dyDescent="0.45">
      <c r="O6928" s="3"/>
      <c r="V6928" s="3"/>
      <c r="X6928" s="3"/>
    </row>
    <row r="6929" spans="15:24" x14ac:dyDescent="0.45">
      <c r="O6929" s="3"/>
      <c r="V6929" s="3"/>
      <c r="X6929" s="3"/>
    </row>
    <row r="6930" spans="15:24" x14ac:dyDescent="0.45">
      <c r="O6930" s="3"/>
      <c r="V6930" s="3"/>
      <c r="X6930" s="3"/>
    </row>
    <row r="6931" spans="15:24" x14ac:dyDescent="0.45">
      <c r="O6931" s="3"/>
      <c r="V6931" s="3"/>
      <c r="X6931" s="3"/>
    </row>
    <row r="6932" spans="15:24" x14ac:dyDescent="0.45">
      <c r="O6932" s="3"/>
      <c r="V6932" s="3"/>
      <c r="X6932" s="3"/>
    </row>
    <row r="6933" spans="15:24" x14ac:dyDescent="0.45">
      <c r="O6933" s="3"/>
      <c r="V6933" s="3"/>
      <c r="X6933" s="3"/>
    </row>
    <row r="6934" spans="15:24" x14ac:dyDescent="0.45">
      <c r="O6934" s="3"/>
      <c r="V6934" s="3"/>
      <c r="X6934" s="3"/>
    </row>
    <row r="6935" spans="15:24" x14ac:dyDescent="0.45">
      <c r="O6935" s="3"/>
      <c r="V6935" s="3"/>
      <c r="X6935" s="3"/>
    </row>
    <row r="6936" spans="15:24" x14ac:dyDescent="0.45">
      <c r="O6936" s="3"/>
      <c r="V6936" s="3"/>
      <c r="X6936" s="3"/>
    </row>
    <row r="6937" spans="15:24" x14ac:dyDescent="0.45">
      <c r="O6937" s="3"/>
      <c r="V6937" s="3"/>
      <c r="X6937" s="3"/>
    </row>
    <row r="6938" spans="15:24" x14ac:dyDescent="0.45">
      <c r="O6938" s="3"/>
      <c r="V6938" s="3"/>
      <c r="X6938" s="3"/>
    </row>
    <row r="6939" spans="15:24" x14ac:dyDescent="0.45">
      <c r="O6939" s="3"/>
      <c r="V6939" s="3"/>
      <c r="X6939" s="3"/>
    </row>
    <row r="6940" spans="15:24" x14ac:dyDescent="0.45">
      <c r="O6940" s="3"/>
      <c r="V6940" s="3"/>
      <c r="X6940" s="3"/>
    </row>
    <row r="6941" spans="15:24" x14ac:dyDescent="0.45">
      <c r="O6941" s="3"/>
      <c r="V6941" s="3"/>
      <c r="X6941" s="3"/>
    </row>
    <row r="6942" spans="15:24" x14ac:dyDescent="0.45">
      <c r="O6942" s="3"/>
      <c r="V6942" s="3"/>
      <c r="X6942" s="3"/>
    </row>
    <row r="6943" spans="15:24" x14ac:dyDescent="0.45">
      <c r="O6943" s="3"/>
      <c r="V6943" s="3"/>
      <c r="X6943" s="3"/>
    </row>
    <row r="6944" spans="15:24" x14ac:dyDescent="0.45">
      <c r="O6944" s="3"/>
      <c r="V6944" s="3"/>
      <c r="X6944" s="3"/>
    </row>
    <row r="6945" spans="15:24" x14ac:dyDescent="0.45">
      <c r="O6945" s="3"/>
      <c r="V6945" s="3"/>
      <c r="X6945" s="3"/>
    </row>
    <row r="6946" spans="15:24" x14ac:dyDescent="0.45">
      <c r="O6946" s="3"/>
      <c r="V6946" s="3"/>
      <c r="X6946" s="3"/>
    </row>
    <row r="6947" spans="15:24" x14ac:dyDescent="0.45">
      <c r="O6947" s="3"/>
      <c r="V6947" s="3"/>
      <c r="X6947" s="3"/>
    </row>
    <row r="6948" spans="15:24" x14ac:dyDescent="0.45">
      <c r="O6948" s="3"/>
      <c r="V6948" s="3"/>
      <c r="X6948" s="3"/>
    </row>
    <row r="6949" spans="15:24" x14ac:dyDescent="0.45">
      <c r="O6949" s="3"/>
      <c r="V6949" s="3"/>
      <c r="X6949" s="3"/>
    </row>
    <row r="6950" spans="15:24" x14ac:dyDescent="0.45">
      <c r="O6950" s="3"/>
      <c r="V6950" s="3"/>
      <c r="X6950" s="3"/>
    </row>
    <row r="6951" spans="15:24" x14ac:dyDescent="0.45">
      <c r="O6951" s="3"/>
      <c r="V6951" s="3"/>
      <c r="X6951" s="3"/>
    </row>
    <row r="6952" spans="15:24" x14ac:dyDescent="0.45">
      <c r="O6952" s="3"/>
      <c r="V6952" s="3"/>
      <c r="X6952" s="3"/>
    </row>
    <row r="6953" spans="15:24" x14ac:dyDescent="0.45">
      <c r="O6953" s="3"/>
      <c r="V6953" s="3"/>
      <c r="X6953" s="3"/>
    </row>
    <row r="6954" spans="15:24" x14ac:dyDescent="0.45">
      <c r="O6954" s="3"/>
      <c r="V6954" s="3"/>
      <c r="X6954" s="3"/>
    </row>
    <row r="6955" spans="15:24" x14ac:dyDescent="0.45">
      <c r="O6955" s="3"/>
      <c r="V6955" s="3"/>
      <c r="X6955" s="3"/>
    </row>
    <row r="6956" spans="15:24" x14ac:dyDescent="0.45">
      <c r="O6956" s="3"/>
      <c r="V6956" s="3"/>
      <c r="X6956" s="3"/>
    </row>
    <row r="6957" spans="15:24" x14ac:dyDescent="0.45">
      <c r="O6957" s="3"/>
      <c r="V6957" s="3"/>
      <c r="X6957" s="3"/>
    </row>
    <row r="6958" spans="15:24" x14ac:dyDescent="0.45">
      <c r="O6958" s="3"/>
      <c r="V6958" s="3"/>
      <c r="X6958" s="3"/>
    </row>
    <row r="6959" spans="15:24" x14ac:dyDescent="0.45">
      <c r="O6959" s="3"/>
      <c r="V6959" s="3"/>
      <c r="X6959" s="3"/>
    </row>
    <row r="6960" spans="15:24" x14ac:dyDescent="0.45">
      <c r="O6960" s="3"/>
      <c r="V6960" s="3"/>
      <c r="X6960" s="3"/>
    </row>
    <row r="6961" spans="15:24" x14ac:dyDescent="0.45">
      <c r="O6961" s="3"/>
      <c r="V6961" s="3"/>
      <c r="X6961" s="3"/>
    </row>
    <row r="6962" spans="15:24" x14ac:dyDescent="0.45">
      <c r="O6962" s="3"/>
      <c r="V6962" s="3"/>
      <c r="X6962" s="3"/>
    </row>
    <row r="6963" spans="15:24" x14ac:dyDescent="0.45">
      <c r="O6963" s="3"/>
      <c r="V6963" s="3"/>
      <c r="X6963" s="3"/>
    </row>
    <row r="6964" spans="15:24" x14ac:dyDescent="0.45">
      <c r="O6964" s="3"/>
      <c r="V6964" s="3"/>
      <c r="X6964" s="3"/>
    </row>
    <row r="6965" spans="15:24" x14ac:dyDescent="0.45">
      <c r="O6965" s="3"/>
      <c r="V6965" s="3"/>
      <c r="X6965" s="3"/>
    </row>
    <row r="6966" spans="15:24" x14ac:dyDescent="0.45">
      <c r="O6966" s="3"/>
      <c r="V6966" s="3"/>
      <c r="X6966" s="3"/>
    </row>
    <row r="6967" spans="15:24" x14ac:dyDescent="0.45">
      <c r="O6967" s="3"/>
      <c r="V6967" s="3"/>
      <c r="X6967" s="3"/>
    </row>
    <row r="6968" spans="15:24" x14ac:dyDescent="0.45">
      <c r="O6968" s="3"/>
      <c r="V6968" s="3"/>
      <c r="X6968" s="3"/>
    </row>
    <row r="6969" spans="15:24" x14ac:dyDescent="0.45">
      <c r="O6969" s="3"/>
      <c r="V6969" s="3"/>
      <c r="X6969" s="3"/>
    </row>
    <row r="6970" spans="15:24" x14ac:dyDescent="0.45">
      <c r="O6970" s="3"/>
      <c r="V6970" s="3"/>
      <c r="X6970" s="3"/>
    </row>
    <row r="6971" spans="15:24" x14ac:dyDescent="0.45">
      <c r="O6971" s="3"/>
      <c r="V6971" s="3"/>
      <c r="X6971" s="3"/>
    </row>
    <row r="6972" spans="15:24" x14ac:dyDescent="0.45">
      <c r="O6972" s="3"/>
      <c r="V6972" s="3"/>
      <c r="X6972" s="3"/>
    </row>
    <row r="6973" spans="15:24" x14ac:dyDescent="0.45">
      <c r="O6973" s="3"/>
      <c r="V6973" s="3"/>
      <c r="X6973" s="3"/>
    </row>
    <row r="6974" spans="15:24" x14ac:dyDescent="0.45">
      <c r="O6974" s="3"/>
      <c r="V6974" s="3"/>
      <c r="X6974" s="3"/>
    </row>
    <row r="6975" spans="15:24" x14ac:dyDescent="0.45">
      <c r="O6975" s="3"/>
      <c r="V6975" s="3"/>
      <c r="X6975" s="3"/>
    </row>
    <row r="6976" spans="15:24" x14ac:dyDescent="0.45">
      <c r="O6976" s="3"/>
      <c r="V6976" s="3"/>
      <c r="X6976" s="3"/>
    </row>
    <row r="6977" spans="15:24" x14ac:dyDescent="0.45">
      <c r="O6977" s="3"/>
      <c r="V6977" s="3"/>
      <c r="X6977" s="3"/>
    </row>
    <row r="6978" spans="15:24" x14ac:dyDescent="0.45">
      <c r="O6978" s="3"/>
      <c r="V6978" s="3"/>
      <c r="X6978" s="3"/>
    </row>
    <row r="6979" spans="15:24" x14ac:dyDescent="0.45">
      <c r="O6979" s="3"/>
      <c r="V6979" s="3"/>
      <c r="X6979" s="3"/>
    </row>
    <row r="6980" spans="15:24" x14ac:dyDescent="0.45">
      <c r="O6980" s="3"/>
      <c r="V6980" s="3"/>
      <c r="X6980" s="3"/>
    </row>
    <row r="6981" spans="15:24" x14ac:dyDescent="0.45">
      <c r="O6981" s="3"/>
      <c r="V6981" s="3"/>
      <c r="X6981" s="3"/>
    </row>
    <row r="6982" spans="15:24" x14ac:dyDescent="0.45">
      <c r="O6982" s="3"/>
      <c r="V6982" s="3"/>
      <c r="X6982" s="3"/>
    </row>
    <row r="6983" spans="15:24" x14ac:dyDescent="0.45">
      <c r="O6983" s="3"/>
      <c r="V6983" s="3"/>
      <c r="X6983" s="3"/>
    </row>
    <row r="6984" spans="15:24" x14ac:dyDescent="0.45">
      <c r="O6984" s="3"/>
      <c r="V6984" s="3"/>
      <c r="X6984" s="3"/>
    </row>
    <row r="6985" spans="15:24" x14ac:dyDescent="0.45">
      <c r="O6985" s="3"/>
      <c r="V6985" s="3"/>
      <c r="X6985" s="3"/>
    </row>
    <row r="6986" spans="15:24" x14ac:dyDescent="0.45">
      <c r="O6986" s="3"/>
      <c r="V6986" s="3"/>
      <c r="X6986" s="3"/>
    </row>
    <row r="6987" spans="15:24" x14ac:dyDescent="0.45">
      <c r="O6987" s="3"/>
      <c r="V6987" s="3"/>
      <c r="X6987" s="3"/>
    </row>
    <row r="6988" spans="15:24" x14ac:dyDescent="0.45">
      <c r="O6988" s="3"/>
      <c r="V6988" s="3"/>
      <c r="X6988" s="3"/>
    </row>
    <row r="6989" spans="15:24" x14ac:dyDescent="0.45">
      <c r="O6989" s="3"/>
      <c r="V6989" s="3"/>
      <c r="X6989" s="3"/>
    </row>
    <row r="6990" spans="15:24" x14ac:dyDescent="0.45">
      <c r="O6990" s="3"/>
      <c r="V6990" s="3"/>
      <c r="X6990" s="3"/>
    </row>
    <row r="6991" spans="15:24" x14ac:dyDescent="0.45">
      <c r="O6991" s="3"/>
      <c r="V6991" s="3"/>
      <c r="X6991" s="3"/>
    </row>
    <row r="6992" spans="15:24" x14ac:dyDescent="0.45">
      <c r="O6992" s="3"/>
      <c r="V6992" s="3"/>
      <c r="X6992" s="3"/>
    </row>
    <row r="6993" spans="15:24" x14ac:dyDescent="0.45">
      <c r="O6993" s="3"/>
      <c r="V6993" s="3"/>
      <c r="X6993" s="3"/>
    </row>
    <row r="6994" spans="15:24" x14ac:dyDescent="0.45">
      <c r="O6994" s="3"/>
      <c r="V6994" s="3"/>
      <c r="X6994" s="3"/>
    </row>
    <row r="6995" spans="15:24" x14ac:dyDescent="0.45">
      <c r="O6995" s="3"/>
      <c r="V6995" s="3"/>
      <c r="X6995" s="3"/>
    </row>
    <row r="6996" spans="15:24" x14ac:dyDescent="0.45">
      <c r="O6996" s="3"/>
      <c r="V6996" s="3"/>
      <c r="X6996" s="3"/>
    </row>
    <row r="6997" spans="15:24" x14ac:dyDescent="0.45">
      <c r="O6997" s="3"/>
      <c r="V6997" s="3"/>
      <c r="X6997" s="3"/>
    </row>
    <row r="6998" spans="15:24" x14ac:dyDescent="0.45">
      <c r="O6998" s="3"/>
      <c r="V6998" s="3"/>
      <c r="X6998" s="3"/>
    </row>
    <row r="6999" spans="15:24" x14ac:dyDescent="0.45">
      <c r="O6999" s="3"/>
      <c r="V6999" s="3"/>
      <c r="X6999" s="3"/>
    </row>
    <row r="7000" spans="15:24" x14ac:dyDescent="0.45">
      <c r="O7000" s="3"/>
      <c r="V7000" s="3"/>
      <c r="X7000" s="3"/>
    </row>
    <row r="7001" spans="15:24" x14ac:dyDescent="0.45">
      <c r="O7001" s="3"/>
      <c r="V7001" s="3"/>
      <c r="X7001" s="3"/>
    </row>
    <row r="7002" spans="15:24" x14ac:dyDescent="0.45">
      <c r="O7002" s="3"/>
      <c r="V7002" s="3"/>
      <c r="X7002" s="3"/>
    </row>
    <row r="7003" spans="15:24" x14ac:dyDescent="0.45">
      <c r="O7003" s="3"/>
      <c r="V7003" s="3"/>
      <c r="X7003" s="3"/>
    </row>
    <row r="7004" spans="15:24" x14ac:dyDescent="0.45">
      <c r="O7004" s="3"/>
      <c r="V7004" s="3"/>
      <c r="X7004" s="3"/>
    </row>
    <row r="7005" spans="15:24" x14ac:dyDescent="0.45">
      <c r="O7005" s="3"/>
      <c r="V7005" s="3"/>
      <c r="X7005" s="3"/>
    </row>
    <row r="7006" spans="15:24" x14ac:dyDescent="0.45">
      <c r="O7006" s="3"/>
      <c r="V7006" s="3"/>
      <c r="X7006" s="3"/>
    </row>
    <row r="7007" spans="15:24" x14ac:dyDescent="0.45">
      <c r="O7007" s="3"/>
      <c r="V7007" s="3"/>
      <c r="X7007" s="3"/>
    </row>
    <row r="7008" spans="15:24" x14ac:dyDescent="0.45">
      <c r="O7008" s="3"/>
      <c r="V7008" s="3"/>
      <c r="X7008" s="3"/>
    </row>
    <row r="7009" spans="15:24" x14ac:dyDescent="0.45">
      <c r="O7009" s="3"/>
      <c r="V7009" s="3"/>
      <c r="X7009" s="3"/>
    </row>
    <row r="7010" spans="15:24" x14ac:dyDescent="0.45">
      <c r="O7010" s="3"/>
      <c r="V7010" s="3"/>
      <c r="X7010" s="3"/>
    </row>
    <row r="7011" spans="15:24" x14ac:dyDescent="0.45">
      <c r="O7011" s="3"/>
      <c r="V7011" s="3"/>
      <c r="X7011" s="3"/>
    </row>
    <row r="7012" spans="15:24" x14ac:dyDescent="0.45">
      <c r="O7012" s="3"/>
      <c r="V7012" s="3"/>
      <c r="X7012" s="3"/>
    </row>
    <row r="7013" spans="15:24" x14ac:dyDescent="0.45">
      <c r="O7013" s="3"/>
      <c r="V7013" s="3"/>
      <c r="X7013" s="3"/>
    </row>
    <row r="7014" spans="15:24" x14ac:dyDescent="0.45">
      <c r="O7014" s="3"/>
      <c r="V7014" s="3"/>
      <c r="X7014" s="3"/>
    </row>
    <row r="7015" spans="15:24" x14ac:dyDescent="0.45">
      <c r="O7015" s="3"/>
      <c r="V7015" s="3"/>
      <c r="X7015" s="3"/>
    </row>
    <row r="7016" spans="15:24" x14ac:dyDescent="0.45">
      <c r="O7016" s="3"/>
      <c r="V7016" s="3"/>
      <c r="X7016" s="3"/>
    </row>
    <row r="7017" spans="15:24" x14ac:dyDescent="0.45">
      <c r="O7017" s="3"/>
      <c r="V7017" s="3"/>
      <c r="X7017" s="3"/>
    </row>
    <row r="7018" spans="15:24" x14ac:dyDescent="0.45">
      <c r="O7018" s="3"/>
      <c r="V7018" s="3"/>
      <c r="X7018" s="3"/>
    </row>
    <row r="7019" spans="15:24" x14ac:dyDescent="0.45">
      <c r="O7019" s="3"/>
      <c r="V7019" s="3"/>
      <c r="X7019" s="3"/>
    </row>
    <row r="7020" spans="15:24" x14ac:dyDescent="0.45">
      <c r="O7020" s="3"/>
      <c r="V7020" s="3"/>
      <c r="X7020" s="3"/>
    </row>
    <row r="7021" spans="15:24" x14ac:dyDescent="0.45">
      <c r="O7021" s="3"/>
      <c r="V7021" s="3"/>
      <c r="X7021" s="3"/>
    </row>
    <row r="7022" spans="15:24" x14ac:dyDescent="0.45">
      <c r="O7022" s="3"/>
      <c r="V7022" s="3"/>
      <c r="X7022" s="3"/>
    </row>
    <row r="7023" spans="15:24" x14ac:dyDescent="0.45">
      <c r="O7023" s="3"/>
      <c r="V7023" s="3"/>
      <c r="X7023" s="3"/>
    </row>
    <row r="7024" spans="15:24" x14ac:dyDescent="0.45">
      <c r="O7024" s="3"/>
      <c r="V7024" s="3"/>
      <c r="X7024" s="3"/>
    </row>
    <row r="7025" spans="15:24" x14ac:dyDescent="0.45">
      <c r="O7025" s="3"/>
      <c r="V7025" s="3"/>
      <c r="X7025" s="3"/>
    </row>
    <row r="7026" spans="15:24" x14ac:dyDescent="0.45">
      <c r="O7026" s="3"/>
      <c r="V7026" s="3"/>
      <c r="X7026" s="3"/>
    </row>
    <row r="7027" spans="15:24" x14ac:dyDescent="0.45">
      <c r="O7027" s="3"/>
      <c r="V7027" s="3"/>
      <c r="X7027" s="3"/>
    </row>
    <row r="7028" spans="15:24" x14ac:dyDescent="0.45">
      <c r="O7028" s="3"/>
      <c r="V7028" s="3"/>
      <c r="X7028" s="3"/>
    </row>
    <row r="7029" spans="15:24" x14ac:dyDescent="0.45">
      <c r="O7029" s="3"/>
      <c r="V7029" s="3"/>
      <c r="X7029" s="3"/>
    </row>
    <row r="7030" spans="15:24" x14ac:dyDescent="0.45">
      <c r="O7030" s="3"/>
      <c r="V7030" s="3"/>
      <c r="X7030" s="3"/>
    </row>
    <row r="7031" spans="15:24" x14ac:dyDescent="0.45">
      <c r="O7031" s="3"/>
      <c r="V7031" s="3"/>
      <c r="X7031" s="3"/>
    </row>
    <row r="7032" spans="15:24" x14ac:dyDescent="0.45">
      <c r="O7032" s="3"/>
      <c r="V7032" s="3"/>
      <c r="X7032" s="3"/>
    </row>
    <row r="7033" spans="15:24" x14ac:dyDescent="0.45">
      <c r="O7033" s="3"/>
      <c r="V7033" s="3"/>
      <c r="X7033" s="3"/>
    </row>
    <row r="7034" spans="15:24" x14ac:dyDescent="0.45">
      <c r="O7034" s="3"/>
      <c r="V7034" s="3"/>
      <c r="X7034" s="3"/>
    </row>
    <row r="7035" spans="15:24" x14ac:dyDescent="0.45">
      <c r="O7035" s="3"/>
      <c r="V7035" s="3"/>
      <c r="X7035" s="3"/>
    </row>
    <row r="7036" spans="15:24" x14ac:dyDescent="0.45">
      <c r="O7036" s="3"/>
      <c r="V7036" s="3"/>
      <c r="X7036" s="3"/>
    </row>
    <row r="7037" spans="15:24" x14ac:dyDescent="0.45">
      <c r="O7037" s="3"/>
      <c r="V7037" s="3"/>
      <c r="X7037" s="3"/>
    </row>
    <row r="7038" spans="15:24" x14ac:dyDescent="0.45">
      <c r="O7038" s="3"/>
      <c r="V7038" s="3"/>
      <c r="X7038" s="3"/>
    </row>
    <row r="7039" spans="15:24" x14ac:dyDescent="0.45">
      <c r="O7039" s="3"/>
      <c r="V7039" s="3"/>
      <c r="X7039" s="3"/>
    </row>
    <row r="7040" spans="15:24" x14ac:dyDescent="0.45">
      <c r="O7040" s="3"/>
      <c r="V7040" s="3"/>
      <c r="X7040" s="3"/>
    </row>
    <row r="7041" spans="15:24" x14ac:dyDescent="0.45">
      <c r="O7041" s="3"/>
      <c r="V7041" s="3"/>
      <c r="X7041" s="3"/>
    </row>
    <row r="7042" spans="15:24" x14ac:dyDescent="0.45">
      <c r="O7042" s="3"/>
      <c r="V7042" s="3"/>
      <c r="X7042" s="3"/>
    </row>
    <row r="7043" spans="15:24" x14ac:dyDescent="0.45">
      <c r="O7043" s="3"/>
      <c r="V7043" s="3"/>
      <c r="X7043" s="3"/>
    </row>
    <row r="7044" spans="15:24" x14ac:dyDescent="0.45">
      <c r="O7044" s="3"/>
      <c r="V7044" s="3"/>
      <c r="X7044" s="3"/>
    </row>
    <row r="7045" spans="15:24" x14ac:dyDescent="0.45">
      <c r="O7045" s="3"/>
      <c r="V7045" s="3"/>
      <c r="X7045" s="3"/>
    </row>
    <row r="7046" spans="15:24" x14ac:dyDescent="0.45">
      <c r="O7046" s="3"/>
      <c r="V7046" s="3"/>
      <c r="X7046" s="3"/>
    </row>
    <row r="7047" spans="15:24" x14ac:dyDescent="0.45">
      <c r="O7047" s="3"/>
      <c r="V7047" s="3"/>
      <c r="X7047" s="3"/>
    </row>
    <row r="7048" spans="15:24" x14ac:dyDescent="0.45">
      <c r="O7048" s="3"/>
      <c r="V7048" s="3"/>
      <c r="X7048" s="3"/>
    </row>
    <row r="7049" spans="15:24" x14ac:dyDescent="0.45">
      <c r="O7049" s="3"/>
      <c r="V7049" s="3"/>
      <c r="X7049" s="3"/>
    </row>
    <row r="7050" spans="15:24" x14ac:dyDescent="0.45">
      <c r="O7050" s="3"/>
      <c r="V7050" s="3"/>
      <c r="X7050" s="3"/>
    </row>
    <row r="7051" spans="15:24" x14ac:dyDescent="0.45">
      <c r="O7051" s="3"/>
      <c r="V7051" s="3"/>
      <c r="X7051" s="3"/>
    </row>
    <row r="7052" spans="15:24" x14ac:dyDescent="0.45">
      <c r="O7052" s="3"/>
      <c r="V7052" s="3"/>
      <c r="X7052" s="3"/>
    </row>
    <row r="7053" spans="15:24" x14ac:dyDescent="0.45">
      <c r="O7053" s="3"/>
      <c r="V7053" s="3"/>
      <c r="X7053" s="3"/>
    </row>
    <row r="7054" spans="15:24" x14ac:dyDescent="0.45">
      <c r="O7054" s="3"/>
      <c r="V7054" s="3"/>
      <c r="X7054" s="3"/>
    </row>
    <row r="7055" spans="15:24" x14ac:dyDescent="0.45">
      <c r="O7055" s="3"/>
      <c r="V7055" s="3"/>
      <c r="X7055" s="3"/>
    </row>
    <row r="7056" spans="15:24" x14ac:dyDescent="0.45">
      <c r="O7056" s="3"/>
      <c r="V7056" s="3"/>
      <c r="X7056" s="3"/>
    </row>
    <row r="7057" spans="15:24" x14ac:dyDescent="0.45">
      <c r="O7057" s="3"/>
      <c r="V7057" s="3"/>
      <c r="X7057" s="3"/>
    </row>
    <row r="7058" spans="15:24" x14ac:dyDescent="0.45">
      <c r="O7058" s="3"/>
      <c r="V7058" s="3"/>
      <c r="X7058" s="3"/>
    </row>
    <row r="7059" spans="15:24" x14ac:dyDescent="0.45">
      <c r="O7059" s="3"/>
      <c r="V7059" s="3"/>
      <c r="X7059" s="3"/>
    </row>
    <row r="7060" spans="15:24" x14ac:dyDescent="0.45">
      <c r="O7060" s="3"/>
      <c r="V7060" s="3"/>
      <c r="X7060" s="3"/>
    </row>
    <row r="7061" spans="15:24" x14ac:dyDescent="0.45">
      <c r="O7061" s="3"/>
      <c r="V7061" s="3"/>
      <c r="X7061" s="3"/>
    </row>
    <row r="7062" spans="15:24" x14ac:dyDescent="0.45">
      <c r="O7062" s="3"/>
      <c r="V7062" s="3"/>
      <c r="X7062" s="3"/>
    </row>
    <row r="7063" spans="15:24" x14ac:dyDescent="0.45">
      <c r="O7063" s="3"/>
      <c r="V7063" s="3"/>
      <c r="X7063" s="3"/>
    </row>
    <row r="7064" spans="15:24" x14ac:dyDescent="0.45">
      <c r="O7064" s="3"/>
      <c r="V7064" s="3"/>
      <c r="X7064" s="3"/>
    </row>
    <row r="7065" spans="15:24" x14ac:dyDescent="0.45">
      <c r="O7065" s="3"/>
      <c r="V7065" s="3"/>
      <c r="X7065" s="3"/>
    </row>
    <row r="7066" spans="15:24" x14ac:dyDescent="0.45">
      <c r="O7066" s="3"/>
      <c r="V7066" s="3"/>
      <c r="X7066" s="3"/>
    </row>
    <row r="7067" spans="15:24" x14ac:dyDescent="0.45">
      <c r="O7067" s="3"/>
      <c r="V7067" s="3"/>
      <c r="X7067" s="3"/>
    </row>
    <row r="7068" spans="15:24" x14ac:dyDescent="0.45">
      <c r="O7068" s="3"/>
      <c r="V7068" s="3"/>
      <c r="X7068" s="3"/>
    </row>
    <row r="7069" spans="15:24" x14ac:dyDescent="0.45">
      <c r="O7069" s="3"/>
      <c r="V7069" s="3"/>
      <c r="X7069" s="3"/>
    </row>
    <row r="7070" spans="15:24" x14ac:dyDescent="0.45">
      <c r="O7070" s="3"/>
      <c r="V7070" s="3"/>
      <c r="X7070" s="3"/>
    </row>
    <row r="7071" spans="15:24" x14ac:dyDescent="0.45">
      <c r="O7071" s="3"/>
      <c r="V7071" s="3"/>
      <c r="X7071" s="3"/>
    </row>
    <row r="7072" spans="15:24" x14ac:dyDescent="0.45">
      <c r="O7072" s="3"/>
      <c r="V7072" s="3"/>
      <c r="X7072" s="3"/>
    </row>
    <row r="7073" spans="15:24" x14ac:dyDescent="0.45">
      <c r="O7073" s="3"/>
      <c r="V7073" s="3"/>
      <c r="X7073" s="3"/>
    </row>
    <row r="7074" spans="15:24" x14ac:dyDescent="0.45">
      <c r="O7074" s="3"/>
      <c r="V7074" s="3"/>
      <c r="X7074" s="3"/>
    </row>
    <row r="7075" spans="15:24" x14ac:dyDescent="0.45">
      <c r="O7075" s="3"/>
      <c r="V7075" s="3"/>
      <c r="X7075" s="3"/>
    </row>
    <row r="7076" spans="15:24" x14ac:dyDescent="0.45">
      <c r="O7076" s="3"/>
      <c r="V7076" s="3"/>
      <c r="X7076" s="3"/>
    </row>
    <row r="7077" spans="15:24" x14ac:dyDescent="0.45">
      <c r="O7077" s="3"/>
      <c r="V7077" s="3"/>
      <c r="X7077" s="3"/>
    </row>
    <row r="7078" spans="15:24" x14ac:dyDescent="0.45">
      <c r="O7078" s="3"/>
      <c r="V7078" s="3"/>
      <c r="X7078" s="3"/>
    </row>
    <row r="7079" spans="15:24" x14ac:dyDescent="0.45">
      <c r="O7079" s="3"/>
      <c r="V7079" s="3"/>
      <c r="X7079" s="3"/>
    </row>
    <row r="7080" spans="15:24" x14ac:dyDescent="0.45">
      <c r="O7080" s="3"/>
      <c r="V7080" s="3"/>
      <c r="X7080" s="3"/>
    </row>
    <row r="7081" spans="15:24" x14ac:dyDescent="0.45">
      <c r="O7081" s="3"/>
      <c r="V7081" s="3"/>
      <c r="X7081" s="3"/>
    </row>
    <row r="7082" spans="15:24" x14ac:dyDescent="0.45">
      <c r="O7082" s="3"/>
      <c r="V7082" s="3"/>
      <c r="X7082" s="3"/>
    </row>
    <row r="7083" spans="15:24" x14ac:dyDescent="0.45">
      <c r="O7083" s="3"/>
      <c r="V7083" s="3"/>
      <c r="X7083" s="3"/>
    </row>
    <row r="7084" spans="15:24" x14ac:dyDescent="0.45">
      <c r="O7084" s="3"/>
      <c r="V7084" s="3"/>
      <c r="X7084" s="3"/>
    </row>
    <row r="7085" spans="15:24" x14ac:dyDescent="0.45">
      <c r="O7085" s="3"/>
      <c r="V7085" s="3"/>
      <c r="X7085" s="3"/>
    </row>
    <row r="7086" spans="15:24" x14ac:dyDescent="0.45">
      <c r="O7086" s="3"/>
      <c r="V7086" s="3"/>
      <c r="X7086" s="3"/>
    </row>
    <row r="7087" spans="15:24" x14ac:dyDescent="0.45">
      <c r="O7087" s="3"/>
      <c r="V7087" s="3"/>
      <c r="X7087" s="3"/>
    </row>
    <row r="7088" spans="15:24" x14ac:dyDescent="0.45">
      <c r="O7088" s="3"/>
      <c r="V7088" s="3"/>
      <c r="X7088" s="3"/>
    </row>
    <row r="7089" spans="15:24" x14ac:dyDescent="0.45">
      <c r="O7089" s="3"/>
      <c r="V7089" s="3"/>
      <c r="X7089" s="3"/>
    </row>
    <row r="7090" spans="15:24" x14ac:dyDescent="0.45">
      <c r="O7090" s="3"/>
      <c r="V7090" s="3"/>
      <c r="X7090" s="3"/>
    </row>
    <row r="7091" spans="15:24" x14ac:dyDescent="0.45">
      <c r="O7091" s="3"/>
      <c r="V7091" s="3"/>
      <c r="X7091" s="3"/>
    </row>
    <row r="7092" spans="15:24" x14ac:dyDescent="0.45">
      <c r="O7092" s="3"/>
      <c r="V7092" s="3"/>
      <c r="X7092" s="3"/>
    </row>
    <row r="7093" spans="15:24" x14ac:dyDescent="0.45">
      <c r="O7093" s="3"/>
      <c r="V7093" s="3"/>
      <c r="X7093" s="3"/>
    </row>
    <row r="7094" spans="15:24" x14ac:dyDescent="0.45">
      <c r="O7094" s="3"/>
      <c r="V7094" s="3"/>
      <c r="X7094" s="3"/>
    </row>
    <row r="7095" spans="15:24" x14ac:dyDescent="0.45">
      <c r="O7095" s="3"/>
      <c r="V7095" s="3"/>
      <c r="X7095" s="3"/>
    </row>
    <row r="7096" spans="15:24" x14ac:dyDescent="0.45">
      <c r="O7096" s="3"/>
      <c r="V7096" s="3"/>
      <c r="X7096" s="3"/>
    </row>
    <row r="7097" spans="15:24" x14ac:dyDescent="0.45">
      <c r="O7097" s="3"/>
      <c r="V7097" s="3"/>
      <c r="X7097" s="3"/>
    </row>
    <row r="7098" spans="15:24" x14ac:dyDescent="0.45">
      <c r="O7098" s="3"/>
      <c r="V7098" s="3"/>
      <c r="X7098" s="3"/>
    </row>
    <row r="7099" spans="15:24" x14ac:dyDescent="0.45">
      <c r="O7099" s="3"/>
      <c r="V7099" s="3"/>
      <c r="X7099" s="3"/>
    </row>
    <row r="7100" spans="15:24" x14ac:dyDescent="0.45">
      <c r="O7100" s="3"/>
      <c r="V7100" s="3"/>
      <c r="X7100" s="3"/>
    </row>
    <row r="7101" spans="15:24" x14ac:dyDescent="0.45">
      <c r="O7101" s="3"/>
      <c r="V7101" s="3"/>
      <c r="X7101" s="3"/>
    </row>
    <row r="7102" spans="15:24" x14ac:dyDescent="0.45">
      <c r="O7102" s="3"/>
      <c r="V7102" s="3"/>
      <c r="X7102" s="3"/>
    </row>
    <row r="7103" spans="15:24" x14ac:dyDescent="0.45">
      <c r="O7103" s="3"/>
      <c r="V7103" s="3"/>
      <c r="X7103" s="3"/>
    </row>
    <row r="7104" spans="15:24" x14ac:dyDescent="0.45">
      <c r="O7104" s="3"/>
      <c r="V7104" s="3"/>
      <c r="X7104" s="3"/>
    </row>
    <row r="7105" spans="15:24" x14ac:dyDescent="0.45">
      <c r="O7105" s="3"/>
      <c r="V7105" s="3"/>
      <c r="X7105" s="3"/>
    </row>
    <row r="7106" spans="15:24" x14ac:dyDescent="0.45">
      <c r="O7106" s="3"/>
      <c r="V7106" s="3"/>
      <c r="X7106" s="3"/>
    </row>
    <row r="7107" spans="15:24" x14ac:dyDescent="0.45">
      <c r="O7107" s="3"/>
      <c r="V7107" s="3"/>
      <c r="X7107" s="3"/>
    </row>
    <row r="7108" spans="15:24" x14ac:dyDescent="0.45">
      <c r="O7108" s="3"/>
      <c r="V7108" s="3"/>
      <c r="X7108" s="3"/>
    </row>
    <row r="7109" spans="15:24" x14ac:dyDescent="0.45">
      <c r="O7109" s="3"/>
      <c r="V7109" s="3"/>
      <c r="X7109" s="3"/>
    </row>
    <row r="7110" spans="15:24" x14ac:dyDescent="0.45">
      <c r="O7110" s="3"/>
      <c r="V7110" s="3"/>
      <c r="X7110" s="3"/>
    </row>
    <row r="7111" spans="15:24" x14ac:dyDescent="0.45">
      <c r="O7111" s="3"/>
      <c r="V7111" s="3"/>
      <c r="X7111" s="3"/>
    </row>
    <row r="7112" spans="15:24" x14ac:dyDescent="0.45">
      <c r="O7112" s="3"/>
      <c r="V7112" s="3"/>
      <c r="X7112" s="3"/>
    </row>
    <row r="7113" spans="15:24" x14ac:dyDescent="0.45">
      <c r="O7113" s="3"/>
      <c r="V7113" s="3"/>
      <c r="X7113" s="3"/>
    </row>
    <row r="7114" spans="15:24" x14ac:dyDescent="0.45">
      <c r="O7114" s="3"/>
      <c r="V7114" s="3"/>
      <c r="X7114" s="3"/>
    </row>
    <row r="7115" spans="15:24" x14ac:dyDescent="0.45">
      <c r="O7115" s="3"/>
      <c r="V7115" s="3"/>
      <c r="X7115" s="3"/>
    </row>
    <row r="7116" spans="15:24" x14ac:dyDescent="0.45">
      <c r="O7116" s="3"/>
      <c r="V7116" s="3"/>
      <c r="X7116" s="3"/>
    </row>
    <row r="7117" spans="15:24" x14ac:dyDescent="0.45">
      <c r="O7117" s="3"/>
      <c r="V7117" s="3"/>
      <c r="X7117" s="3"/>
    </row>
    <row r="7118" spans="15:24" x14ac:dyDescent="0.45">
      <c r="O7118" s="3"/>
      <c r="V7118" s="3"/>
      <c r="X7118" s="3"/>
    </row>
    <row r="7119" spans="15:24" x14ac:dyDescent="0.45">
      <c r="O7119" s="3"/>
      <c r="V7119" s="3"/>
      <c r="X7119" s="3"/>
    </row>
    <row r="7120" spans="15:24" x14ac:dyDescent="0.45">
      <c r="O7120" s="3"/>
      <c r="V7120" s="3"/>
      <c r="X7120" s="3"/>
    </row>
    <row r="7121" spans="15:24" x14ac:dyDescent="0.45">
      <c r="O7121" s="3"/>
      <c r="V7121" s="3"/>
      <c r="X7121" s="3"/>
    </row>
    <row r="7122" spans="15:24" x14ac:dyDescent="0.45">
      <c r="O7122" s="3"/>
      <c r="V7122" s="3"/>
      <c r="X7122" s="3"/>
    </row>
    <row r="7123" spans="15:24" x14ac:dyDescent="0.45">
      <c r="O7123" s="3"/>
      <c r="V7123" s="3"/>
      <c r="X7123" s="3"/>
    </row>
    <row r="7124" spans="15:24" x14ac:dyDescent="0.45">
      <c r="O7124" s="3"/>
      <c r="V7124" s="3"/>
      <c r="X7124" s="3"/>
    </row>
    <row r="7125" spans="15:24" x14ac:dyDescent="0.45">
      <c r="O7125" s="3"/>
      <c r="V7125" s="3"/>
      <c r="X7125" s="3"/>
    </row>
    <row r="7126" spans="15:24" x14ac:dyDescent="0.45">
      <c r="O7126" s="3"/>
      <c r="V7126" s="3"/>
      <c r="X7126" s="3"/>
    </row>
    <row r="7127" spans="15:24" x14ac:dyDescent="0.45">
      <c r="O7127" s="3"/>
      <c r="V7127" s="3"/>
      <c r="X7127" s="3"/>
    </row>
    <row r="7128" spans="15:24" x14ac:dyDescent="0.45">
      <c r="O7128" s="3"/>
      <c r="V7128" s="3"/>
      <c r="X7128" s="3"/>
    </row>
    <row r="7129" spans="15:24" x14ac:dyDescent="0.45">
      <c r="O7129" s="3"/>
      <c r="V7129" s="3"/>
      <c r="X7129" s="3"/>
    </row>
    <row r="7130" spans="15:24" x14ac:dyDescent="0.45">
      <c r="O7130" s="3"/>
      <c r="V7130" s="3"/>
      <c r="X7130" s="3"/>
    </row>
    <row r="7131" spans="15:24" x14ac:dyDescent="0.45">
      <c r="O7131" s="3"/>
      <c r="V7131" s="3"/>
      <c r="X7131" s="3"/>
    </row>
    <row r="7132" spans="15:24" x14ac:dyDescent="0.45">
      <c r="O7132" s="3"/>
      <c r="V7132" s="3"/>
      <c r="X7132" s="3"/>
    </row>
    <row r="7133" spans="15:24" x14ac:dyDescent="0.45">
      <c r="O7133" s="3"/>
      <c r="V7133" s="3"/>
      <c r="X7133" s="3"/>
    </row>
    <row r="7134" spans="15:24" x14ac:dyDescent="0.45">
      <c r="O7134" s="3"/>
      <c r="V7134" s="3"/>
      <c r="X7134" s="3"/>
    </row>
    <row r="7135" spans="15:24" x14ac:dyDescent="0.45">
      <c r="O7135" s="3"/>
      <c r="V7135" s="3"/>
      <c r="X7135" s="3"/>
    </row>
    <row r="7136" spans="15:24" x14ac:dyDescent="0.45">
      <c r="O7136" s="3"/>
      <c r="V7136" s="3"/>
      <c r="X7136" s="3"/>
    </row>
    <row r="7137" spans="15:24" x14ac:dyDescent="0.45">
      <c r="O7137" s="3"/>
      <c r="V7137" s="3"/>
      <c r="X7137" s="3"/>
    </row>
    <row r="7138" spans="15:24" x14ac:dyDescent="0.45">
      <c r="O7138" s="3"/>
      <c r="V7138" s="3"/>
      <c r="X7138" s="3"/>
    </row>
    <row r="7139" spans="15:24" x14ac:dyDescent="0.45">
      <c r="O7139" s="3"/>
      <c r="V7139" s="3"/>
      <c r="X7139" s="3"/>
    </row>
    <row r="7140" spans="15:24" x14ac:dyDescent="0.45">
      <c r="O7140" s="3"/>
      <c r="V7140" s="3"/>
      <c r="X7140" s="3"/>
    </row>
    <row r="7141" spans="15:24" x14ac:dyDescent="0.45">
      <c r="O7141" s="3"/>
      <c r="V7141" s="3"/>
      <c r="X7141" s="3"/>
    </row>
    <row r="7142" spans="15:24" x14ac:dyDescent="0.45">
      <c r="O7142" s="3"/>
      <c r="V7142" s="3"/>
      <c r="X7142" s="3"/>
    </row>
    <row r="7143" spans="15:24" x14ac:dyDescent="0.45">
      <c r="O7143" s="3"/>
      <c r="V7143" s="3"/>
      <c r="X7143" s="3"/>
    </row>
    <row r="7144" spans="15:24" x14ac:dyDescent="0.45">
      <c r="O7144" s="3"/>
      <c r="V7144" s="3"/>
      <c r="X7144" s="3"/>
    </row>
    <row r="7145" spans="15:24" x14ac:dyDescent="0.45">
      <c r="O7145" s="3"/>
      <c r="V7145" s="3"/>
      <c r="X7145" s="3"/>
    </row>
    <row r="7146" spans="15:24" x14ac:dyDescent="0.45">
      <c r="O7146" s="3"/>
      <c r="V7146" s="3"/>
      <c r="X7146" s="3"/>
    </row>
    <row r="7147" spans="15:24" x14ac:dyDescent="0.45">
      <c r="O7147" s="3"/>
      <c r="V7147" s="3"/>
      <c r="X7147" s="3"/>
    </row>
    <row r="7148" spans="15:24" x14ac:dyDescent="0.45">
      <c r="O7148" s="3"/>
      <c r="V7148" s="3"/>
      <c r="X7148" s="3"/>
    </row>
    <row r="7149" spans="15:24" x14ac:dyDescent="0.45">
      <c r="O7149" s="3"/>
      <c r="V7149" s="3"/>
      <c r="X7149" s="3"/>
    </row>
    <row r="7150" spans="15:24" x14ac:dyDescent="0.45">
      <c r="O7150" s="3"/>
      <c r="V7150" s="3"/>
      <c r="X7150" s="3"/>
    </row>
    <row r="7151" spans="15:24" x14ac:dyDescent="0.45">
      <c r="O7151" s="3"/>
      <c r="V7151" s="3"/>
      <c r="X7151" s="3"/>
    </row>
    <row r="7152" spans="15:24" x14ac:dyDescent="0.45">
      <c r="O7152" s="3"/>
      <c r="V7152" s="3"/>
      <c r="X7152" s="3"/>
    </row>
    <row r="7153" spans="15:24" x14ac:dyDescent="0.45">
      <c r="O7153" s="3"/>
      <c r="V7153" s="3"/>
      <c r="X7153" s="3"/>
    </row>
    <row r="7154" spans="15:24" x14ac:dyDescent="0.45">
      <c r="O7154" s="3"/>
      <c r="V7154" s="3"/>
      <c r="X7154" s="3"/>
    </row>
    <row r="7155" spans="15:24" x14ac:dyDescent="0.45">
      <c r="O7155" s="3"/>
      <c r="V7155" s="3"/>
      <c r="X7155" s="3"/>
    </row>
    <row r="7156" spans="15:24" x14ac:dyDescent="0.45">
      <c r="O7156" s="3"/>
      <c r="V7156" s="3"/>
      <c r="X7156" s="3"/>
    </row>
    <row r="7157" spans="15:24" x14ac:dyDescent="0.45">
      <c r="O7157" s="3"/>
      <c r="V7157" s="3"/>
      <c r="X7157" s="3"/>
    </row>
    <row r="7158" spans="15:24" x14ac:dyDescent="0.45">
      <c r="O7158" s="3"/>
      <c r="V7158" s="3"/>
      <c r="X7158" s="3"/>
    </row>
    <row r="7159" spans="15:24" x14ac:dyDescent="0.45">
      <c r="O7159" s="3"/>
      <c r="V7159" s="3"/>
      <c r="X7159" s="3"/>
    </row>
    <row r="7160" spans="15:24" x14ac:dyDescent="0.45">
      <c r="O7160" s="3"/>
      <c r="V7160" s="3"/>
      <c r="X7160" s="3"/>
    </row>
    <row r="7161" spans="15:24" x14ac:dyDescent="0.45">
      <c r="O7161" s="3"/>
      <c r="V7161" s="3"/>
      <c r="X7161" s="3"/>
    </row>
    <row r="7162" spans="15:24" x14ac:dyDescent="0.45">
      <c r="O7162" s="3"/>
      <c r="V7162" s="3"/>
      <c r="X7162" s="3"/>
    </row>
    <row r="7163" spans="15:24" x14ac:dyDescent="0.45">
      <c r="O7163" s="3"/>
      <c r="V7163" s="3"/>
      <c r="X7163" s="3"/>
    </row>
    <row r="7164" spans="15:24" x14ac:dyDescent="0.45">
      <c r="O7164" s="3"/>
      <c r="V7164" s="3"/>
      <c r="X7164" s="3"/>
    </row>
    <row r="7165" spans="15:24" x14ac:dyDescent="0.45">
      <c r="O7165" s="3"/>
      <c r="V7165" s="3"/>
      <c r="X7165" s="3"/>
    </row>
    <row r="7166" spans="15:24" x14ac:dyDescent="0.45">
      <c r="O7166" s="3"/>
      <c r="V7166" s="3"/>
      <c r="X7166" s="3"/>
    </row>
    <row r="7167" spans="15:24" x14ac:dyDescent="0.45">
      <c r="O7167" s="3"/>
      <c r="V7167" s="3"/>
      <c r="X7167" s="3"/>
    </row>
    <row r="7168" spans="15:24" x14ac:dyDescent="0.45">
      <c r="O7168" s="3"/>
      <c r="V7168" s="3"/>
      <c r="X7168" s="3"/>
    </row>
    <row r="7169" spans="15:24" x14ac:dyDescent="0.45">
      <c r="O7169" s="3"/>
      <c r="V7169" s="3"/>
      <c r="X7169" s="3"/>
    </row>
    <row r="7170" spans="15:24" x14ac:dyDescent="0.45">
      <c r="O7170" s="3"/>
      <c r="V7170" s="3"/>
      <c r="X7170" s="3"/>
    </row>
    <row r="7171" spans="15:24" x14ac:dyDescent="0.45">
      <c r="O7171" s="3"/>
      <c r="V7171" s="3"/>
      <c r="X7171" s="3"/>
    </row>
    <row r="7172" spans="15:24" x14ac:dyDescent="0.45">
      <c r="O7172" s="3"/>
      <c r="V7172" s="3"/>
      <c r="X7172" s="3"/>
    </row>
    <row r="7173" spans="15:24" x14ac:dyDescent="0.45">
      <c r="O7173" s="3"/>
      <c r="V7173" s="3"/>
      <c r="X7173" s="3"/>
    </row>
    <row r="7174" spans="15:24" x14ac:dyDescent="0.45">
      <c r="O7174" s="3"/>
      <c r="V7174" s="3"/>
      <c r="X7174" s="3"/>
    </row>
    <row r="7175" spans="15:24" x14ac:dyDescent="0.45">
      <c r="O7175" s="3"/>
      <c r="V7175" s="3"/>
      <c r="X7175" s="3"/>
    </row>
    <row r="7176" spans="15:24" x14ac:dyDescent="0.45">
      <c r="O7176" s="3"/>
      <c r="V7176" s="3"/>
      <c r="X7176" s="3"/>
    </row>
    <row r="7177" spans="15:24" x14ac:dyDescent="0.45">
      <c r="O7177" s="3"/>
      <c r="V7177" s="3"/>
      <c r="X7177" s="3"/>
    </row>
    <row r="7178" spans="15:24" x14ac:dyDescent="0.45">
      <c r="O7178" s="3"/>
      <c r="V7178" s="3"/>
      <c r="X7178" s="3"/>
    </row>
    <row r="7179" spans="15:24" x14ac:dyDescent="0.45">
      <c r="O7179" s="3"/>
      <c r="V7179" s="3"/>
      <c r="X7179" s="3"/>
    </row>
    <row r="7180" spans="15:24" x14ac:dyDescent="0.45">
      <c r="O7180" s="3"/>
      <c r="V7180" s="3"/>
      <c r="X7180" s="3"/>
    </row>
    <row r="7181" spans="15:24" x14ac:dyDescent="0.45">
      <c r="O7181" s="3"/>
      <c r="V7181" s="3"/>
      <c r="X7181" s="3"/>
    </row>
    <row r="7182" spans="15:24" x14ac:dyDescent="0.45">
      <c r="O7182" s="3"/>
      <c r="V7182" s="3"/>
      <c r="X7182" s="3"/>
    </row>
    <row r="7183" spans="15:24" x14ac:dyDescent="0.45">
      <c r="O7183" s="3"/>
      <c r="V7183" s="3"/>
      <c r="X7183" s="3"/>
    </row>
    <row r="7184" spans="15:24" x14ac:dyDescent="0.45">
      <c r="O7184" s="3"/>
      <c r="V7184" s="3"/>
      <c r="X7184" s="3"/>
    </row>
    <row r="7185" spans="15:24" x14ac:dyDescent="0.45">
      <c r="O7185" s="3"/>
      <c r="V7185" s="3"/>
      <c r="X7185" s="3"/>
    </row>
    <row r="7186" spans="15:24" x14ac:dyDescent="0.45">
      <c r="O7186" s="3"/>
      <c r="V7186" s="3"/>
      <c r="X7186" s="3"/>
    </row>
    <row r="7187" spans="15:24" x14ac:dyDescent="0.45">
      <c r="O7187" s="3"/>
      <c r="V7187" s="3"/>
      <c r="X7187" s="3"/>
    </row>
    <row r="7188" spans="15:24" x14ac:dyDescent="0.45">
      <c r="O7188" s="3"/>
      <c r="V7188" s="3"/>
      <c r="X7188" s="3"/>
    </row>
    <row r="7189" spans="15:24" x14ac:dyDescent="0.45">
      <c r="O7189" s="3"/>
      <c r="V7189" s="3"/>
      <c r="X7189" s="3"/>
    </row>
    <row r="7190" spans="15:24" x14ac:dyDescent="0.45">
      <c r="O7190" s="3"/>
      <c r="V7190" s="3"/>
      <c r="X7190" s="3"/>
    </row>
    <row r="7191" spans="15:24" x14ac:dyDescent="0.45">
      <c r="O7191" s="3"/>
      <c r="V7191" s="3"/>
      <c r="X7191" s="3"/>
    </row>
    <row r="7192" spans="15:24" x14ac:dyDescent="0.45">
      <c r="O7192" s="3"/>
      <c r="V7192" s="3"/>
      <c r="X7192" s="3"/>
    </row>
    <row r="7193" spans="15:24" x14ac:dyDescent="0.45">
      <c r="O7193" s="3"/>
      <c r="V7193" s="3"/>
      <c r="X7193" s="3"/>
    </row>
    <row r="7194" spans="15:24" x14ac:dyDescent="0.45">
      <c r="O7194" s="3"/>
      <c r="V7194" s="3"/>
      <c r="X7194" s="3"/>
    </row>
    <row r="7195" spans="15:24" x14ac:dyDescent="0.45">
      <c r="O7195" s="3"/>
      <c r="V7195" s="3"/>
      <c r="X7195" s="3"/>
    </row>
    <row r="7196" spans="15:24" x14ac:dyDescent="0.45">
      <c r="O7196" s="3"/>
      <c r="V7196" s="3"/>
      <c r="X7196" s="3"/>
    </row>
    <row r="7197" spans="15:24" x14ac:dyDescent="0.45">
      <c r="O7197" s="3"/>
      <c r="V7197" s="3"/>
      <c r="X7197" s="3"/>
    </row>
    <row r="7198" spans="15:24" x14ac:dyDescent="0.45">
      <c r="O7198" s="3"/>
      <c r="V7198" s="3"/>
      <c r="X7198" s="3"/>
    </row>
    <row r="7199" spans="15:24" x14ac:dyDescent="0.45">
      <c r="O7199" s="3"/>
      <c r="V7199" s="3"/>
      <c r="X7199" s="3"/>
    </row>
    <row r="7200" spans="15:24" x14ac:dyDescent="0.45">
      <c r="O7200" s="3"/>
      <c r="V7200" s="3"/>
      <c r="X7200" s="3"/>
    </row>
    <row r="7201" spans="15:24" x14ac:dyDescent="0.45">
      <c r="O7201" s="3"/>
      <c r="V7201" s="3"/>
      <c r="X7201" s="3"/>
    </row>
    <row r="7202" spans="15:24" x14ac:dyDescent="0.45">
      <c r="O7202" s="3"/>
      <c r="V7202" s="3"/>
      <c r="X7202" s="3"/>
    </row>
    <row r="7203" spans="15:24" x14ac:dyDescent="0.45">
      <c r="O7203" s="3"/>
      <c r="V7203" s="3"/>
      <c r="X7203" s="3"/>
    </row>
    <row r="7204" spans="15:24" x14ac:dyDescent="0.45">
      <c r="O7204" s="3"/>
      <c r="V7204" s="3"/>
      <c r="X7204" s="3"/>
    </row>
    <row r="7205" spans="15:24" x14ac:dyDescent="0.45">
      <c r="O7205" s="3"/>
      <c r="V7205" s="3"/>
      <c r="X7205" s="3"/>
    </row>
    <row r="7206" spans="15:24" x14ac:dyDescent="0.45">
      <c r="O7206" s="3"/>
      <c r="V7206" s="3"/>
      <c r="X7206" s="3"/>
    </row>
    <row r="7207" spans="15:24" x14ac:dyDescent="0.45">
      <c r="O7207" s="3"/>
      <c r="V7207" s="3"/>
      <c r="X7207" s="3"/>
    </row>
    <row r="7208" spans="15:24" x14ac:dyDescent="0.45">
      <c r="O7208" s="3"/>
      <c r="V7208" s="3"/>
      <c r="X7208" s="3"/>
    </row>
    <row r="7209" spans="15:24" x14ac:dyDescent="0.45">
      <c r="O7209" s="3"/>
      <c r="V7209" s="3"/>
      <c r="X7209" s="3"/>
    </row>
    <row r="7210" spans="15:24" x14ac:dyDescent="0.45">
      <c r="O7210" s="3"/>
      <c r="V7210" s="3"/>
      <c r="X7210" s="3"/>
    </row>
    <row r="7211" spans="15:24" x14ac:dyDescent="0.45">
      <c r="O7211" s="3"/>
      <c r="V7211" s="3"/>
      <c r="X7211" s="3"/>
    </row>
    <row r="7212" spans="15:24" x14ac:dyDescent="0.45">
      <c r="O7212" s="3"/>
      <c r="V7212" s="3"/>
      <c r="X7212" s="3"/>
    </row>
    <row r="7213" spans="15:24" x14ac:dyDescent="0.45">
      <c r="O7213" s="3"/>
      <c r="V7213" s="3"/>
      <c r="X7213" s="3"/>
    </row>
    <row r="7214" spans="15:24" x14ac:dyDescent="0.45">
      <c r="O7214" s="3"/>
      <c r="V7214" s="3"/>
      <c r="X7214" s="3"/>
    </row>
    <row r="7215" spans="15:24" x14ac:dyDescent="0.45">
      <c r="O7215" s="3"/>
      <c r="V7215" s="3"/>
      <c r="X7215" s="3"/>
    </row>
    <row r="7216" spans="15:24" x14ac:dyDescent="0.45">
      <c r="O7216" s="3"/>
      <c r="V7216" s="3"/>
      <c r="X7216" s="3"/>
    </row>
    <row r="7217" spans="15:24" x14ac:dyDescent="0.45">
      <c r="O7217" s="3"/>
      <c r="V7217" s="3"/>
      <c r="X7217" s="3"/>
    </row>
    <row r="7218" spans="15:24" x14ac:dyDescent="0.45">
      <c r="O7218" s="3"/>
      <c r="V7218" s="3"/>
      <c r="X7218" s="3"/>
    </row>
    <row r="7219" spans="15:24" x14ac:dyDescent="0.45">
      <c r="O7219" s="3"/>
      <c r="V7219" s="3"/>
      <c r="X7219" s="3"/>
    </row>
    <row r="7220" spans="15:24" x14ac:dyDescent="0.45">
      <c r="O7220" s="3"/>
      <c r="V7220" s="3"/>
      <c r="X7220" s="3"/>
    </row>
    <row r="7221" spans="15:24" x14ac:dyDescent="0.45">
      <c r="O7221" s="3"/>
      <c r="V7221" s="3"/>
      <c r="X7221" s="3"/>
    </row>
    <row r="7222" spans="15:24" x14ac:dyDescent="0.45">
      <c r="O7222" s="3"/>
      <c r="V7222" s="3"/>
      <c r="X7222" s="3"/>
    </row>
    <row r="7223" spans="15:24" x14ac:dyDescent="0.45">
      <c r="O7223" s="3"/>
      <c r="V7223" s="3"/>
      <c r="X7223" s="3"/>
    </row>
    <row r="7224" spans="15:24" x14ac:dyDescent="0.45">
      <c r="O7224" s="3"/>
      <c r="V7224" s="3"/>
      <c r="X7224" s="3"/>
    </row>
    <row r="7225" spans="15:24" x14ac:dyDescent="0.45">
      <c r="O7225" s="3"/>
      <c r="V7225" s="3"/>
      <c r="X7225" s="3"/>
    </row>
    <row r="7226" spans="15:24" x14ac:dyDescent="0.45">
      <c r="O7226" s="3"/>
      <c r="V7226" s="3"/>
      <c r="X7226" s="3"/>
    </row>
    <row r="7227" spans="15:24" x14ac:dyDescent="0.45">
      <c r="O7227" s="3"/>
      <c r="V7227" s="3"/>
      <c r="X7227" s="3"/>
    </row>
    <row r="7228" spans="15:24" x14ac:dyDescent="0.45">
      <c r="O7228" s="3"/>
      <c r="V7228" s="3"/>
      <c r="X7228" s="3"/>
    </row>
    <row r="7229" spans="15:24" x14ac:dyDescent="0.45">
      <c r="O7229" s="3"/>
      <c r="V7229" s="3"/>
      <c r="X7229" s="3"/>
    </row>
    <row r="7230" spans="15:24" x14ac:dyDescent="0.45">
      <c r="O7230" s="3"/>
      <c r="V7230" s="3"/>
      <c r="X7230" s="3"/>
    </row>
    <row r="7231" spans="15:24" x14ac:dyDescent="0.45">
      <c r="O7231" s="3"/>
      <c r="V7231" s="3"/>
      <c r="X7231" s="3"/>
    </row>
    <row r="7232" spans="15:24" x14ac:dyDescent="0.45">
      <c r="O7232" s="3"/>
      <c r="V7232" s="3"/>
      <c r="X7232" s="3"/>
    </row>
    <row r="7233" spans="15:24" x14ac:dyDescent="0.45">
      <c r="O7233" s="3"/>
      <c r="V7233" s="3"/>
      <c r="X7233" s="3"/>
    </row>
    <row r="7234" spans="15:24" x14ac:dyDescent="0.45">
      <c r="O7234" s="3"/>
      <c r="V7234" s="3"/>
      <c r="X7234" s="3"/>
    </row>
    <row r="7235" spans="15:24" x14ac:dyDescent="0.45">
      <c r="O7235" s="3"/>
      <c r="V7235" s="3"/>
      <c r="X7235" s="3"/>
    </row>
    <row r="7236" spans="15:24" x14ac:dyDescent="0.45">
      <c r="O7236" s="3"/>
      <c r="V7236" s="3"/>
      <c r="X7236" s="3"/>
    </row>
    <row r="7237" spans="15:24" x14ac:dyDescent="0.45">
      <c r="O7237" s="3"/>
      <c r="V7237" s="3"/>
      <c r="X7237" s="3"/>
    </row>
    <row r="7238" spans="15:24" x14ac:dyDescent="0.45">
      <c r="O7238" s="3"/>
      <c r="V7238" s="3"/>
      <c r="X7238" s="3"/>
    </row>
    <row r="7239" spans="15:24" x14ac:dyDescent="0.45">
      <c r="O7239" s="3"/>
      <c r="V7239" s="3"/>
      <c r="X7239" s="3"/>
    </row>
    <row r="7240" spans="15:24" x14ac:dyDescent="0.45">
      <c r="O7240" s="3"/>
      <c r="V7240" s="3"/>
      <c r="X7240" s="3"/>
    </row>
    <row r="7241" spans="15:24" x14ac:dyDescent="0.45">
      <c r="O7241" s="3"/>
      <c r="V7241" s="3"/>
      <c r="X7241" s="3"/>
    </row>
    <row r="7242" spans="15:24" x14ac:dyDescent="0.45">
      <c r="O7242" s="3"/>
      <c r="V7242" s="3"/>
      <c r="X7242" s="3"/>
    </row>
    <row r="7243" spans="15:24" x14ac:dyDescent="0.45">
      <c r="O7243" s="3"/>
      <c r="V7243" s="3"/>
      <c r="X7243" s="3"/>
    </row>
    <row r="7244" spans="15:24" x14ac:dyDescent="0.45">
      <c r="O7244" s="3"/>
      <c r="V7244" s="3"/>
      <c r="X7244" s="3"/>
    </row>
    <row r="7245" spans="15:24" x14ac:dyDescent="0.45">
      <c r="O7245" s="3"/>
      <c r="V7245" s="3"/>
      <c r="X7245" s="3"/>
    </row>
    <row r="7246" spans="15:24" x14ac:dyDescent="0.45">
      <c r="O7246" s="3"/>
      <c r="V7246" s="3"/>
      <c r="X7246" s="3"/>
    </row>
    <row r="7247" spans="15:24" x14ac:dyDescent="0.45">
      <c r="O7247" s="3"/>
      <c r="V7247" s="3"/>
      <c r="X7247" s="3"/>
    </row>
    <row r="7248" spans="15:24" x14ac:dyDescent="0.45">
      <c r="O7248" s="3"/>
      <c r="V7248" s="3"/>
      <c r="X7248" s="3"/>
    </row>
    <row r="7249" spans="15:24" x14ac:dyDescent="0.45">
      <c r="O7249" s="3"/>
      <c r="V7249" s="3"/>
      <c r="X7249" s="3"/>
    </row>
    <row r="7250" spans="15:24" x14ac:dyDescent="0.45">
      <c r="O7250" s="3"/>
      <c r="V7250" s="3"/>
      <c r="X7250" s="3"/>
    </row>
    <row r="7251" spans="15:24" x14ac:dyDescent="0.45">
      <c r="O7251" s="3"/>
      <c r="V7251" s="3"/>
      <c r="X7251" s="3"/>
    </row>
    <row r="7252" spans="15:24" x14ac:dyDescent="0.45">
      <c r="O7252" s="3"/>
      <c r="V7252" s="3"/>
      <c r="X7252" s="3"/>
    </row>
    <row r="7253" spans="15:24" x14ac:dyDescent="0.45">
      <c r="O7253" s="3"/>
      <c r="V7253" s="3"/>
      <c r="X7253" s="3"/>
    </row>
    <row r="7254" spans="15:24" x14ac:dyDescent="0.45">
      <c r="O7254" s="3"/>
      <c r="V7254" s="3"/>
      <c r="X7254" s="3"/>
    </row>
    <row r="7255" spans="15:24" x14ac:dyDescent="0.45">
      <c r="O7255" s="3"/>
      <c r="V7255" s="3"/>
      <c r="X7255" s="3"/>
    </row>
    <row r="7256" spans="15:24" x14ac:dyDescent="0.45">
      <c r="O7256" s="3"/>
      <c r="V7256" s="3"/>
      <c r="X7256" s="3"/>
    </row>
    <row r="7257" spans="15:24" x14ac:dyDescent="0.45">
      <c r="O7257" s="3"/>
      <c r="V7257" s="3"/>
      <c r="X7257" s="3"/>
    </row>
    <row r="7258" spans="15:24" x14ac:dyDescent="0.45">
      <c r="O7258" s="3"/>
      <c r="V7258" s="3"/>
      <c r="X7258" s="3"/>
    </row>
    <row r="7259" spans="15:24" x14ac:dyDescent="0.45">
      <c r="O7259" s="3"/>
      <c r="V7259" s="3"/>
      <c r="X7259" s="3"/>
    </row>
    <row r="7260" spans="15:24" x14ac:dyDescent="0.45">
      <c r="O7260" s="3"/>
      <c r="V7260" s="3"/>
      <c r="X7260" s="3"/>
    </row>
    <row r="7261" spans="15:24" x14ac:dyDescent="0.45">
      <c r="O7261" s="3"/>
      <c r="V7261" s="3"/>
      <c r="X7261" s="3"/>
    </row>
    <row r="7262" spans="15:24" x14ac:dyDescent="0.45">
      <c r="O7262" s="3"/>
      <c r="V7262" s="3"/>
      <c r="X7262" s="3"/>
    </row>
    <row r="7263" spans="15:24" x14ac:dyDescent="0.45">
      <c r="O7263" s="3"/>
      <c r="V7263" s="3"/>
      <c r="X7263" s="3"/>
    </row>
    <row r="7264" spans="15:24" x14ac:dyDescent="0.45">
      <c r="O7264" s="3"/>
      <c r="V7264" s="3"/>
      <c r="X7264" s="3"/>
    </row>
    <row r="7265" spans="15:24" x14ac:dyDescent="0.45">
      <c r="O7265" s="3"/>
      <c r="V7265" s="3"/>
      <c r="X7265" s="3"/>
    </row>
    <row r="7266" spans="15:24" x14ac:dyDescent="0.45">
      <c r="O7266" s="3"/>
      <c r="V7266" s="3"/>
      <c r="X7266" s="3"/>
    </row>
    <row r="7267" spans="15:24" x14ac:dyDescent="0.45">
      <c r="O7267" s="3"/>
      <c r="V7267" s="3"/>
      <c r="X7267" s="3"/>
    </row>
    <row r="7268" spans="15:24" x14ac:dyDescent="0.45">
      <c r="O7268" s="3"/>
      <c r="V7268" s="3"/>
      <c r="X7268" s="3"/>
    </row>
    <row r="7269" spans="15:24" x14ac:dyDescent="0.45">
      <c r="O7269" s="3"/>
      <c r="V7269" s="3"/>
      <c r="X7269" s="3"/>
    </row>
    <row r="7270" spans="15:24" x14ac:dyDescent="0.45">
      <c r="O7270" s="3"/>
      <c r="V7270" s="3"/>
      <c r="X7270" s="3"/>
    </row>
    <row r="7271" spans="15:24" x14ac:dyDescent="0.45">
      <c r="O7271" s="3"/>
      <c r="V7271" s="3"/>
      <c r="X7271" s="3"/>
    </row>
    <row r="7272" spans="15:24" x14ac:dyDescent="0.45">
      <c r="O7272" s="3"/>
      <c r="V7272" s="3"/>
      <c r="X7272" s="3"/>
    </row>
    <row r="7273" spans="15:24" x14ac:dyDescent="0.45">
      <c r="O7273" s="3"/>
      <c r="V7273" s="3"/>
      <c r="X7273" s="3"/>
    </row>
    <row r="7274" spans="15:24" x14ac:dyDescent="0.45">
      <c r="O7274" s="3"/>
      <c r="V7274" s="3"/>
      <c r="X7274" s="3"/>
    </row>
    <row r="7275" spans="15:24" x14ac:dyDescent="0.45">
      <c r="O7275" s="3"/>
      <c r="V7275" s="3"/>
      <c r="X7275" s="3"/>
    </row>
    <row r="7276" spans="15:24" x14ac:dyDescent="0.45">
      <c r="O7276" s="3"/>
      <c r="V7276" s="3"/>
      <c r="X7276" s="3"/>
    </row>
    <row r="7277" spans="15:24" x14ac:dyDescent="0.45">
      <c r="O7277" s="3"/>
      <c r="V7277" s="3"/>
      <c r="X7277" s="3"/>
    </row>
    <row r="7278" spans="15:24" x14ac:dyDescent="0.45">
      <c r="O7278" s="3"/>
      <c r="V7278" s="3"/>
      <c r="X7278" s="3"/>
    </row>
    <row r="7279" spans="15:24" x14ac:dyDescent="0.45">
      <c r="O7279" s="3"/>
      <c r="V7279" s="3"/>
      <c r="X7279" s="3"/>
    </row>
    <row r="7280" spans="15:24" x14ac:dyDescent="0.45">
      <c r="O7280" s="3"/>
      <c r="V7280" s="3"/>
      <c r="X7280" s="3"/>
    </row>
    <row r="7281" spans="15:24" x14ac:dyDescent="0.45">
      <c r="O7281" s="3"/>
      <c r="V7281" s="3"/>
      <c r="X7281" s="3"/>
    </row>
    <row r="7282" spans="15:24" x14ac:dyDescent="0.45">
      <c r="O7282" s="3"/>
      <c r="V7282" s="3"/>
      <c r="X7282" s="3"/>
    </row>
    <row r="7283" spans="15:24" x14ac:dyDescent="0.45">
      <c r="O7283" s="3"/>
      <c r="V7283" s="3"/>
      <c r="X7283" s="3"/>
    </row>
    <row r="7284" spans="15:24" x14ac:dyDescent="0.45">
      <c r="O7284" s="3"/>
      <c r="V7284" s="3"/>
      <c r="X7284" s="3"/>
    </row>
    <row r="7285" spans="15:24" x14ac:dyDescent="0.45">
      <c r="O7285" s="3"/>
      <c r="V7285" s="3"/>
      <c r="X7285" s="3"/>
    </row>
    <row r="7286" spans="15:24" x14ac:dyDescent="0.45">
      <c r="O7286" s="3"/>
      <c r="V7286" s="3"/>
      <c r="X7286" s="3"/>
    </row>
    <row r="7287" spans="15:24" x14ac:dyDescent="0.45">
      <c r="O7287" s="3"/>
      <c r="V7287" s="3"/>
      <c r="X7287" s="3"/>
    </row>
    <row r="7288" spans="15:24" x14ac:dyDescent="0.45">
      <c r="O7288" s="3"/>
      <c r="V7288" s="3"/>
      <c r="X7288" s="3"/>
    </row>
    <row r="7289" spans="15:24" x14ac:dyDescent="0.45">
      <c r="O7289" s="3"/>
      <c r="V7289" s="3"/>
      <c r="X7289" s="3"/>
    </row>
    <row r="7290" spans="15:24" x14ac:dyDescent="0.45">
      <c r="O7290" s="3"/>
      <c r="V7290" s="3"/>
      <c r="X7290" s="3"/>
    </row>
    <row r="7291" spans="15:24" x14ac:dyDescent="0.45">
      <c r="O7291" s="3"/>
      <c r="V7291" s="3"/>
      <c r="X7291" s="3"/>
    </row>
    <row r="7292" spans="15:24" x14ac:dyDescent="0.45">
      <c r="O7292" s="3"/>
      <c r="V7292" s="3"/>
      <c r="X7292" s="3"/>
    </row>
    <row r="7293" spans="15:24" x14ac:dyDescent="0.45">
      <c r="O7293" s="3"/>
      <c r="V7293" s="3"/>
      <c r="X7293" s="3"/>
    </row>
    <row r="7294" spans="15:24" x14ac:dyDescent="0.45">
      <c r="O7294" s="3"/>
      <c r="V7294" s="3"/>
      <c r="X7294" s="3"/>
    </row>
    <row r="7295" spans="15:24" x14ac:dyDescent="0.45">
      <c r="O7295" s="3"/>
      <c r="V7295" s="3"/>
      <c r="X7295" s="3"/>
    </row>
    <row r="7296" spans="15:24" x14ac:dyDescent="0.45">
      <c r="O7296" s="3"/>
      <c r="V7296" s="3"/>
      <c r="X7296" s="3"/>
    </row>
    <row r="7297" spans="15:24" x14ac:dyDescent="0.45">
      <c r="O7297" s="3"/>
      <c r="V7297" s="3"/>
      <c r="X7297" s="3"/>
    </row>
    <row r="7298" spans="15:24" x14ac:dyDescent="0.45">
      <c r="O7298" s="3"/>
      <c r="V7298" s="3"/>
      <c r="X7298" s="3"/>
    </row>
    <row r="7299" spans="15:24" x14ac:dyDescent="0.45">
      <c r="O7299" s="3"/>
      <c r="V7299" s="3"/>
      <c r="X7299" s="3"/>
    </row>
    <row r="7300" spans="15:24" x14ac:dyDescent="0.45">
      <c r="O7300" s="3"/>
      <c r="V7300" s="3"/>
      <c r="X7300" s="3"/>
    </row>
    <row r="7301" spans="15:24" x14ac:dyDescent="0.45">
      <c r="O7301" s="3"/>
      <c r="V7301" s="3"/>
      <c r="X7301" s="3"/>
    </row>
    <row r="7302" spans="15:24" x14ac:dyDescent="0.45">
      <c r="O7302" s="3"/>
      <c r="V7302" s="3"/>
      <c r="X7302" s="3"/>
    </row>
    <row r="7303" spans="15:24" x14ac:dyDescent="0.45">
      <c r="O7303" s="3"/>
      <c r="V7303" s="3"/>
      <c r="X7303" s="3"/>
    </row>
    <row r="7304" spans="15:24" x14ac:dyDescent="0.45">
      <c r="O7304" s="3"/>
      <c r="V7304" s="3"/>
      <c r="X7304" s="3"/>
    </row>
    <row r="7305" spans="15:24" x14ac:dyDescent="0.45">
      <c r="O7305" s="3"/>
      <c r="V7305" s="3"/>
      <c r="X7305" s="3"/>
    </row>
    <row r="7306" spans="15:24" x14ac:dyDescent="0.45">
      <c r="O7306" s="3"/>
      <c r="V7306" s="3"/>
      <c r="X7306" s="3"/>
    </row>
    <row r="7307" spans="15:24" x14ac:dyDescent="0.45">
      <c r="O7307" s="3"/>
      <c r="V7307" s="3"/>
      <c r="X7307" s="3"/>
    </row>
    <row r="7308" spans="15:24" x14ac:dyDescent="0.45">
      <c r="O7308" s="3"/>
      <c r="V7308" s="3"/>
      <c r="X7308" s="3"/>
    </row>
    <row r="7309" spans="15:24" x14ac:dyDescent="0.45">
      <c r="O7309" s="3"/>
      <c r="V7309" s="3"/>
      <c r="X7309" s="3"/>
    </row>
    <row r="7310" spans="15:24" x14ac:dyDescent="0.45">
      <c r="O7310" s="3"/>
      <c r="V7310" s="3"/>
      <c r="X7310" s="3"/>
    </row>
    <row r="7311" spans="15:24" x14ac:dyDescent="0.45">
      <c r="O7311" s="3"/>
      <c r="V7311" s="3"/>
      <c r="X7311" s="3"/>
    </row>
    <row r="7312" spans="15:24" x14ac:dyDescent="0.45">
      <c r="O7312" s="3"/>
      <c r="V7312" s="3"/>
      <c r="X7312" s="3"/>
    </row>
    <row r="7313" spans="15:24" x14ac:dyDescent="0.45">
      <c r="O7313" s="3"/>
      <c r="V7313" s="3"/>
      <c r="X7313" s="3"/>
    </row>
    <row r="7314" spans="15:24" x14ac:dyDescent="0.45">
      <c r="O7314" s="3"/>
      <c r="V7314" s="3"/>
      <c r="X7314" s="3"/>
    </row>
    <row r="7315" spans="15:24" x14ac:dyDescent="0.45">
      <c r="O7315" s="3"/>
      <c r="V7315" s="3"/>
      <c r="X7315" s="3"/>
    </row>
    <row r="7316" spans="15:24" x14ac:dyDescent="0.45">
      <c r="O7316" s="3"/>
      <c r="V7316" s="3"/>
      <c r="X7316" s="3"/>
    </row>
    <row r="7317" spans="15:24" x14ac:dyDescent="0.45">
      <c r="O7317" s="3"/>
      <c r="V7317" s="3"/>
      <c r="X7317" s="3"/>
    </row>
    <row r="7318" spans="15:24" x14ac:dyDescent="0.45">
      <c r="O7318" s="3"/>
      <c r="V7318" s="3"/>
      <c r="X7318" s="3"/>
    </row>
    <row r="7319" spans="15:24" x14ac:dyDescent="0.45">
      <c r="O7319" s="3"/>
      <c r="V7319" s="3"/>
      <c r="X7319" s="3"/>
    </row>
    <row r="7320" spans="15:24" x14ac:dyDescent="0.45">
      <c r="O7320" s="3"/>
      <c r="V7320" s="3"/>
      <c r="X7320" s="3"/>
    </row>
    <row r="7321" spans="15:24" x14ac:dyDescent="0.45">
      <c r="O7321" s="3"/>
      <c r="V7321" s="3"/>
      <c r="X7321" s="3"/>
    </row>
    <row r="7322" spans="15:24" x14ac:dyDescent="0.45">
      <c r="O7322" s="3"/>
      <c r="V7322" s="3"/>
      <c r="X7322" s="3"/>
    </row>
    <row r="7323" spans="15:24" x14ac:dyDescent="0.45">
      <c r="O7323" s="3"/>
      <c r="V7323" s="3"/>
      <c r="X7323" s="3"/>
    </row>
    <row r="7324" spans="15:24" x14ac:dyDescent="0.45">
      <c r="O7324" s="3"/>
      <c r="V7324" s="3"/>
      <c r="X7324" s="3"/>
    </row>
    <row r="7325" spans="15:24" x14ac:dyDescent="0.45">
      <c r="O7325" s="3"/>
      <c r="V7325" s="3"/>
      <c r="X7325" s="3"/>
    </row>
    <row r="7326" spans="15:24" x14ac:dyDescent="0.45">
      <c r="O7326" s="3"/>
      <c r="V7326" s="3"/>
      <c r="X7326" s="3"/>
    </row>
    <row r="7327" spans="15:24" x14ac:dyDescent="0.45">
      <c r="O7327" s="3"/>
      <c r="V7327" s="3"/>
      <c r="X7327" s="3"/>
    </row>
    <row r="7328" spans="15:24" x14ac:dyDescent="0.45">
      <c r="O7328" s="3"/>
      <c r="V7328" s="3"/>
      <c r="X7328" s="3"/>
    </row>
    <row r="7329" spans="15:24" x14ac:dyDescent="0.45">
      <c r="O7329" s="3"/>
      <c r="V7329" s="3"/>
      <c r="X7329" s="3"/>
    </row>
    <row r="7330" spans="15:24" x14ac:dyDescent="0.45">
      <c r="O7330" s="3"/>
      <c r="V7330" s="3"/>
      <c r="X7330" s="3"/>
    </row>
    <row r="7331" spans="15:24" x14ac:dyDescent="0.45">
      <c r="O7331" s="3"/>
      <c r="V7331" s="3"/>
      <c r="X7331" s="3"/>
    </row>
    <row r="7332" spans="15:24" x14ac:dyDescent="0.45">
      <c r="O7332" s="3"/>
      <c r="V7332" s="3"/>
      <c r="X7332" s="3"/>
    </row>
    <row r="7333" spans="15:24" x14ac:dyDescent="0.45">
      <c r="O7333" s="3"/>
      <c r="V7333" s="3"/>
      <c r="X7333" s="3"/>
    </row>
    <row r="7334" spans="15:24" x14ac:dyDescent="0.45">
      <c r="O7334" s="3"/>
      <c r="V7334" s="3"/>
      <c r="X7334" s="3"/>
    </row>
    <row r="7335" spans="15:24" x14ac:dyDescent="0.45">
      <c r="O7335" s="3"/>
      <c r="V7335" s="3"/>
      <c r="X7335" s="3"/>
    </row>
    <row r="7336" spans="15:24" x14ac:dyDescent="0.45">
      <c r="O7336" s="3"/>
      <c r="V7336" s="3"/>
      <c r="X7336" s="3"/>
    </row>
    <row r="7337" spans="15:24" x14ac:dyDescent="0.45">
      <c r="O7337" s="3"/>
      <c r="V7337" s="3"/>
      <c r="X7337" s="3"/>
    </row>
    <row r="7338" spans="15:24" x14ac:dyDescent="0.45">
      <c r="O7338" s="3"/>
      <c r="V7338" s="3"/>
      <c r="X7338" s="3"/>
    </row>
    <row r="7339" spans="15:24" x14ac:dyDescent="0.45">
      <c r="O7339" s="3"/>
      <c r="V7339" s="3"/>
      <c r="X7339" s="3"/>
    </row>
    <row r="7340" spans="15:24" x14ac:dyDescent="0.45">
      <c r="O7340" s="3"/>
      <c r="V7340" s="3"/>
      <c r="X7340" s="3"/>
    </row>
    <row r="7341" spans="15:24" x14ac:dyDescent="0.45">
      <c r="O7341" s="3"/>
      <c r="V7341" s="3"/>
      <c r="X7341" s="3"/>
    </row>
    <row r="7342" spans="15:24" x14ac:dyDescent="0.45">
      <c r="O7342" s="3"/>
      <c r="V7342" s="3"/>
      <c r="X7342" s="3"/>
    </row>
    <row r="7343" spans="15:24" x14ac:dyDescent="0.45">
      <c r="O7343" s="3"/>
      <c r="V7343" s="3"/>
      <c r="X7343" s="3"/>
    </row>
    <row r="7344" spans="15:24" x14ac:dyDescent="0.45">
      <c r="O7344" s="3"/>
      <c r="V7344" s="3"/>
      <c r="X7344" s="3"/>
    </row>
    <row r="7345" spans="15:24" x14ac:dyDescent="0.45">
      <c r="O7345" s="3"/>
      <c r="V7345" s="3"/>
      <c r="X7345" s="3"/>
    </row>
    <row r="7346" spans="15:24" x14ac:dyDescent="0.45">
      <c r="O7346" s="3"/>
      <c r="V7346" s="3"/>
      <c r="X7346" s="3"/>
    </row>
    <row r="7347" spans="15:24" x14ac:dyDescent="0.45">
      <c r="O7347" s="3"/>
      <c r="V7347" s="3"/>
      <c r="X7347" s="3"/>
    </row>
    <row r="7348" spans="15:24" x14ac:dyDescent="0.45">
      <c r="O7348" s="3"/>
      <c r="V7348" s="3"/>
      <c r="X7348" s="3"/>
    </row>
    <row r="7349" spans="15:24" x14ac:dyDescent="0.45">
      <c r="O7349" s="3"/>
      <c r="V7349" s="3"/>
      <c r="X7349" s="3"/>
    </row>
    <row r="7350" spans="15:24" x14ac:dyDescent="0.45">
      <c r="O7350" s="3"/>
      <c r="V7350" s="3"/>
      <c r="X7350" s="3"/>
    </row>
    <row r="7351" spans="15:24" x14ac:dyDescent="0.45">
      <c r="O7351" s="3"/>
      <c r="V7351" s="3"/>
      <c r="X7351" s="3"/>
    </row>
    <row r="7352" spans="15:24" x14ac:dyDescent="0.45">
      <c r="O7352" s="3"/>
      <c r="V7352" s="3"/>
      <c r="X7352" s="3"/>
    </row>
    <row r="7353" spans="15:24" x14ac:dyDescent="0.45">
      <c r="O7353" s="3"/>
      <c r="V7353" s="3"/>
      <c r="X7353" s="3"/>
    </row>
    <row r="7354" spans="15:24" x14ac:dyDescent="0.45">
      <c r="O7354" s="3"/>
      <c r="V7354" s="3"/>
      <c r="X7354" s="3"/>
    </row>
    <row r="7355" spans="15:24" x14ac:dyDescent="0.45">
      <c r="O7355" s="3"/>
      <c r="V7355" s="3"/>
      <c r="X7355" s="3"/>
    </row>
    <row r="7356" spans="15:24" x14ac:dyDescent="0.45">
      <c r="O7356" s="3"/>
      <c r="V7356" s="3"/>
      <c r="X7356" s="3"/>
    </row>
    <row r="7357" spans="15:24" x14ac:dyDescent="0.45">
      <c r="O7357" s="3"/>
      <c r="V7357" s="3"/>
      <c r="X7357" s="3"/>
    </row>
    <row r="7358" spans="15:24" x14ac:dyDescent="0.45">
      <c r="O7358" s="3"/>
      <c r="V7358" s="3"/>
      <c r="X7358" s="3"/>
    </row>
    <row r="7359" spans="15:24" x14ac:dyDescent="0.45">
      <c r="O7359" s="3"/>
      <c r="V7359" s="3"/>
      <c r="X7359" s="3"/>
    </row>
    <row r="7360" spans="15:24" x14ac:dyDescent="0.45">
      <c r="O7360" s="3"/>
      <c r="V7360" s="3"/>
      <c r="X7360" s="3"/>
    </row>
    <row r="7361" spans="15:24" x14ac:dyDescent="0.45">
      <c r="O7361" s="3"/>
      <c r="V7361" s="3"/>
      <c r="X7361" s="3"/>
    </row>
    <row r="7362" spans="15:24" x14ac:dyDescent="0.45">
      <c r="O7362" s="3"/>
      <c r="V7362" s="3"/>
      <c r="X7362" s="3"/>
    </row>
    <row r="7363" spans="15:24" x14ac:dyDescent="0.45">
      <c r="O7363" s="3"/>
      <c r="V7363" s="3"/>
      <c r="X7363" s="3"/>
    </row>
    <row r="7364" spans="15:24" x14ac:dyDescent="0.45">
      <c r="O7364" s="3"/>
      <c r="V7364" s="3"/>
      <c r="X7364" s="3"/>
    </row>
    <row r="7365" spans="15:24" x14ac:dyDescent="0.45">
      <c r="O7365" s="3"/>
      <c r="V7365" s="3"/>
      <c r="X7365" s="3"/>
    </row>
    <row r="7366" spans="15:24" x14ac:dyDescent="0.45">
      <c r="O7366" s="3"/>
      <c r="V7366" s="3"/>
      <c r="X7366" s="3"/>
    </row>
    <row r="7367" spans="15:24" x14ac:dyDescent="0.45">
      <c r="O7367" s="3"/>
      <c r="V7367" s="3"/>
      <c r="X7367" s="3"/>
    </row>
    <row r="7368" spans="15:24" x14ac:dyDescent="0.45">
      <c r="O7368" s="3"/>
      <c r="V7368" s="3"/>
      <c r="X7368" s="3"/>
    </row>
    <row r="7369" spans="15:24" x14ac:dyDescent="0.45">
      <c r="O7369" s="3"/>
      <c r="V7369" s="3"/>
      <c r="X7369" s="3"/>
    </row>
    <row r="7370" spans="15:24" x14ac:dyDescent="0.45">
      <c r="O7370" s="3"/>
      <c r="V7370" s="3"/>
      <c r="X7370" s="3"/>
    </row>
    <row r="7371" spans="15:24" x14ac:dyDescent="0.45">
      <c r="O7371" s="3"/>
      <c r="V7371" s="3"/>
      <c r="X7371" s="3"/>
    </row>
    <row r="7372" spans="15:24" x14ac:dyDescent="0.45">
      <c r="O7372" s="3"/>
      <c r="V7372" s="3"/>
      <c r="X7372" s="3"/>
    </row>
    <row r="7373" spans="15:24" x14ac:dyDescent="0.45">
      <c r="O7373" s="3"/>
      <c r="V7373" s="3"/>
      <c r="X7373" s="3"/>
    </row>
    <row r="7374" spans="15:24" x14ac:dyDescent="0.45">
      <c r="O7374" s="3"/>
      <c r="V7374" s="3"/>
      <c r="X7374" s="3"/>
    </row>
    <row r="7375" spans="15:24" x14ac:dyDescent="0.45">
      <c r="O7375" s="3"/>
      <c r="V7375" s="3"/>
      <c r="X7375" s="3"/>
    </row>
    <row r="7376" spans="15:24" x14ac:dyDescent="0.45">
      <c r="O7376" s="3"/>
      <c r="V7376" s="3"/>
      <c r="X7376" s="3"/>
    </row>
    <row r="7377" spans="15:24" x14ac:dyDescent="0.45">
      <c r="O7377" s="3"/>
      <c r="V7377" s="3"/>
      <c r="X7377" s="3"/>
    </row>
    <row r="7378" spans="15:24" x14ac:dyDescent="0.45">
      <c r="O7378" s="3"/>
      <c r="V7378" s="3"/>
      <c r="X7378" s="3"/>
    </row>
    <row r="7379" spans="15:24" x14ac:dyDescent="0.45">
      <c r="O7379" s="3"/>
      <c r="V7379" s="3"/>
      <c r="X7379" s="3"/>
    </row>
    <row r="7380" spans="15:24" x14ac:dyDescent="0.45">
      <c r="O7380" s="3"/>
      <c r="V7380" s="3"/>
      <c r="X7380" s="3"/>
    </row>
    <row r="7381" spans="15:24" x14ac:dyDescent="0.45">
      <c r="O7381" s="3"/>
      <c r="V7381" s="3"/>
      <c r="X7381" s="3"/>
    </row>
    <row r="7382" spans="15:24" x14ac:dyDescent="0.45">
      <c r="O7382" s="3"/>
      <c r="V7382" s="3"/>
      <c r="X7382" s="3"/>
    </row>
    <row r="7383" spans="15:24" x14ac:dyDescent="0.45">
      <c r="O7383" s="3"/>
      <c r="V7383" s="3"/>
      <c r="X7383" s="3"/>
    </row>
    <row r="7384" spans="15:24" x14ac:dyDescent="0.45">
      <c r="O7384" s="3"/>
      <c r="V7384" s="3"/>
      <c r="X7384" s="3"/>
    </row>
    <row r="7385" spans="15:24" x14ac:dyDescent="0.45">
      <c r="O7385" s="3"/>
      <c r="V7385" s="3"/>
      <c r="X7385" s="3"/>
    </row>
    <row r="7386" spans="15:24" x14ac:dyDescent="0.45">
      <c r="O7386" s="3"/>
      <c r="V7386" s="3"/>
      <c r="X7386" s="3"/>
    </row>
    <row r="7387" spans="15:24" x14ac:dyDescent="0.45">
      <c r="O7387" s="3"/>
      <c r="V7387" s="3"/>
      <c r="X7387" s="3"/>
    </row>
    <row r="7388" spans="15:24" x14ac:dyDescent="0.45">
      <c r="O7388" s="3"/>
      <c r="V7388" s="3"/>
      <c r="X7388" s="3"/>
    </row>
    <row r="7389" spans="15:24" x14ac:dyDescent="0.45">
      <c r="O7389" s="3"/>
      <c r="V7389" s="3"/>
      <c r="X7389" s="3"/>
    </row>
    <row r="7390" spans="15:24" x14ac:dyDescent="0.45">
      <c r="O7390" s="3"/>
      <c r="V7390" s="3"/>
      <c r="X7390" s="3"/>
    </row>
    <row r="7391" spans="15:24" x14ac:dyDescent="0.45">
      <c r="O7391" s="3"/>
      <c r="V7391" s="3"/>
      <c r="X7391" s="3"/>
    </row>
    <row r="7392" spans="15:24" x14ac:dyDescent="0.45">
      <c r="O7392" s="3"/>
      <c r="V7392" s="3"/>
      <c r="X7392" s="3"/>
    </row>
    <row r="7393" spans="15:24" x14ac:dyDescent="0.45">
      <c r="O7393" s="3"/>
      <c r="V7393" s="3"/>
      <c r="X7393" s="3"/>
    </row>
    <row r="7394" spans="15:24" x14ac:dyDescent="0.45">
      <c r="O7394" s="3"/>
      <c r="V7394" s="3"/>
      <c r="X7394" s="3"/>
    </row>
    <row r="7395" spans="15:24" x14ac:dyDescent="0.45">
      <c r="O7395" s="3"/>
      <c r="V7395" s="3"/>
      <c r="X7395" s="3"/>
    </row>
    <row r="7396" spans="15:24" x14ac:dyDescent="0.45">
      <c r="O7396" s="3"/>
      <c r="V7396" s="3"/>
      <c r="X7396" s="3"/>
    </row>
    <row r="7397" spans="15:24" x14ac:dyDescent="0.45">
      <c r="O7397" s="3"/>
      <c r="V7397" s="3"/>
      <c r="X7397" s="3"/>
    </row>
    <row r="7398" spans="15:24" x14ac:dyDescent="0.45">
      <c r="O7398" s="3"/>
      <c r="V7398" s="3"/>
      <c r="X7398" s="3"/>
    </row>
    <row r="7399" spans="15:24" x14ac:dyDescent="0.45">
      <c r="O7399" s="3"/>
      <c r="V7399" s="3"/>
      <c r="X7399" s="3"/>
    </row>
    <row r="7400" spans="15:24" x14ac:dyDescent="0.45">
      <c r="O7400" s="3"/>
      <c r="V7400" s="3"/>
      <c r="X7400" s="3"/>
    </row>
    <row r="7401" spans="15:24" x14ac:dyDescent="0.45">
      <c r="O7401" s="3"/>
      <c r="V7401" s="3"/>
      <c r="X7401" s="3"/>
    </row>
    <row r="7402" spans="15:24" x14ac:dyDescent="0.45">
      <c r="O7402" s="3"/>
      <c r="V7402" s="3"/>
      <c r="X7402" s="3"/>
    </row>
    <row r="7403" spans="15:24" x14ac:dyDescent="0.45">
      <c r="O7403" s="3"/>
      <c r="V7403" s="3"/>
      <c r="X7403" s="3"/>
    </row>
    <row r="7404" spans="15:24" x14ac:dyDescent="0.45">
      <c r="O7404" s="3"/>
      <c r="V7404" s="3"/>
      <c r="X7404" s="3"/>
    </row>
    <row r="7405" spans="15:24" x14ac:dyDescent="0.45">
      <c r="O7405" s="3"/>
      <c r="V7405" s="3"/>
      <c r="X7405" s="3"/>
    </row>
    <row r="7406" spans="15:24" x14ac:dyDescent="0.45">
      <c r="O7406" s="3"/>
      <c r="V7406" s="3"/>
      <c r="X7406" s="3"/>
    </row>
    <row r="7407" spans="15:24" x14ac:dyDescent="0.45">
      <c r="O7407" s="3"/>
      <c r="V7407" s="3"/>
      <c r="X7407" s="3"/>
    </row>
    <row r="7408" spans="15:24" x14ac:dyDescent="0.45">
      <c r="O7408" s="3"/>
      <c r="V7408" s="3"/>
      <c r="X7408" s="3"/>
    </row>
    <row r="7409" spans="15:24" x14ac:dyDescent="0.45">
      <c r="O7409" s="3"/>
      <c r="V7409" s="3"/>
      <c r="X7409" s="3"/>
    </row>
    <row r="7410" spans="15:24" x14ac:dyDescent="0.45">
      <c r="O7410" s="3"/>
      <c r="V7410" s="3"/>
      <c r="X7410" s="3"/>
    </row>
    <row r="7411" spans="15:24" x14ac:dyDescent="0.45">
      <c r="O7411" s="3"/>
      <c r="V7411" s="3"/>
      <c r="X7411" s="3"/>
    </row>
    <row r="7412" spans="15:24" x14ac:dyDescent="0.45">
      <c r="O7412" s="3"/>
      <c r="V7412" s="3"/>
      <c r="X7412" s="3"/>
    </row>
    <row r="7413" spans="15:24" x14ac:dyDescent="0.45">
      <c r="O7413" s="3"/>
      <c r="V7413" s="3"/>
      <c r="X7413" s="3"/>
    </row>
    <row r="7414" spans="15:24" x14ac:dyDescent="0.45">
      <c r="O7414" s="3"/>
      <c r="V7414" s="3"/>
      <c r="X7414" s="3"/>
    </row>
    <row r="7415" spans="15:24" x14ac:dyDescent="0.45">
      <c r="O7415" s="3"/>
      <c r="V7415" s="3"/>
      <c r="X7415" s="3"/>
    </row>
    <row r="7416" spans="15:24" x14ac:dyDescent="0.45">
      <c r="O7416" s="3"/>
      <c r="V7416" s="3"/>
      <c r="X7416" s="3"/>
    </row>
    <row r="7417" spans="15:24" x14ac:dyDescent="0.45">
      <c r="O7417" s="3"/>
      <c r="V7417" s="3"/>
      <c r="X7417" s="3"/>
    </row>
    <row r="7418" spans="15:24" x14ac:dyDescent="0.45">
      <c r="O7418" s="3"/>
      <c r="V7418" s="3"/>
      <c r="X7418" s="3"/>
    </row>
    <row r="7419" spans="15:24" x14ac:dyDescent="0.45">
      <c r="O7419" s="3"/>
      <c r="V7419" s="3"/>
      <c r="X7419" s="3"/>
    </row>
    <row r="7420" spans="15:24" x14ac:dyDescent="0.45">
      <c r="O7420" s="3"/>
      <c r="V7420" s="3"/>
      <c r="X7420" s="3"/>
    </row>
    <row r="7421" spans="15:24" x14ac:dyDescent="0.45">
      <c r="O7421" s="3"/>
      <c r="V7421" s="3"/>
      <c r="X7421" s="3"/>
    </row>
    <row r="7422" spans="15:24" x14ac:dyDescent="0.45">
      <c r="O7422" s="3"/>
      <c r="V7422" s="3"/>
      <c r="X7422" s="3"/>
    </row>
    <row r="7423" spans="15:24" x14ac:dyDescent="0.45">
      <c r="O7423" s="3"/>
      <c r="V7423" s="3"/>
      <c r="X7423" s="3"/>
    </row>
    <row r="7424" spans="15:24" x14ac:dyDescent="0.45">
      <c r="O7424" s="3"/>
      <c r="V7424" s="3"/>
      <c r="X7424" s="3"/>
    </row>
    <row r="7425" spans="15:24" x14ac:dyDescent="0.45">
      <c r="O7425" s="3"/>
      <c r="V7425" s="3"/>
      <c r="X7425" s="3"/>
    </row>
    <row r="7426" spans="15:24" x14ac:dyDescent="0.45">
      <c r="O7426" s="3"/>
      <c r="V7426" s="3"/>
      <c r="X7426" s="3"/>
    </row>
    <row r="7427" spans="15:24" x14ac:dyDescent="0.45">
      <c r="O7427" s="3"/>
      <c r="V7427" s="3"/>
      <c r="X7427" s="3"/>
    </row>
    <row r="7428" spans="15:24" x14ac:dyDescent="0.45">
      <c r="O7428" s="3"/>
      <c r="V7428" s="3"/>
      <c r="X7428" s="3"/>
    </row>
    <row r="7429" spans="15:24" x14ac:dyDescent="0.45">
      <c r="O7429" s="3"/>
      <c r="V7429" s="3"/>
      <c r="X7429" s="3"/>
    </row>
    <row r="7430" spans="15:24" x14ac:dyDescent="0.45">
      <c r="O7430" s="3"/>
      <c r="V7430" s="3"/>
      <c r="X7430" s="3"/>
    </row>
    <row r="7431" spans="15:24" x14ac:dyDescent="0.45">
      <c r="O7431" s="3"/>
      <c r="V7431" s="3"/>
      <c r="X7431" s="3"/>
    </row>
    <row r="7432" spans="15:24" x14ac:dyDescent="0.45">
      <c r="O7432" s="3"/>
      <c r="V7432" s="3"/>
      <c r="X7432" s="3"/>
    </row>
    <row r="7433" spans="15:24" x14ac:dyDescent="0.45">
      <c r="O7433" s="3"/>
      <c r="V7433" s="3"/>
      <c r="X7433" s="3"/>
    </row>
    <row r="7434" spans="15:24" x14ac:dyDescent="0.45">
      <c r="O7434" s="3"/>
      <c r="V7434" s="3"/>
      <c r="X7434" s="3"/>
    </row>
    <row r="7435" spans="15:24" x14ac:dyDescent="0.45">
      <c r="O7435" s="3"/>
      <c r="V7435" s="3"/>
      <c r="X7435" s="3"/>
    </row>
    <row r="7436" spans="15:24" x14ac:dyDescent="0.45">
      <c r="O7436" s="3"/>
      <c r="V7436" s="3"/>
      <c r="X7436" s="3"/>
    </row>
    <row r="7437" spans="15:24" x14ac:dyDescent="0.45">
      <c r="O7437" s="3"/>
      <c r="V7437" s="3"/>
      <c r="X7437" s="3"/>
    </row>
    <row r="7438" spans="15:24" x14ac:dyDescent="0.45">
      <c r="O7438" s="3"/>
      <c r="V7438" s="3"/>
      <c r="X7438" s="3"/>
    </row>
    <row r="7439" spans="15:24" x14ac:dyDescent="0.45">
      <c r="O7439" s="3"/>
      <c r="V7439" s="3"/>
      <c r="X7439" s="3"/>
    </row>
    <row r="7440" spans="15:24" x14ac:dyDescent="0.45">
      <c r="O7440" s="3"/>
      <c r="V7440" s="3"/>
      <c r="X7440" s="3"/>
    </row>
    <row r="7441" spans="15:24" x14ac:dyDescent="0.45">
      <c r="O7441" s="3"/>
      <c r="V7441" s="3"/>
      <c r="X7441" s="3"/>
    </row>
    <row r="7442" spans="15:24" x14ac:dyDescent="0.45">
      <c r="O7442" s="3"/>
      <c r="V7442" s="3"/>
      <c r="X7442" s="3"/>
    </row>
    <row r="7443" spans="15:24" x14ac:dyDescent="0.45">
      <c r="O7443" s="3"/>
      <c r="V7443" s="3"/>
      <c r="X7443" s="3"/>
    </row>
    <row r="7444" spans="15:24" x14ac:dyDescent="0.45">
      <c r="O7444" s="3"/>
      <c r="V7444" s="3"/>
      <c r="X7444" s="3"/>
    </row>
    <row r="7445" spans="15:24" x14ac:dyDescent="0.45">
      <c r="O7445" s="3"/>
      <c r="V7445" s="3"/>
      <c r="X7445" s="3"/>
    </row>
    <row r="7446" spans="15:24" x14ac:dyDescent="0.45">
      <c r="O7446" s="3"/>
      <c r="V7446" s="3"/>
      <c r="X7446" s="3"/>
    </row>
    <row r="7447" spans="15:24" x14ac:dyDescent="0.45">
      <c r="O7447" s="3"/>
      <c r="V7447" s="3"/>
      <c r="X7447" s="3"/>
    </row>
    <row r="7448" spans="15:24" x14ac:dyDescent="0.45">
      <c r="O7448" s="3"/>
      <c r="V7448" s="3"/>
      <c r="X7448" s="3"/>
    </row>
    <row r="7449" spans="15:24" x14ac:dyDescent="0.45">
      <c r="O7449" s="3"/>
      <c r="V7449" s="3"/>
      <c r="X7449" s="3"/>
    </row>
    <row r="7450" spans="15:24" x14ac:dyDescent="0.45">
      <c r="O7450" s="3"/>
      <c r="V7450" s="3"/>
      <c r="X7450" s="3"/>
    </row>
    <row r="7451" spans="15:24" x14ac:dyDescent="0.45">
      <c r="O7451" s="3"/>
      <c r="V7451" s="3"/>
      <c r="X7451" s="3"/>
    </row>
    <row r="7452" spans="15:24" x14ac:dyDescent="0.45">
      <c r="O7452" s="3"/>
      <c r="V7452" s="3"/>
      <c r="X7452" s="3"/>
    </row>
    <row r="7453" spans="15:24" x14ac:dyDescent="0.45">
      <c r="O7453" s="3"/>
      <c r="V7453" s="3"/>
      <c r="X7453" s="3"/>
    </row>
    <row r="7454" spans="15:24" x14ac:dyDescent="0.45">
      <c r="O7454" s="3"/>
      <c r="V7454" s="3"/>
      <c r="X7454" s="3"/>
    </row>
    <row r="7455" spans="15:24" x14ac:dyDescent="0.45">
      <c r="O7455" s="3"/>
      <c r="V7455" s="3"/>
      <c r="X7455" s="3"/>
    </row>
    <row r="7456" spans="15:24" x14ac:dyDescent="0.45">
      <c r="O7456" s="3"/>
      <c r="V7456" s="3"/>
      <c r="X7456" s="3"/>
    </row>
    <row r="7457" spans="15:24" x14ac:dyDescent="0.45">
      <c r="O7457" s="3"/>
      <c r="V7457" s="3"/>
      <c r="X7457" s="3"/>
    </row>
    <row r="7458" spans="15:24" x14ac:dyDescent="0.45">
      <c r="O7458" s="3"/>
      <c r="V7458" s="3"/>
      <c r="X7458" s="3"/>
    </row>
    <row r="7459" spans="15:24" x14ac:dyDescent="0.45">
      <c r="O7459" s="3"/>
      <c r="V7459" s="3"/>
      <c r="X7459" s="3"/>
    </row>
    <row r="7460" spans="15:24" x14ac:dyDescent="0.45">
      <c r="O7460" s="3"/>
      <c r="V7460" s="3"/>
      <c r="X7460" s="3"/>
    </row>
    <row r="7461" spans="15:24" x14ac:dyDescent="0.45">
      <c r="O7461" s="3"/>
      <c r="V7461" s="3"/>
      <c r="X7461" s="3"/>
    </row>
    <row r="7462" spans="15:24" x14ac:dyDescent="0.45">
      <c r="O7462" s="3"/>
      <c r="V7462" s="3"/>
      <c r="X7462" s="3"/>
    </row>
    <row r="7463" spans="15:24" x14ac:dyDescent="0.45">
      <c r="O7463" s="3"/>
      <c r="V7463" s="3"/>
      <c r="X7463" s="3"/>
    </row>
    <row r="7464" spans="15:24" x14ac:dyDescent="0.45">
      <c r="O7464" s="3"/>
      <c r="V7464" s="3"/>
      <c r="X7464" s="3"/>
    </row>
    <row r="7465" spans="15:24" x14ac:dyDescent="0.45">
      <c r="O7465" s="3"/>
      <c r="V7465" s="3"/>
      <c r="X7465" s="3"/>
    </row>
    <row r="7466" spans="15:24" x14ac:dyDescent="0.45">
      <c r="O7466" s="3"/>
      <c r="V7466" s="3"/>
      <c r="X7466" s="3"/>
    </row>
    <row r="7467" spans="15:24" x14ac:dyDescent="0.45">
      <c r="O7467" s="3"/>
      <c r="V7467" s="3"/>
      <c r="X7467" s="3"/>
    </row>
    <row r="7468" spans="15:24" x14ac:dyDescent="0.45">
      <c r="O7468" s="3"/>
      <c r="V7468" s="3"/>
      <c r="X7468" s="3"/>
    </row>
    <row r="7469" spans="15:24" x14ac:dyDescent="0.45">
      <c r="O7469" s="3"/>
      <c r="V7469" s="3"/>
      <c r="X7469" s="3"/>
    </row>
    <row r="7470" spans="15:24" x14ac:dyDescent="0.45">
      <c r="O7470" s="3"/>
      <c r="V7470" s="3"/>
      <c r="X7470" s="3"/>
    </row>
    <row r="7471" spans="15:24" x14ac:dyDescent="0.45">
      <c r="O7471" s="3"/>
      <c r="V7471" s="3"/>
      <c r="X7471" s="3"/>
    </row>
    <row r="7472" spans="15:24" x14ac:dyDescent="0.45">
      <c r="O7472" s="3"/>
      <c r="V7472" s="3"/>
      <c r="X7472" s="3"/>
    </row>
    <row r="7473" spans="15:24" x14ac:dyDescent="0.45">
      <c r="O7473" s="3"/>
      <c r="V7473" s="3"/>
      <c r="X7473" s="3"/>
    </row>
    <row r="7474" spans="15:24" x14ac:dyDescent="0.45">
      <c r="O7474" s="3"/>
      <c r="V7474" s="3"/>
      <c r="X7474" s="3"/>
    </row>
    <row r="7475" spans="15:24" x14ac:dyDescent="0.45">
      <c r="O7475" s="3"/>
      <c r="V7475" s="3"/>
      <c r="X7475" s="3"/>
    </row>
    <row r="7476" spans="15:24" x14ac:dyDescent="0.45">
      <c r="O7476" s="3"/>
      <c r="V7476" s="3"/>
      <c r="X7476" s="3"/>
    </row>
    <row r="7477" spans="15:24" x14ac:dyDescent="0.45">
      <c r="O7477" s="3"/>
      <c r="V7477" s="3"/>
      <c r="X7477" s="3"/>
    </row>
    <row r="7478" spans="15:24" x14ac:dyDescent="0.45">
      <c r="O7478" s="3"/>
      <c r="V7478" s="3"/>
      <c r="X7478" s="3"/>
    </row>
    <row r="7479" spans="15:24" x14ac:dyDescent="0.45">
      <c r="O7479" s="3"/>
      <c r="V7479" s="3"/>
      <c r="X7479" s="3"/>
    </row>
    <row r="7480" spans="15:24" x14ac:dyDescent="0.45">
      <c r="O7480" s="3"/>
      <c r="V7480" s="3"/>
      <c r="X7480" s="3"/>
    </row>
    <row r="7481" spans="15:24" x14ac:dyDescent="0.45">
      <c r="O7481" s="3"/>
      <c r="V7481" s="3"/>
      <c r="X7481" s="3"/>
    </row>
    <row r="7482" spans="15:24" x14ac:dyDescent="0.45">
      <c r="O7482" s="3"/>
      <c r="V7482" s="3"/>
      <c r="X7482" s="3"/>
    </row>
    <row r="7483" spans="15:24" x14ac:dyDescent="0.45">
      <c r="O7483" s="3"/>
      <c r="V7483" s="3"/>
      <c r="X7483" s="3"/>
    </row>
    <row r="7484" spans="15:24" x14ac:dyDescent="0.45">
      <c r="O7484" s="3"/>
      <c r="V7484" s="3"/>
      <c r="X7484" s="3"/>
    </row>
    <row r="7485" spans="15:24" x14ac:dyDescent="0.45">
      <c r="O7485" s="3"/>
      <c r="V7485" s="3"/>
      <c r="X7485" s="3"/>
    </row>
    <row r="7486" spans="15:24" x14ac:dyDescent="0.45">
      <c r="O7486" s="3"/>
      <c r="V7486" s="3"/>
      <c r="X7486" s="3"/>
    </row>
    <row r="7487" spans="15:24" x14ac:dyDescent="0.45">
      <c r="O7487" s="3"/>
      <c r="V7487" s="3"/>
      <c r="X7487" s="3"/>
    </row>
    <row r="7488" spans="15:24" x14ac:dyDescent="0.45">
      <c r="O7488" s="3"/>
      <c r="V7488" s="3"/>
      <c r="X7488" s="3"/>
    </row>
    <row r="7489" spans="15:24" x14ac:dyDescent="0.45">
      <c r="O7489" s="3"/>
      <c r="V7489" s="3"/>
      <c r="X7489" s="3"/>
    </row>
    <row r="7490" spans="15:24" x14ac:dyDescent="0.45">
      <c r="O7490" s="3"/>
      <c r="V7490" s="3"/>
      <c r="X7490" s="3"/>
    </row>
    <row r="7491" spans="15:24" x14ac:dyDescent="0.45">
      <c r="O7491" s="3"/>
      <c r="V7491" s="3"/>
      <c r="X7491" s="3"/>
    </row>
    <row r="7492" spans="15:24" x14ac:dyDescent="0.45">
      <c r="O7492" s="3"/>
      <c r="V7492" s="3"/>
      <c r="X7492" s="3"/>
    </row>
    <row r="7493" spans="15:24" x14ac:dyDescent="0.45">
      <c r="O7493" s="3"/>
      <c r="V7493" s="3"/>
      <c r="X7493" s="3"/>
    </row>
    <row r="7494" spans="15:24" x14ac:dyDescent="0.45">
      <c r="O7494" s="3"/>
      <c r="V7494" s="3"/>
      <c r="X7494" s="3"/>
    </row>
    <row r="7495" spans="15:24" x14ac:dyDescent="0.45">
      <c r="O7495" s="3"/>
      <c r="V7495" s="3"/>
      <c r="X7495" s="3"/>
    </row>
    <row r="7496" spans="15:24" x14ac:dyDescent="0.45">
      <c r="O7496" s="3"/>
      <c r="V7496" s="3"/>
      <c r="X7496" s="3"/>
    </row>
    <row r="7497" spans="15:24" x14ac:dyDescent="0.45">
      <c r="O7497" s="3"/>
      <c r="V7497" s="3"/>
      <c r="X7497" s="3"/>
    </row>
    <row r="7498" spans="15:24" x14ac:dyDescent="0.45">
      <c r="O7498" s="3"/>
      <c r="V7498" s="3"/>
      <c r="X7498" s="3"/>
    </row>
    <row r="7499" spans="15:24" x14ac:dyDescent="0.45">
      <c r="O7499" s="3"/>
      <c r="V7499" s="3"/>
      <c r="X7499" s="3"/>
    </row>
    <row r="7500" spans="15:24" x14ac:dyDescent="0.45">
      <c r="O7500" s="3"/>
      <c r="V7500" s="3"/>
      <c r="X7500" s="3"/>
    </row>
    <row r="7501" spans="15:24" x14ac:dyDescent="0.45">
      <c r="O7501" s="3"/>
      <c r="V7501" s="3"/>
      <c r="X7501" s="3"/>
    </row>
    <row r="7502" spans="15:24" x14ac:dyDescent="0.45">
      <c r="O7502" s="3"/>
      <c r="V7502" s="3"/>
      <c r="X7502" s="3"/>
    </row>
    <row r="7503" spans="15:24" x14ac:dyDescent="0.45">
      <c r="O7503" s="3"/>
      <c r="V7503" s="3"/>
      <c r="X7503" s="3"/>
    </row>
    <row r="7504" spans="15:24" x14ac:dyDescent="0.45">
      <c r="O7504" s="3"/>
      <c r="V7504" s="3"/>
      <c r="X7504" s="3"/>
    </row>
    <row r="7505" spans="15:24" x14ac:dyDescent="0.45">
      <c r="O7505" s="3"/>
      <c r="V7505" s="3"/>
      <c r="X7505" s="3"/>
    </row>
    <row r="7506" spans="15:24" x14ac:dyDescent="0.45">
      <c r="O7506" s="3"/>
      <c r="V7506" s="3"/>
      <c r="X7506" s="3"/>
    </row>
    <row r="7507" spans="15:24" x14ac:dyDescent="0.45">
      <c r="O7507" s="3"/>
      <c r="V7507" s="3"/>
      <c r="X7507" s="3"/>
    </row>
    <row r="7508" spans="15:24" x14ac:dyDescent="0.45">
      <c r="O7508" s="3"/>
      <c r="V7508" s="3"/>
      <c r="X7508" s="3"/>
    </row>
    <row r="7509" spans="15:24" x14ac:dyDescent="0.45">
      <c r="O7509" s="3"/>
      <c r="V7509" s="3"/>
      <c r="X7509" s="3"/>
    </row>
    <row r="7510" spans="15:24" x14ac:dyDescent="0.45">
      <c r="O7510" s="3"/>
      <c r="V7510" s="3"/>
      <c r="X7510" s="3"/>
    </row>
    <row r="7511" spans="15:24" x14ac:dyDescent="0.45">
      <c r="O7511" s="3"/>
      <c r="V7511" s="3"/>
      <c r="X7511" s="3"/>
    </row>
    <row r="7512" spans="15:24" x14ac:dyDescent="0.45">
      <c r="O7512" s="3"/>
      <c r="V7512" s="3"/>
      <c r="X7512" s="3"/>
    </row>
    <row r="7513" spans="15:24" x14ac:dyDescent="0.45">
      <c r="O7513" s="3"/>
      <c r="V7513" s="3"/>
      <c r="X7513" s="3"/>
    </row>
    <row r="7514" spans="15:24" x14ac:dyDescent="0.45">
      <c r="O7514" s="3"/>
      <c r="V7514" s="3"/>
      <c r="X7514" s="3"/>
    </row>
    <row r="7515" spans="15:24" x14ac:dyDescent="0.45">
      <c r="O7515" s="3"/>
      <c r="V7515" s="3"/>
      <c r="X7515" s="3"/>
    </row>
    <row r="7516" spans="15:24" x14ac:dyDescent="0.45">
      <c r="O7516" s="3"/>
      <c r="V7516" s="3"/>
      <c r="X7516" s="3"/>
    </row>
    <row r="7517" spans="15:24" x14ac:dyDescent="0.45">
      <c r="O7517" s="3"/>
      <c r="V7517" s="3"/>
      <c r="X7517" s="3"/>
    </row>
    <row r="7518" spans="15:24" x14ac:dyDescent="0.45">
      <c r="O7518" s="3"/>
      <c r="V7518" s="3"/>
      <c r="X7518" s="3"/>
    </row>
    <row r="7519" spans="15:24" x14ac:dyDescent="0.45">
      <c r="O7519" s="3"/>
      <c r="V7519" s="3"/>
      <c r="X7519" s="3"/>
    </row>
    <row r="7520" spans="15:24" x14ac:dyDescent="0.45">
      <c r="O7520" s="3"/>
      <c r="V7520" s="3"/>
      <c r="X7520" s="3"/>
    </row>
    <row r="7521" spans="15:24" x14ac:dyDescent="0.45">
      <c r="O7521" s="3"/>
      <c r="V7521" s="3"/>
      <c r="X7521" s="3"/>
    </row>
    <row r="7522" spans="15:24" x14ac:dyDescent="0.45">
      <c r="O7522" s="3"/>
      <c r="V7522" s="3"/>
      <c r="X7522" s="3"/>
    </row>
    <row r="7523" spans="15:24" x14ac:dyDescent="0.45">
      <c r="O7523" s="3"/>
      <c r="V7523" s="3"/>
      <c r="X7523" s="3"/>
    </row>
    <row r="7524" spans="15:24" x14ac:dyDescent="0.45">
      <c r="O7524" s="3"/>
      <c r="V7524" s="3"/>
      <c r="X7524" s="3"/>
    </row>
    <row r="7525" spans="15:24" x14ac:dyDescent="0.45">
      <c r="O7525" s="3"/>
      <c r="V7525" s="3"/>
      <c r="X7525" s="3"/>
    </row>
    <row r="7526" spans="15:24" x14ac:dyDescent="0.45">
      <c r="O7526" s="3"/>
      <c r="V7526" s="3"/>
      <c r="X7526" s="3"/>
    </row>
    <row r="7527" spans="15:24" x14ac:dyDescent="0.45">
      <c r="O7527" s="3"/>
      <c r="V7527" s="3"/>
      <c r="X7527" s="3"/>
    </row>
    <row r="7528" spans="15:24" x14ac:dyDescent="0.45">
      <c r="O7528" s="3"/>
      <c r="V7528" s="3"/>
      <c r="X7528" s="3"/>
    </row>
    <row r="7529" spans="15:24" x14ac:dyDescent="0.45">
      <c r="O7529" s="3"/>
      <c r="V7529" s="3"/>
      <c r="X7529" s="3"/>
    </row>
    <row r="7530" spans="15:24" x14ac:dyDescent="0.45">
      <c r="O7530" s="3"/>
      <c r="V7530" s="3"/>
      <c r="X7530" s="3"/>
    </row>
    <row r="7531" spans="15:24" x14ac:dyDescent="0.45">
      <c r="O7531" s="3"/>
      <c r="V7531" s="3"/>
      <c r="X7531" s="3"/>
    </row>
    <row r="7532" spans="15:24" x14ac:dyDescent="0.45">
      <c r="O7532" s="3"/>
      <c r="V7532" s="3"/>
      <c r="X7532" s="3"/>
    </row>
    <row r="7533" spans="15:24" x14ac:dyDescent="0.45">
      <c r="O7533" s="3"/>
      <c r="V7533" s="3"/>
      <c r="X7533" s="3"/>
    </row>
    <row r="7534" spans="15:24" x14ac:dyDescent="0.45">
      <c r="O7534" s="3"/>
      <c r="V7534" s="3"/>
      <c r="X7534" s="3"/>
    </row>
    <row r="7535" spans="15:24" x14ac:dyDescent="0.45">
      <c r="O7535" s="3"/>
      <c r="V7535" s="3"/>
      <c r="X7535" s="3"/>
    </row>
    <row r="7536" spans="15:24" x14ac:dyDescent="0.45">
      <c r="O7536" s="3"/>
      <c r="V7536" s="3"/>
      <c r="X7536" s="3"/>
    </row>
    <row r="7537" spans="15:24" x14ac:dyDescent="0.45">
      <c r="O7537" s="3"/>
      <c r="V7537" s="3"/>
      <c r="X7537" s="3"/>
    </row>
    <row r="7538" spans="15:24" x14ac:dyDescent="0.45">
      <c r="O7538" s="3"/>
      <c r="V7538" s="3"/>
      <c r="X7538" s="3"/>
    </row>
    <row r="7539" spans="15:24" x14ac:dyDescent="0.45">
      <c r="O7539" s="3"/>
      <c r="V7539" s="3"/>
      <c r="X7539" s="3"/>
    </row>
    <row r="7540" spans="15:24" x14ac:dyDescent="0.45">
      <c r="O7540" s="3"/>
      <c r="V7540" s="3"/>
      <c r="X7540" s="3"/>
    </row>
    <row r="7541" spans="15:24" x14ac:dyDescent="0.45">
      <c r="O7541" s="3"/>
      <c r="V7541" s="3"/>
      <c r="X7541" s="3"/>
    </row>
    <row r="7542" spans="15:24" x14ac:dyDescent="0.45">
      <c r="O7542" s="3"/>
      <c r="V7542" s="3"/>
      <c r="X7542" s="3"/>
    </row>
    <row r="7543" spans="15:24" x14ac:dyDescent="0.45">
      <c r="O7543" s="3"/>
      <c r="V7543" s="3"/>
      <c r="X7543" s="3"/>
    </row>
    <row r="7544" spans="15:24" x14ac:dyDescent="0.45">
      <c r="O7544" s="3"/>
      <c r="V7544" s="3"/>
      <c r="X7544" s="3"/>
    </row>
    <row r="7545" spans="15:24" x14ac:dyDescent="0.45">
      <c r="O7545" s="3"/>
      <c r="V7545" s="3"/>
      <c r="X7545" s="3"/>
    </row>
    <row r="7546" spans="15:24" x14ac:dyDescent="0.45">
      <c r="O7546" s="3"/>
      <c r="V7546" s="3"/>
      <c r="X7546" s="3"/>
    </row>
    <row r="7547" spans="15:24" x14ac:dyDescent="0.45">
      <c r="O7547" s="3"/>
      <c r="V7547" s="3"/>
      <c r="X7547" s="3"/>
    </row>
    <row r="7548" spans="15:24" x14ac:dyDescent="0.45">
      <c r="O7548" s="3"/>
      <c r="V7548" s="3"/>
      <c r="X7548" s="3"/>
    </row>
    <row r="7549" spans="15:24" x14ac:dyDescent="0.45">
      <c r="O7549" s="3"/>
      <c r="V7549" s="3"/>
      <c r="X7549" s="3"/>
    </row>
    <row r="7550" spans="15:24" x14ac:dyDescent="0.45">
      <c r="O7550" s="3"/>
      <c r="V7550" s="3"/>
      <c r="X7550" s="3"/>
    </row>
    <row r="7551" spans="15:24" x14ac:dyDescent="0.45">
      <c r="O7551" s="3"/>
      <c r="V7551" s="3"/>
      <c r="X7551" s="3"/>
    </row>
    <row r="7552" spans="15:24" x14ac:dyDescent="0.45">
      <c r="O7552" s="3"/>
      <c r="V7552" s="3"/>
      <c r="X7552" s="3"/>
    </row>
    <row r="7553" spans="15:24" x14ac:dyDescent="0.45">
      <c r="O7553" s="3"/>
      <c r="V7553" s="3"/>
      <c r="X7553" s="3"/>
    </row>
    <row r="7554" spans="15:24" x14ac:dyDescent="0.45">
      <c r="O7554" s="3"/>
      <c r="V7554" s="3"/>
      <c r="X7554" s="3"/>
    </row>
    <row r="7555" spans="15:24" x14ac:dyDescent="0.45">
      <c r="O7555" s="3"/>
      <c r="V7555" s="3"/>
      <c r="X7555" s="3"/>
    </row>
    <row r="7556" spans="15:24" x14ac:dyDescent="0.45">
      <c r="O7556" s="3"/>
      <c r="V7556" s="3"/>
      <c r="X7556" s="3"/>
    </row>
    <row r="7557" spans="15:24" x14ac:dyDescent="0.45">
      <c r="O7557" s="3"/>
      <c r="V7557" s="3"/>
      <c r="X7557" s="3"/>
    </row>
    <row r="7558" spans="15:24" x14ac:dyDescent="0.45">
      <c r="O7558" s="3"/>
      <c r="V7558" s="3"/>
      <c r="X7558" s="3"/>
    </row>
    <row r="7559" spans="15:24" x14ac:dyDescent="0.45">
      <c r="O7559" s="3"/>
      <c r="V7559" s="3"/>
      <c r="X7559" s="3"/>
    </row>
    <row r="7560" spans="15:24" x14ac:dyDescent="0.45">
      <c r="O7560" s="3"/>
      <c r="V7560" s="3"/>
      <c r="X7560" s="3"/>
    </row>
    <row r="7561" spans="15:24" x14ac:dyDescent="0.45">
      <c r="O7561" s="3"/>
      <c r="V7561" s="3"/>
      <c r="X7561" s="3"/>
    </row>
    <row r="7562" spans="15:24" x14ac:dyDescent="0.45">
      <c r="O7562" s="3"/>
      <c r="V7562" s="3"/>
      <c r="X7562" s="3"/>
    </row>
    <row r="7563" spans="15:24" x14ac:dyDescent="0.45">
      <c r="O7563" s="3"/>
      <c r="V7563" s="3"/>
      <c r="X7563" s="3"/>
    </row>
    <row r="7564" spans="15:24" x14ac:dyDescent="0.45">
      <c r="O7564" s="3"/>
      <c r="V7564" s="3"/>
      <c r="X7564" s="3"/>
    </row>
    <row r="7565" spans="15:24" x14ac:dyDescent="0.45">
      <c r="O7565" s="3"/>
      <c r="V7565" s="3"/>
      <c r="X7565" s="3"/>
    </row>
    <row r="7566" spans="15:24" x14ac:dyDescent="0.45">
      <c r="O7566" s="3"/>
      <c r="V7566" s="3"/>
      <c r="X7566" s="3"/>
    </row>
    <row r="7567" spans="15:24" x14ac:dyDescent="0.45">
      <c r="O7567" s="3"/>
      <c r="V7567" s="3"/>
      <c r="X7567" s="3"/>
    </row>
    <row r="7568" spans="15:24" x14ac:dyDescent="0.45">
      <c r="O7568" s="3"/>
      <c r="V7568" s="3"/>
      <c r="X7568" s="3"/>
    </row>
    <row r="7569" spans="15:24" x14ac:dyDescent="0.45">
      <c r="O7569" s="3"/>
      <c r="V7569" s="3"/>
      <c r="X7569" s="3"/>
    </row>
    <row r="7570" spans="15:24" x14ac:dyDescent="0.45">
      <c r="O7570" s="3"/>
      <c r="V7570" s="3"/>
      <c r="X7570" s="3"/>
    </row>
    <row r="7571" spans="15:24" x14ac:dyDescent="0.45">
      <c r="O7571" s="3"/>
      <c r="V7571" s="3"/>
      <c r="X7571" s="3"/>
    </row>
    <row r="7572" spans="15:24" x14ac:dyDescent="0.45">
      <c r="O7572" s="3"/>
      <c r="V7572" s="3"/>
      <c r="X7572" s="3"/>
    </row>
    <row r="7573" spans="15:24" x14ac:dyDescent="0.45">
      <c r="O7573" s="3"/>
      <c r="V7573" s="3"/>
      <c r="X7573" s="3"/>
    </row>
    <row r="7574" spans="15:24" x14ac:dyDescent="0.45">
      <c r="O7574" s="3"/>
      <c r="V7574" s="3"/>
      <c r="X7574" s="3"/>
    </row>
    <row r="7575" spans="15:24" x14ac:dyDescent="0.45">
      <c r="O7575" s="3"/>
      <c r="V7575" s="3"/>
      <c r="X7575" s="3"/>
    </row>
    <row r="7576" spans="15:24" x14ac:dyDescent="0.45">
      <c r="O7576" s="3"/>
      <c r="V7576" s="3"/>
      <c r="X7576" s="3"/>
    </row>
    <row r="7577" spans="15:24" x14ac:dyDescent="0.45">
      <c r="O7577" s="3"/>
      <c r="V7577" s="3"/>
      <c r="X7577" s="3"/>
    </row>
    <row r="7578" spans="15:24" x14ac:dyDescent="0.45">
      <c r="O7578" s="3"/>
      <c r="V7578" s="3"/>
      <c r="X7578" s="3"/>
    </row>
    <row r="7579" spans="15:24" x14ac:dyDescent="0.45">
      <c r="O7579" s="3"/>
      <c r="V7579" s="3"/>
      <c r="X7579" s="3"/>
    </row>
    <row r="7580" spans="15:24" x14ac:dyDescent="0.45">
      <c r="O7580" s="3"/>
      <c r="V7580" s="3"/>
      <c r="X7580" s="3"/>
    </row>
    <row r="7581" spans="15:24" x14ac:dyDescent="0.45">
      <c r="O7581" s="3"/>
      <c r="V7581" s="3"/>
      <c r="X7581" s="3"/>
    </row>
    <row r="7582" spans="15:24" x14ac:dyDescent="0.45">
      <c r="O7582" s="3"/>
      <c r="V7582" s="3"/>
      <c r="X7582" s="3"/>
    </row>
    <row r="7583" spans="15:24" x14ac:dyDescent="0.45">
      <c r="O7583" s="3"/>
      <c r="V7583" s="3"/>
      <c r="X7583" s="3"/>
    </row>
    <row r="7584" spans="15:24" x14ac:dyDescent="0.45">
      <c r="O7584" s="3"/>
      <c r="V7584" s="3"/>
      <c r="X7584" s="3"/>
    </row>
    <row r="7585" spans="15:24" x14ac:dyDescent="0.45">
      <c r="O7585" s="3"/>
      <c r="V7585" s="3"/>
      <c r="X7585" s="3"/>
    </row>
    <row r="7586" spans="15:24" x14ac:dyDescent="0.45">
      <c r="O7586" s="3"/>
      <c r="V7586" s="3"/>
      <c r="X7586" s="3"/>
    </row>
    <row r="7587" spans="15:24" x14ac:dyDescent="0.45">
      <c r="O7587" s="3"/>
      <c r="V7587" s="3"/>
      <c r="X7587" s="3"/>
    </row>
    <row r="7588" spans="15:24" x14ac:dyDescent="0.45">
      <c r="O7588" s="3"/>
      <c r="V7588" s="3"/>
      <c r="X7588" s="3"/>
    </row>
    <row r="7589" spans="15:24" x14ac:dyDescent="0.45">
      <c r="O7589" s="3"/>
      <c r="V7589" s="3"/>
      <c r="X7589" s="3"/>
    </row>
    <row r="7590" spans="15:24" x14ac:dyDescent="0.45">
      <c r="O7590" s="3"/>
      <c r="V7590" s="3"/>
      <c r="X7590" s="3"/>
    </row>
    <row r="7591" spans="15:24" x14ac:dyDescent="0.45">
      <c r="O7591" s="3"/>
      <c r="V7591" s="3"/>
      <c r="X7591" s="3"/>
    </row>
    <row r="7592" spans="15:24" x14ac:dyDescent="0.45">
      <c r="O7592" s="3"/>
      <c r="V7592" s="3"/>
      <c r="X7592" s="3"/>
    </row>
    <row r="7593" spans="15:24" x14ac:dyDescent="0.45">
      <c r="O7593" s="3"/>
      <c r="V7593" s="3"/>
      <c r="X7593" s="3"/>
    </row>
    <row r="7594" spans="15:24" x14ac:dyDescent="0.45">
      <c r="O7594" s="3"/>
      <c r="V7594" s="3"/>
      <c r="X7594" s="3"/>
    </row>
    <row r="7595" spans="15:24" x14ac:dyDescent="0.45">
      <c r="O7595" s="3"/>
      <c r="V7595" s="3"/>
      <c r="X7595" s="3"/>
    </row>
    <row r="7596" spans="15:24" x14ac:dyDescent="0.45">
      <c r="O7596" s="3"/>
      <c r="V7596" s="3"/>
      <c r="X7596" s="3"/>
    </row>
    <row r="7597" spans="15:24" x14ac:dyDescent="0.45">
      <c r="O7597" s="3"/>
      <c r="V7597" s="3"/>
      <c r="X7597" s="3"/>
    </row>
    <row r="7598" spans="15:24" x14ac:dyDescent="0.45">
      <c r="O7598" s="3"/>
      <c r="V7598" s="3"/>
      <c r="X7598" s="3"/>
    </row>
    <row r="7599" spans="15:24" x14ac:dyDescent="0.45">
      <c r="O7599" s="3"/>
      <c r="V7599" s="3"/>
      <c r="X7599" s="3"/>
    </row>
    <row r="7600" spans="15:24" x14ac:dyDescent="0.45">
      <c r="O7600" s="3"/>
      <c r="V7600" s="3"/>
      <c r="X7600" s="3"/>
    </row>
    <row r="7601" spans="15:24" x14ac:dyDescent="0.45">
      <c r="O7601" s="3"/>
      <c r="V7601" s="3"/>
      <c r="X7601" s="3"/>
    </row>
    <row r="7602" spans="15:24" x14ac:dyDescent="0.45">
      <c r="O7602" s="3"/>
      <c r="V7602" s="3"/>
      <c r="X7602" s="3"/>
    </row>
    <row r="7603" spans="15:24" x14ac:dyDescent="0.45">
      <c r="O7603" s="3"/>
      <c r="V7603" s="3"/>
      <c r="X7603" s="3"/>
    </row>
    <row r="7604" spans="15:24" x14ac:dyDescent="0.45">
      <c r="O7604" s="3"/>
      <c r="V7604" s="3"/>
      <c r="X7604" s="3"/>
    </row>
    <row r="7605" spans="15:24" x14ac:dyDescent="0.45">
      <c r="O7605" s="3"/>
      <c r="V7605" s="3"/>
      <c r="X7605" s="3"/>
    </row>
    <row r="7606" spans="15:24" x14ac:dyDescent="0.45">
      <c r="O7606" s="3"/>
      <c r="V7606" s="3"/>
      <c r="X7606" s="3"/>
    </row>
    <row r="7607" spans="15:24" x14ac:dyDescent="0.45">
      <c r="O7607" s="3"/>
      <c r="V7607" s="3"/>
      <c r="X7607" s="3"/>
    </row>
    <row r="7608" spans="15:24" x14ac:dyDescent="0.45">
      <c r="O7608" s="3"/>
      <c r="V7608" s="3"/>
      <c r="X7608" s="3"/>
    </row>
    <row r="7609" spans="15:24" x14ac:dyDescent="0.45">
      <c r="O7609" s="3"/>
      <c r="V7609" s="3"/>
      <c r="X7609" s="3"/>
    </row>
    <row r="7610" spans="15:24" x14ac:dyDescent="0.45">
      <c r="O7610" s="3"/>
      <c r="V7610" s="3"/>
      <c r="X7610" s="3"/>
    </row>
    <row r="7611" spans="15:24" x14ac:dyDescent="0.45">
      <c r="O7611" s="3"/>
      <c r="V7611" s="3"/>
      <c r="X7611" s="3"/>
    </row>
    <row r="7612" spans="15:24" x14ac:dyDescent="0.45">
      <c r="O7612" s="3"/>
      <c r="V7612" s="3"/>
      <c r="X7612" s="3"/>
    </row>
    <row r="7613" spans="15:24" x14ac:dyDescent="0.45">
      <c r="O7613" s="3"/>
      <c r="V7613" s="3"/>
      <c r="X7613" s="3"/>
    </row>
    <row r="7614" spans="15:24" x14ac:dyDescent="0.45">
      <c r="O7614" s="3"/>
      <c r="V7614" s="3"/>
      <c r="X7614" s="3"/>
    </row>
    <row r="7615" spans="15:24" x14ac:dyDescent="0.45">
      <c r="O7615" s="3"/>
      <c r="V7615" s="3"/>
      <c r="X7615" s="3"/>
    </row>
    <row r="7616" spans="15:24" x14ac:dyDescent="0.45">
      <c r="O7616" s="3"/>
      <c r="V7616" s="3"/>
      <c r="X7616" s="3"/>
    </row>
    <row r="7617" spans="15:24" x14ac:dyDescent="0.45">
      <c r="O7617" s="3"/>
      <c r="V7617" s="3"/>
      <c r="X7617" s="3"/>
    </row>
    <row r="7618" spans="15:24" x14ac:dyDescent="0.45">
      <c r="O7618" s="3"/>
      <c r="V7618" s="3"/>
      <c r="X7618" s="3"/>
    </row>
    <row r="7619" spans="15:24" x14ac:dyDescent="0.45">
      <c r="O7619" s="3"/>
      <c r="V7619" s="3"/>
      <c r="X7619" s="3"/>
    </row>
    <row r="7620" spans="15:24" x14ac:dyDescent="0.45">
      <c r="O7620" s="3"/>
      <c r="V7620" s="3"/>
      <c r="X7620" s="3"/>
    </row>
    <row r="7621" spans="15:24" x14ac:dyDescent="0.45">
      <c r="O7621" s="3"/>
      <c r="V7621" s="3"/>
      <c r="X7621" s="3"/>
    </row>
    <row r="7622" spans="15:24" x14ac:dyDescent="0.45">
      <c r="O7622" s="3"/>
      <c r="V7622" s="3"/>
      <c r="X7622" s="3"/>
    </row>
    <row r="7623" spans="15:24" x14ac:dyDescent="0.45">
      <c r="O7623" s="3"/>
      <c r="V7623" s="3"/>
      <c r="X7623" s="3"/>
    </row>
    <row r="7624" spans="15:24" x14ac:dyDescent="0.45">
      <c r="O7624" s="3"/>
      <c r="V7624" s="3"/>
      <c r="X7624" s="3"/>
    </row>
    <row r="7625" spans="15:24" x14ac:dyDescent="0.45">
      <c r="O7625" s="3"/>
      <c r="V7625" s="3"/>
      <c r="X7625" s="3"/>
    </row>
    <row r="7626" spans="15:24" x14ac:dyDescent="0.45">
      <c r="O7626" s="3"/>
      <c r="V7626" s="3"/>
      <c r="X7626" s="3"/>
    </row>
    <row r="7627" spans="15:24" x14ac:dyDescent="0.45">
      <c r="O7627" s="3"/>
      <c r="V7627" s="3"/>
      <c r="X7627" s="3"/>
    </row>
    <row r="7628" spans="15:24" x14ac:dyDescent="0.45">
      <c r="O7628" s="3"/>
      <c r="V7628" s="3"/>
      <c r="X7628" s="3"/>
    </row>
    <row r="7629" spans="15:24" x14ac:dyDescent="0.45">
      <c r="O7629" s="3"/>
      <c r="V7629" s="3"/>
      <c r="X7629" s="3"/>
    </row>
    <row r="7630" spans="15:24" x14ac:dyDescent="0.45">
      <c r="O7630" s="3"/>
      <c r="V7630" s="3"/>
      <c r="X7630" s="3"/>
    </row>
    <row r="7631" spans="15:24" x14ac:dyDescent="0.45">
      <c r="O7631" s="3"/>
      <c r="V7631" s="3"/>
      <c r="X7631" s="3"/>
    </row>
    <row r="7632" spans="15:24" x14ac:dyDescent="0.45">
      <c r="O7632" s="3"/>
      <c r="V7632" s="3"/>
      <c r="X7632" s="3"/>
    </row>
    <row r="7633" spans="15:24" x14ac:dyDescent="0.45">
      <c r="O7633" s="3"/>
      <c r="V7633" s="3"/>
      <c r="X7633" s="3"/>
    </row>
    <row r="7634" spans="15:24" x14ac:dyDescent="0.45">
      <c r="O7634" s="3"/>
      <c r="V7634" s="3"/>
      <c r="X7634" s="3"/>
    </row>
    <row r="7635" spans="15:24" x14ac:dyDescent="0.45">
      <c r="O7635" s="3"/>
      <c r="V7635" s="3"/>
      <c r="X7635" s="3"/>
    </row>
    <row r="7636" spans="15:24" x14ac:dyDescent="0.45">
      <c r="O7636" s="3"/>
      <c r="V7636" s="3"/>
      <c r="X7636" s="3"/>
    </row>
    <row r="7637" spans="15:24" x14ac:dyDescent="0.45">
      <c r="O7637" s="3"/>
      <c r="V7637" s="3"/>
      <c r="X7637" s="3"/>
    </row>
    <row r="7638" spans="15:24" x14ac:dyDescent="0.45">
      <c r="O7638" s="3"/>
      <c r="V7638" s="3"/>
      <c r="X7638" s="3"/>
    </row>
    <row r="7639" spans="15:24" x14ac:dyDescent="0.45">
      <c r="O7639" s="3"/>
      <c r="V7639" s="3"/>
      <c r="X7639" s="3"/>
    </row>
    <row r="7640" spans="15:24" x14ac:dyDescent="0.45">
      <c r="O7640" s="3"/>
      <c r="V7640" s="3"/>
      <c r="X7640" s="3"/>
    </row>
    <row r="7641" spans="15:24" x14ac:dyDescent="0.45">
      <c r="O7641" s="3"/>
      <c r="V7641" s="3"/>
      <c r="X7641" s="3"/>
    </row>
    <row r="7642" spans="15:24" x14ac:dyDescent="0.45">
      <c r="O7642" s="3"/>
      <c r="V7642" s="3"/>
      <c r="X7642" s="3"/>
    </row>
    <row r="7643" spans="15:24" x14ac:dyDescent="0.45">
      <c r="O7643" s="3"/>
      <c r="V7643" s="3"/>
      <c r="X7643" s="3"/>
    </row>
    <row r="7644" spans="15:24" x14ac:dyDescent="0.45">
      <c r="O7644" s="3"/>
      <c r="V7644" s="3"/>
      <c r="X7644" s="3"/>
    </row>
    <row r="7645" spans="15:24" x14ac:dyDescent="0.45">
      <c r="O7645" s="3"/>
      <c r="V7645" s="3"/>
      <c r="X7645" s="3"/>
    </row>
    <row r="7646" spans="15:24" x14ac:dyDescent="0.45">
      <c r="O7646" s="3"/>
      <c r="V7646" s="3"/>
      <c r="X7646" s="3"/>
    </row>
    <row r="7647" spans="15:24" x14ac:dyDescent="0.45">
      <c r="O7647" s="3"/>
      <c r="V7647" s="3"/>
      <c r="X7647" s="3"/>
    </row>
    <row r="7648" spans="15:24" x14ac:dyDescent="0.45">
      <c r="O7648" s="3"/>
      <c r="V7648" s="3"/>
      <c r="X7648" s="3"/>
    </row>
    <row r="7649" spans="15:24" x14ac:dyDescent="0.45">
      <c r="O7649" s="3"/>
      <c r="V7649" s="3"/>
      <c r="X7649" s="3"/>
    </row>
    <row r="7650" spans="15:24" x14ac:dyDescent="0.45">
      <c r="O7650" s="3"/>
      <c r="V7650" s="3"/>
      <c r="X7650" s="3"/>
    </row>
    <row r="7651" spans="15:24" x14ac:dyDescent="0.45">
      <c r="O7651" s="3"/>
      <c r="V7651" s="3"/>
      <c r="X7651" s="3"/>
    </row>
    <row r="7652" spans="15:24" x14ac:dyDescent="0.45">
      <c r="O7652" s="3"/>
      <c r="V7652" s="3"/>
      <c r="X7652" s="3"/>
    </row>
    <row r="7653" spans="15:24" x14ac:dyDescent="0.45">
      <c r="O7653" s="3"/>
      <c r="V7653" s="3"/>
      <c r="X7653" s="3"/>
    </row>
    <row r="7654" spans="15:24" x14ac:dyDescent="0.45">
      <c r="O7654" s="3"/>
      <c r="V7654" s="3"/>
      <c r="X7654" s="3"/>
    </row>
    <row r="7655" spans="15:24" x14ac:dyDescent="0.45">
      <c r="O7655" s="3"/>
      <c r="V7655" s="3"/>
      <c r="X7655" s="3"/>
    </row>
    <row r="7656" spans="15:24" x14ac:dyDescent="0.45">
      <c r="O7656" s="3"/>
      <c r="V7656" s="3"/>
      <c r="X7656" s="3"/>
    </row>
    <row r="7657" spans="15:24" x14ac:dyDescent="0.45">
      <c r="O7657" s="3"/>
      <c r="V7657" s="3"/>
      <c r="X7657" s="3"/>
    </row>
    <row r="7658" spans="15:24" x14ac:dyDescent="0.45">
      <c r="O7658" s="3"/>
      <c r="V7658" s="3"/>
      <c r="X7658" s="3"/>
    </row>
    <row r="7659" spans="15:24" x14ac:dyDescent="0.45">
      <c r="O7659" s="3"/>
      <c r="V7659" s="3"/>
      <c r="X7659" s="3"/>
    </row>
    <row r="7660" spans="15:24" x14ac:dyDescent="0.45">
      <c r="O7660" s="3"/>
      <c r="V7660" s="3"/>
      <c r="X7660" s="3"/>
    </row>
    <row r="7661" spans="15:24" x14ac:dyDescent="0.45">
      <c r="O7661" s="3"/>
      <c r="V7661" s="3"/>
      <c r="X7661" s="3"/>
    </row>
    <row r="7662" spans="15:24" x14ac:dyDescent="0.45">
      <c r="O7662" s="3"/>
      <c r="V7662" s="3"/>
      <c r="X7662" s="3"/>
    </row>
    <row r="7663" spans="15:24" x14ac:dyDescent="0.45">
      <c r="O7663" s="3"/>
      <c r="V7663" s="3"/>
      <c r="X7663" s="3"/>
    </row>
    <row r="7664" spans="15:24" x14ac:dyDescent="0.45">
      <c r="O7664" s="3"/>
      <c r="V7664" s="3"/>
      <c r="X7664" s="3"/>
    </row>
    <row r="7665" spans="15:24" x14ac:dyDescent="0.45">
      <c r="O7665" s="3"/>
      <c r="V7665" s="3"/>
      <c r="X7665" s="3"/>
    </row>
    <row r="7666" spans="15:24" x14ac:dyDescent="0.45">
      <c r="O7666" s="3"/>
      <c r="V7666" s="3"/>
      <c r="X7666" s="3"/>
    </row>
    <row r="7667" spans="15:24" x14ac:dyDescent="0.45">
      <c r="O7667" s="3"/>
      <c r="V7667" s="3"/>
      <c r="X7667" s="3"/>
    </row>
    <row r="7668" spans="15:24" x14ac:dyDescent="0.45">
      <c r="O7668" s="3"/>
      <c r="V7668" s="3"/>
      <c r="X7668" s="3"/>
    </row>
    <row r="7669" spans="15:24" x14ac:dyDescent="0.45">
      <c r="O7669" s="3"/>
      <c r="V7669" s="3"/>
      <c r="X7669" s="3"/>
    </row>
    <row r="7670" spans="15:24" x14ac:dyDescent="0.45">
      <c r="O7670" s="3"/>
      <c r="V7670" s="3"/>
      <c r="X7670" s="3"/>
    </row>
    <row r="7671" spans="15:24" x14ac:dyDescent="0.45">
      <c r="O7671" s="3"/>
      <c r="V7671" s="3"/>
      <c r="X7671" s="3"/>
    </row>
    <row r="7672" spans="15:24" x14ac:dyDescent="0.45">
      <c r="O7672" s="3"/>
      <c r="V7672" s="3"/>
      <c r="X7672" s="3"/>
    </row>
    <row r="7673" spans="15:24" x14ac:dyDescent="0.45">
      <c r="O7673" s="3"/>
      <c r="V7673" s="3"/>
      <c r="X7673" s="3"/>
    </row>
    <row r="7674" spans="15:24" x14ac:dyDescent="0.45">
      <c r="O7674" s="3"/>
      <c r="V7674" s="3"/>
      <c r="X7674" s="3"/>
    </row>
    <row r="7675" spans="15:24" x14ac:dyDescent="0.45">
      <c r="O7675" s="3"/>
      <c r="V7675" s="3"/>
      <c r="X7675" s="3"/>
    </row>
    <row r="7676" spans="15:24" x14ac:dyDescent="0.45">
      <c r="O7676" s="3"/>
      <c r="V7676" s="3"/>
      <c r="X7676" s="3"/>
    </row>
    <row r="7677" spans="15:24" x14ac:dyDescent="0.45">
      <c r="O7677" s="3"/>
      <c r="V7677" s="3"/>
      <c r="X7677" s="3"/>
    </row>
    <row r="7678" spans="15:24" x14ac:dyDescent="0.45">
      <c r="O7678" s="3"/>
      <c r="V7678" s="3"/>
      <c r="X7678" s="3"/>
    </row>
    <row r="7679" spans="15:24" x14ac:dyDescent="0.45">
      <c r="O7679" s="3"/>
      <c r="V7679" s="3"/>
      <c r="X7679" s="3"/>
    </row>
    <row r="7680" spans="15:24" x14ac:dyDescent="0.45">
      <c r="O7680" s="3"/>
      <c r="V7680" s="3"/>
      <c r="X7680" s="3"/>
    </row>
    <row r="7681" spans="15:24" x14ac:dyDescent="0.45">
      <c r="O7681" s="3"/>
      <c r="V7681" s="3"/>
      <c r="X7681" s="3"/>
    </row>
    <row r="7682" spans="15:24" x14ac:dyDescent="0.45">
      <c r="O7682" s="3"/>
      <c r="V7682" s="3"/>
      <c r="X7682" s="3"/>
    </row>
    <row r="7683" spans="15:24" x14ac:dyDescent="0.45">
      <c r="O7683" s="3"/>
      <c r="V7683" s="3"/>
      <c r="X7683" s="3"/>
    </row>
    <row r="7684" spans="15:24" x14ac:dyDescent="0.45">
      <c r="O7684" s="3"/>
      <c r="V7684" s="3"/>
      <c r="X7684" s="3"/>
    </row>
    <row r="7685" spans="15:24" x14ac:dyDescent="0.45">
      <c r="O7685" s="3"/>
      <c r="V7685" s="3"/>
      <c r="X7685" s="3"/>
    </row>
    <row r="7686" spans="15:24" x14ac:dyDescent="0.45">
      <c r="O7686" s="3"/>
      <c r="V7686" s="3"/>
      <c r="X7686" s="3"/>
    </row>
    <row r="7687" spans="15:24" x14ac:dyDescent="0.45">
      <c r="O7687" s="3"/>
      <c r="V7687" s="3"/>
      <c r="X7687" s="3"/>
    </row>
    <row r="7688" spans="15:24" x14ac:dyDescent="0.45">
      <c r="O7688" s="3"/>
      <c r="V7688" s="3"/>
      <c r="X7688" s="3"/>
    </row>
    <row r="7689" spans="15:24" x14ac:dyDescent="0.45">
      <c r="O7689" s="3"/>
      <c r="V7689" s="3"/>
      <c r="X7689" s="3"/>
    </row>
    <row r="7690" spans="15:24" x14ac:dyDescent="0.45">
      <c r="O7690" s="3"/>
      <c r="V7690" s="3"/>
      <c r="X7690" s="3"/>
    </row>
    <row r="7691" spans="15:24" x14ac:dyDescent="0.45">
      <c r="O7691" s="3"/>
      <c r="V7691" s="3"/>
      <c r="X7691" s="3"/>
    </row>
    <row r="7692" spans="15:24" x14ac:dyDescent="0.45">
      <c r="O7692" s="3"/>
      <c r="V7692" s="3"/>
      <c r="X7692" s="3"/>
    </row>
    <row r="7693" spans="15:24" x14ac:dyDescent="0.45">
      <c r="O7693" s="3"/>
      <c r="V7693" s="3"/>
      <c r="X7693" s="3"/>
    </row>
    <row r="7694" spans="15:24" x14ac:dyDescent="0.45">
      <c r="O7694" s="3"/>
      <c r="V7694" s="3"/>
      <c r="X7694" s="3"/>
    </row>
    <row r="7695" spans="15:24" x14ac:dyDescent="0.45">
      <c r="O7695" s="3"/>
      <c r="V7695" s="3"/>
      <c r="X7695" s="3"/>
    </row>
    <row r="7696" spans="15:24" x14ac:dyDescent="0.45">
      <c r="O7696" s="3"/>
      <c r="V7696" s="3"/>
      <c r="X7696" s="3"/>
    </row>
    <row r="7697" spans="15:24" x14ac:dyDescent="0.45">
      <c r="O7697" s="3"/>
      <c r="V7697" s="3"/>
      <c r="X7697" s="3"/>
    </row>
    <row r="7698" spans="15:24" x14ac:dyDescent="0.45">
      <c r="O7698" s="3"/>
      <c r="V7698" s="3"/>
      <c r="X7698" s="3"/>
    </row>
    <row r="7699" spans="15:24" x14ac:dyDescent="0.45">
      <c r="O7699" s="3"/>
      <c r="V7699" s="3"/>
      <c r="X7699" s="3"/>
    </row>
    <row r="7700" spans="15:24" x14ac:dyDescent="0.45">
      <c r="O7700" s="3"/>
      <c r="V7700" s="3"/>
      <c r="X7700" s="3"/>
    </row>
    <row r="7701" spans="15:24" x14ac:dyDescent="0.45">
      <c r="O7701" s="3"/>
      <c r="V7701" s="3"/>
      <c r="X7701" s="3"/>
    </row>
    <row r="7702" spans="15:24" x14ac:dyDescent="0.45">
      <c r="O7702" s="3"/>
      <c r="V7702" s="3"/>
      <c r="X7702" s="3"/>
    </row>
    <row r="7703" spans="15:24" x14ac:dyDescent="0.45">
      <c r="O7703" s="3"/>
      <c r="V7703" s="3"/>
      <c r="X7703" s="3"/>
    </row>
    <row r="7704" spans="15:24" x14ac:dyDescent="0.45">
      <c r="O7704" s="3"/>
      <c r="V7704" s="3"/>
      <c r="X7704" s="3"/>
    </row>
    <row r="7705" spans="15:24" x14ac:dyDescent="0.45">
      <c r="O7705" s="3"/>
      <c r="V7705" s="3"/>
      <c r="X7705" s="3"/>
    </row>
    <row r="7706" spans="15:24" x14ac:dyDescent="0.45">
      <c r="O7706" s="3"/>
      <c r="V7706" s="3"/>
      <c r="X7706" s="3"/>
    </row>
    <row r="7707" spans="15:24" x14ac:dyDescent="0.45">
      <c r="O7707" s="3"/>
      <c r="V7707" s="3"/>
      <c r="X7707" s="3"/>
    </row>
    <row r="7708" spans="15:24" x14ac:dyDescent="0.45">
      <c r="O7708" s="3"/>
      <c r="V7708" s="3"/>
      <c r="X7708" s="3"/>
    </row>
    <row r="7709" spans="15:24" x14ac:dyDescent="0.45">
      <c r="O7709" s="3"/>
      <c r="V7709" s="3"/>
      <c r="X7709" s="3"/>
    </row>
    <row r="7710" spans="15:24" x14ac:dyDescent="0.45">
      <c r="O7710" s="3"/>
      <c r="V7710" s="3"/>
      <c r="X7710" s="3"/>
    </row>
    <row r="7711" spans="15:24" x14ac:dyDescent="0.45">
      <c r="O7711" s="3"/>
      <c r="V7711" s="3"/>
      <c r="X7711" s="3"/>
    </row>
    <row r="7712" spans="15:24" x14ac:dyDescent="0.45">
      <c r="O7712" s="3"/>
      <c r="V7712" s="3"/>
      <c r="X7712" s="3"/>
    </row>
    <row r="7713" spans="15:24" x14ac:dyDescent="0.45">
      <c r="O7713" s="3"/>
      <c r="V7713" s="3"/>
      <c r="X7713" s="3"/>
    </row>
    <row r="7714" spans="15:24" x14ac:dyDescent="0.45">
      <c r="O7714" s="3"/>
      <c r="V7714" s="3"/>
      <c r="X7714" s="3"/>
    </row>
    <row r="7715" spans="15:24" x14ac:dyDescent="0.45">
      <c r="O7715" s="3"/>
      <c r="V7715" s="3"/>
      <c r="X7715" s="3"/>
    </row>
    <row r="7716" spans="15:24" x14ac:dyDescent="0.45">
      <c r="O7716" s="3"/>
      <c r="V7716" s="3"/>
      <c r="X7716" s="3"/>
    </row>
    <row r="7717" spans="15:24" x14ac:dyDescent="0.45">
      <c r="O7717" s="3"/>
      <c r="V7717" s="3"/>
      <c r="X7717" s="3"/>
    </row>
    <row r="7718" spans="15:24" x14ac:dyDescent="0.45">
      <c r="O7718" s="3"/>
      <c r="V7718" s="3"/>
      <c r="X7718" s="3"/>
    </row>
    <row r="7719" spans="15:24" x14ac:dyDescent="0.45">
      <c r="O7719" s="3"/>
      <c r="V7719" s="3"/>
      <c r="X7719" s="3"/>
    </row>
    <row r="7720" spans="15:24" x14ac:dyDescent="0.45">
      <c r="O7720" s="3"/>
      <c r="V7720" s="3"/>
      <c r="X7720" s="3"/>
    </row>
    <row r="7721" spans="15:24" x14ac:dyDescent="0.45">
      <c r="O7721" s="3"/>
      <c r="V7721" s="3"/>
      <c r="X7721" s="3"/>
    </row>
    <row r="7722" spans="15:24" x14ac:dyDescent="0.45">
      <c r="O7722" s="3"/>
      <c r="V7722" s="3"/>
      <c r="X7722" s="3"/>
    </row>
    <row r="7723" spans="15:24" x14ac:dyDescent="0.45">
      <c r="O7723" s="3"/>
      <c r="V7723" s="3"/>
      <c r="X7723" s="3"/>
    </row>
    <row r="7724" spans="15:24" x14ac:dyDescent="0.45">
      <c r="O7724" s="3"/>
      <c r="V7724" s="3"/>
      <c r="X7724" s="3"/>
    </row>
    <row r="7725" spans="15:24" x14ac:dyDescent="0.45">
      <c r="O7725" s="3"/>
      <c r="V7725" s="3"/>
      <c r="X7725" s="3"/>
    </row>
    <row r="7726" spans="15:24" x14ac:dyDescent="0.45">
      <c r="O7726" s="3"/>
      <c r="V7726" s="3"/>
      <c r="X7726" s="3"/>
    </row>
    <row r="7727" spans="15:24" x14ac:dyDescent="0.45">
      <c r="O7727" s="3"/>
      <c r="V7727" s="3"/>
      <c r="X7727" s="3"/>
    </row>
    <row r="7728" spans="15:24" x14ac:dyDescent="0.45">
      <c r="O7728" s="3"/>
      <c r="V7728" s="3"/>
      <c r="X7728" s="3"/>
    </row>
    <row r="7729" spans="15:24" x14ac:dyDescent="0.45">
      <c r="O7729" s="3"/>
      <c r="V7729" s="3"/>
      <c r="X7729" s="3"/>
    </row>
    <row r="7730" spans="15:24" x14ac:dyDescent="0.45">
      <c r="O7730" s="3"/>
      <c r="V7730" s="3"/>
      <c r="X7730" s="3"/>
    </row>
    <row r="7731" spans="15:24" x14ac:dyDescent="0.45">
      <c r="O7731" s="3"/>
      <c r="V7731" s="3"/>
      <c r="X7731" s="3"/>
    </row>
    <row r="7732" spans="15:24" x14ac:dyDescent="0.45">
      <c r="O7732" s="3"/>
      <c r="V7732" s="3"/>
      <c r="X7732" s="3"/>
    </row>
    <row r="7733" spans="15:24" x14ac:dyDescent="0.45">
      <c r="O7733" s="3"/>
      <c r="V7733" s="3"/>
      <c r="X7733" s="3"/>
    </row>
    <row r="7734" spans="15:24" x14ac:dyDescent="0.45">
      <c r="O7734" s="3"/>
      <c r="V7734" s="3"/>
      <c r="X7734" s="3"/>
    </row>
    <row r="7735" spans="15:24" x14ac:dyDescent="0.45">
      <c r="O7735" s="3"/>
      <c r="V7735" s="3"/>
      <c r="X7735" s="3"/>
    </row>
    <row r="7736" spans="15:24" x14ac:dyDescent="0.45">
      <c r="O7736" s="3"/>
      <c r="V7736" s="3"/>
      <c r="X7736" s="3"/>
    </row>
    <row r="7737" spans="15:24" x14ac:dyDescent="0.45">
      <c r="O7737" s="3"/>
      <c r="V7737" s="3"/>
      <c r="X7737" s="3"/>
    </row>
    <row r="7738" spans="15:24" x14ac:dyDescent="0.45">
      <c r="O7738" s="3"/>
      <c r="V7738" s="3"/>
      <c r="X7738" s="3"/>
    </row>
    <row r="7739" spans="15:24" x14ac:dyDescent="0.45">
      <c r="O7739" s="3"/>
      <c r="V7739" s="3"/>
      <c r="X7739" s="3"/>
    </row>
    <row r="7740" spans="15:24" x14ac:dyDescent="0.45">
      <c r="O7740" s="3"/>
      <c r="V7740" s="3"/>
      <c r="X7740" s="3"/>
    </row>
    <row r="7741" spans="15:24" x14ac:dyDescent="0.45">
      <c r="O7741" s="3"/>
      <c r="V7741" s="3"/>
      <c r="X7741" s="3"/>
    </row>
    <row r="7742" spans="15:24" x14ac:dyDescent="0.45">
      <c r="O7742" s="3"/>
      <c r="V7742" s="3"/>
      <c r="X7742" s="3"/>
    </row>
    <row r="7743" spans="15:24" x14ac:dyDescent="0.45">
      <c r="O7743" s="3"/>
      <c r="V7743" s="3"/>
      <c r="X7743" s="3"/>
    </row>
    <row r="7744" spans="15:24" x14ac:dyDescent="0.45">
      <c r="O7744" s="3"/>
      <c r="V7744" s="3"/>
      <c r="X7744" s="3"/>
    </row>
    <row r="7745" spans="15:24" x14ac:dyDescent="0.45">
      <c r="O7745" s="3"/>
      <c r="V7745" s="3"/>
      <c r="X7745" s="3"/>
    </row>
    <row r="7746" spans="15:24" x14ac:dyDescent="0.45">
      <c r="O7746" s="3"/>
      <c r="V7746" s="3"/>
      <c r="X7746" s="3"/>
    </row>
    <row r="7747" spans="15:24" x14ac:dyDescent="0.45">
      <c r="O7747" s="3"/>
      <c r="V7747" s="3"/>
      <c r="X7747" s="3"/>
    </row>
    <row r="7748" spans="15:24" x14ac:dyDescent="0.45">
      <c r="O7748" s="3"/>
      <c r="V7748" s="3"/>
      <c r="X7748" s="3"/>
    </row>
    <row r="7749" spans="15:24" x14ac:dyDescent="0.45">
      <c r="O7749" s="3"/>
      <c r="V7749" s="3"/>
      <c r="X7749" s="3"/>
    </row>
    <row r="7750" spans="15:24" x14ac:dyDescent="0.45">
      <c r="O7750" s="3"/>
      <c r="V7750" s="3"/>
      <c r="X7750" s="3"/>
    </row>
    <row r="7751" spans="15:24" x14ac:dyDescent="0.45">
      <c r="O7751" s="3"/>
      <c r="V7751" s="3"/>
      <c r="X7751" s="3"/>
    </row>
    <row r="7752" spans="15:24" x14ac:dyDescent="0.45">
      <c r="O7752" s="3"/>
      <c r="V7752" s="3"/>
      <c r="X7752" s="3"/>
    </row>
    <row r="7753" spans="15:24" x14ac:dyDescent="0.45">
      <c r="O7753" s="3"/>
      <c r="V7753" s="3"/>
      <c r="X7753" s="3"/>
    </row>
    <row r="7754" spans="15:24" x14ac:dyDescent="0.45">
      <c r="O7754" s="3"/>
      <c r="V7754" s="3"/>
      <c r="X7754" s="3"/>
    </row>
    <row r="7755" spans="15:24" x14ac:dyDescent="0.45">
      <c r="O7755" s="3"/>
      <c r="V7755" s="3"/>
      <c r="X7755" s="3"/>
    </row>
    <row r="7756" spans="15:24" x14ac:dyDescent="0.45">
      <c r="O7756" s="3"/>
      <c r="V7756" s="3"/>
      <c r="X7756" s="3"/>
    </row>
    <row r="7757" spans="15:24" x14ac:dyDescent="0.45">
      <c r="O7757" s="3"/>
      <c r="V7757" s="3"/>
      <c r="X7757" s="3"/>
    </row>
    <row r="7758" spans="15:24" x14ac:dyDescent="0.45">
      <c r="O7758" s="3"/>
      <c r="V7758" s="3"/>
      <c r="X7758" s="3"/>
    </row>
    <row r="7759" spans="15:24" x14ac:dyDescent="0.45">
      <c r="O7759" s="3"/>
      <c r="V7759" s="3"/>
      <c r="X7759" s="3"/>
    </row>
    <row r="7760" spans="15:24" x14ac:dyDescent="0.45">
      <c r="O7760" s="3"/>
      <c r="V7760" s="3"/>
      <c r="X7760" s="3"/>
    </row>
    <row r="7761" spans="15:24" x14ac:dyDescent="0.45">
      <c r="O7761" s="3"/>
      <c r="V7761" s="3"/>
      <c r="X7761" s="3"/>
    </row>
    <row r="7762" spans="15:24" x14ac:dyDescent="0.45">
      <c r="O7762" s="3"/>
      <c r="V7762" s="3"/>
      <c r="X7762" s="3"/>
    </row>
    <row r="7763" spans="15:24" x14ac:dyDescent="0.45">
      <c r="O7763" s="3"/>
      <c r="V7763" s="3"/>
      <c r="X7763" s="3"/>
    </row>
    <row r="7764" spans="15:24" x14ac:dyDescent="0.45">
      <c r="O7764" s="3"/>
      <c r="V7764" s="3"/>
      <c r="X7764" s="3"/>
    </row>
    <row r="7765" spans="15:24" x14ac:dyDescent="0.45">
      <c r="O7765" s="3"/>
      <c r="V7765" s="3"/>
      <c r="X7765" s="3"/>
    </row>
    <row r="7766" spans="15:24" x14ac:dyDescent="0.45">
      <c r="O7766" s="3"/>
      <c r="V7766" s="3"/>
      <c r="X7766" s="3"/>
    </row>
    <row r="7767" spans="15:24" x14ac:dyDescent="0.45">
      <c r="O7767" s="3"/>
      <c r="V7767" s="3"/>
      <c r="X7767" s="3"/>
    </row>
    <row r="7768" spans="15:24" x14ac:dyDescent="0.45">
      <c r="O7768" s="3"/>
      <c r="V7768" s="3"/>
      <c r="X7768" s="3"/>
    </row>
    <row r="7769" spans="15:24" x14ac:dyDescent="0.45">
      <c r="O7769" s="3"/>
      <c r="V7769" s="3"/>
      <c r="X7769" s="3"/>
    </row>
    <row r="7770" spans="15:24" x14ac:dyDescent="0.45">
      <c r="O7770" s="3"/>
      <c r="V7770" s="3"/>
      <c r="X7770" s="3"/>
    </row>
    <row r="7771" spans="15:24" x14ac:dyDescent="0.45">
      <c r="O7771" s="3"/>
      <c r="V7771" s="3"/>
      <c r="X7771" s="3"/>
    </row>
    <row r="7772" spans="15:24" x14ac:dyDescent="0.45">
      <c r="O7772" s="3"/>
      <c r="V7772" s="3"/>
      <c r="X7772" s="3"/>
    </row>
    <row r="7773" spans="15:24" x14ac:dyDescent="0.45">
      <c r="O7773" s="3"/>
      <c r="V7773" s="3"/>
      <c r="X7773" s="3"/>
    </row>
    <row r="7774" spans="15:24" x14ac:dyDescent="0.45">
      <c r="O7774" s="3"/>
      <c r="V7774" s="3"/>
      <c r="X7774" s="3"/>
    </row>
    <row r="7775" spans="15:24" x14ac:dyDescent="0.45">
      <c r="O7775" s="3"/>
      <c r="V7775" s="3"/>
      <c r="X7775" s="3"/>
    </row>
    <row r="7776" spans="15:24" x14ac:dyDescent="0.45">
      <c r="O7776" s="3"/>
      <c r="V7776" s="3"/>
      <c r="X7776" s="3"/>
    </row>
    <row r="7777" spans="15:24" x14ac:dyDescent="0.45">
      <c r="O7777" s="3"/>
      <c r="V7777" s="3"/>
      <c r="X7777" s="3"/>
    </row>
    <row r="7778" spans="15:24" x14ac:dyDescent="0.45">
      <c r="O7778" s="3"/>
      <c r="V7778" s="3"/>
      <c r="X7778" s="3"/>
    </row>
    <row r="7779" spans="15:24" x14ac:dyDescent="0.45">
      <c r="O7779" s="3"/>
      <c r="V7779" s="3"/>
      <c r="X7779" s="3"/>
    </row>
    <row r="7780" spans="15:24" x14ac:dyDescent="0.45">
      <c r="O7780" s="3"/>
      <c r="V7780" s="3"/>
      <c r="X7780" s="3"/>
    </row>
    <row r="7781" spans="15:24" x14ac:dyDescent="0.45">
      <c r="O7781" s="3"/>
      <c r="V7781" s="3"/>
      <c r="X7781" s="3"/>
    </row>
    <row r="7782" spans="15:24" x14ac:dyDescent="0.45">
      <c r="O7782" s="3"/>
      <c r="V7782" s="3"/>
      <c r="X7782" s="3"/>
    </row>
    <row r="7783" spans="15:24" x14ac:dyDescent="0.45">
      <c r="O7783" s="3"/>
      <c r="V7783" s="3"/>
      <c r="X7783" s="3"/>
    </row>
    <row r="7784" spans="15:24" x14ac:dyDescent="0.45">
      <c r="O7784" s="3"/>
      <c r="V7784" s="3"/>
      <c r="X7784" s="3"/>
    </row>
    <row r="7785" spans="15:24" x14ac:dyDescent="0.45">
      <c r="O7785" s="3"/>
      <c r="V7785" s="3"/>
      <c r="X7785" s="3"/>
    </row>
    <row r="7786" spans="15:24" x14ac:dyDescent="0.45">
      <c r="O7786" s="3"/>
      <c r="V7786" s="3"/>
      <c r="X7786" s="3"/>
    </row>
    <row r="7787" spans="15:24" x14ac:dyDescent="0.45">
      <c r="O7787" s="3"/>
      <c r="V7787" s="3"/>
      <c r="X7787" s="3"/>
    </row>
    <row r="7788" spans="15:24" x14ac:dyDescent="0.45">
      <c r="O7788" s="3"/>
      <c r="V7788" s="3"/>
      <c r="X7788" s="3"/>
    </row>
    <row r="7789" spans="15:24" x14ac:dyDescent="0.45">
      <c r="O7789" s="3"/>
      <c r="V7789" s="3"/>
      <c r="X7789" s="3"/>
    </row>
    <row r="7790" spans="15:24" x14ac:dyDescent="0.45">
      <c r="O7790" s="3"/>
      <c r="V7790" s="3"/>
      <c r="X7790" s="3"/>
    </row>
    <row r="7791" spans="15:24" x14ac:dyDescent="0.45">
      <c r="O7791" s="3"/>
      <c r="V7791" s="3"/>
      <c r="X7791" s="3"/>
    </row>
    <row r="7792" spans="15:24" x14ac:dyDescent="0.45">
      <c r="O7792" s="3"/>
      <c r="V7792" s="3"/>
      <c r="X7792" s="3"/>
    </row>
    <row r="7793" spans="15:24" x14ac:dyDescent="0.45">
      <c r="O7793" s="3"/>
      <c r="V7793" s="3"/>
      <c r="X7793" s="3"/>
    </row>
    <row r="7794" spans="15:24" x14ac:dyDescent="0.45">
      <c r="O7794" s="3"/>
      <c r="V7794" s="3"/>
      <c r="X7794" s="3"/>
    </row>
    <row r="7795" spans="15:24" x14ac:dyDescent="0.45">
      <c r="O7795" s="3"/>
      <c r="V7795" s="3"/>
      <c r="X7795" s="3"/>
    </row>
    <row r="7796" spans="15:24" x14ac:dyDescent="0.45">
      <c r="O7796" s="3"/>
      <c r="V7796" s="3"/>
      <c r="X7796" s="3"/>
    </row>
    <row r="7797" spans="15:24" x14ac:dyDescent="0.45">
      <c r="O7797" s="3"/>
      <c r="V7797" s="3"/>
      <c r="X7797" s="3"/>
    </row>
    <row r="7798" spans="15:24" x14ac:dyDescent="0.45">
      <c r="O7798" s="3"/>
      <c r="V7798" s="3"/>
      <c r="X7798" s="3"/>
    </row>
    <row r="7799" spans="15:24" x14ac:dyDescent="0.45">
      <c r="O7799" s="3"/>
      <c r="V7799" s="3"/>
      <c r="X7799" s="3"/>
    </row>
    <row r="7800" spans="15:24" x14ac:dyDescent="0.45">
      <c r="O7800" s="3"/>
      <c r="V7800" s="3"/>
      <c r="X7800" s="3"/>
    </row>
    <row r="7801" spans="15:24" x14ac:dyDescent="0.45">
      <c r="O7801" s="3"/>
      <c r="V7801" s="3"/>
      <c r="X7801" s="3"/>
    </row>
    <row r="7802" spans="15:24" x14ac:dyDescent="0.45">
      <c r="O7802" s="3"/>
      <c r="V7802" s="3"/>
      <c r="X7802" s="3"/>
    </row>
    <row r="7803" spans="15:24" x14ac:dyDescent="0.45">
      <c r="O7803" s="3"/>
      <c r="V7803" s="3"/>
      <c r="X7803" s="3"/>
    </row>
    <row r="7804" spans="15:24" x14ac:dyDescent="0.45">
      <c r="O7804" s="3"/>
      <c r="V7804" s="3"/>
      <c r="X7804" s="3"/>
    </row>
    <row r="7805" spans="15:24" x14ac:dyDescent="0.45">
      <c r="O7805" s="3"/>
      <c r="V7805" s="3"/>
      <c r="X7805" s="3"/>
    </row>
    <row r="7806" spans="15:24" x14ac:dyDescent="0.45">
      <c r="O7806" s="3"/>
      <c r="V7806" s="3"/>
      <c r="X7806" s="3"/>
    </row>
    <row r="7807" spans="15:24" x14ac:dyDescent="0.45">
      <c r="O7807" s="3"/>
      <c r="V7807" s="3"/>
      <c r="X7807" s="3"/>
    </row>
    <row r="7808" spans="15:24" x14ac:dyDescent="0.45">
      <c r="O7808" s="3"/>
      <c r="V7808" s="3"/>
      <c r="X7808" s="3"/>
    </row>
    <row r="7809" spans="15:24" x14ac:dyDescent="0.45">
      <c r="O7809" s="3"/>
      <c r="V7809" s="3"/>
      <c r="X7809" s="3"/>
    </row>
    <row r="7810" spans="15:24" x14ac:dyDescent="0.45">
      <c r="O7810" s="3"/>
      <c r="V7810" s="3"/>
      <c r="X7810" s="3"/>
    </row>
    <row r="7811" spans="15:24" x14ac:dyDescent="0.45">
      <c r="O7811" s="3"/>
      <c r="V7811" s="3"/>
      <c r="X7811" s="3"/>
    </row>
    <row r="7812" spans="15:24" x14ac:dyDescent="0.45">
      <c r="O7812" s="3"/>
      <c r="V7812" s="3"/>
      <c r="X7812" s="3"/>
    </row>
    <row r="7813" spans="15:24" x14ac:dyDescent="0.45">
      <c r="O7813" s="3"/>
      <c r="V7813" s="3"/>
      <c r="X7813" s="3"/>
    </row>
    <row r="7814" spans="15:24" x14ac:dyDescent="0.45">
      <c r="O7814" s="3"/>
      <c r="V7814" s="3"/>
      <c r="X7814" s="3"/>
    </row>
    <row r="7815" spans="15:24" x14ac:dyDescent="0.45">
      <c r="O7815" s="3"/>
      <c r="V7815" s="3"/>
      <c r="X7815" s="3"/>
    </row>
    <row r="7816" spans="15:24" x14ac:dyDescent="0.45">
      <c r="O7816" s="3"/>
      <c r="V7816" s="3"/>
      <c r="X7816" s="3"/>
    </row>
    <row r="7817" spans="15:24" x14ac:dyDescent="0.45">
      <c r="O7817" s="3"/>
      <c r="V7817" s="3"/>
      <c r="X7817" s="3"/>
    </row>
    <row r="7818" spans="15:24" x14ac:dyDescent="0.45">
      <c r="O7818" s="3"/>
      <c r="V7818" s="3"/>
      <c r="X7818" s="3"/>
    </row>
    <row r="7819" spans="15:24" x14ac:dyDescent="0.45">
      <c r="O7819" s="3"/>
      <c r="V7819" s="3"/>
      <c r="X7819" s="3"/>
    </row>
    <row r="7820" spans="15:24" x14ac:dyDescent="0.45">
      <c r="O7820" s="3"/>
      <c r="V7820" s="3"/>
      <c r="X7820" s="3"/>
    </row>
    <row r="7821" spans="15:24" x14ac:dyDescent="0.45">
      <c r="O7821" s="3"/>
      <c r="V7821" s="3"/>
      <c r="X7821" s="3"/>
    </row>
    <row r="7822" spans="15:24" x14ac:dyDescent="0.45">
      <c r="O7822" s="3"/>
      <c r="V7822" s="3"/>
      <c r="X7822" s="3"/>
    </row>
    <row r="7823" spans="15:24" x14ac:dyDescent="0.45">
      <c r="O7823" s="3"/>
      <c r="V7823" s="3"/>
      <c r="X7823" s="3"/>
    </row>
    <row r="7824" spans="15:24" x14ac:dyDescent="0.45">
      <c r="O7824" s="3"/>
      <c r="V7824" s="3"/>
      <c r="X7824" s="3"/>
    </row>
    <row r="7825" spans="15:24" x14ac:dyDescent="0.45">
      <c r="O7825" s="3"/>
      <c r="V7825" s="3"/>
      <c r="X7825" s="3"/>
    </row>
    <row r="7826" spans="15:24" x14ac:dyDescent="0.45">
      <c r="O7826" s="3"/>
      <c r="V7826" s="3"/>
      <c r="X7826" s="3"/>
    </row>
    <row r="7827" spans="15:24" x14ac:dyDescent="0.45">
      <c r="O7827" s="3"/>
      <c r="V7827" s="3"/>
      <c r="X7827" s="3"/>
    </row>
    <row r="7828" spans="15:24" x14ac:dyDescent="0.45">
      <c r="O7828" s="3"/>
      <c r="V7828" s="3"/>
      <c r="X7828" s="3"/>
    </row>
    <row r="7829" spans="15:24" x14ac:dyDescent="0.45">
      <c r="O7829" s="3"/>
      <c r="V7829" s="3"/>
      <c r="X7829" s="3"/>
    </row>
    <row r="7830" spans="15:24" x14ac:dyDescent="0.45">
      <c r="O7830" s="3"/>
      <c r="V7830" s="3"/>
      <c r="X7830" s="3"/>
    </row>
    <row r="7831" spans="15:24" x14ac:dyDescent="0.45">
      <c r="O7831" s="3"/>
      <c r="V7831" s="3"/>
      <c r="X7831" s="3"/>
    </row>
    <row r="7832" spans="15:24" x14ac:dyDescent="0.45">
      <c r="O7832" s="3"/>
      <c r="V7832" s="3"/>
      <c r="X7832" s="3"/>
    </row>
    <row r="7833" spans="15:24" x14ac:dyDescent="0.45">
      <c r="O7833" s="3"/>
      <c r="V7833" s="3"/>
      <c r="X7833" s="3"/>
    </row>
    <row r="7834" spans="15:24" x14ac:dyDescent="0.45">
      <c r="O7834" s="3"/>
      <c r="V7834" s="3"/>
      <c r="X7834" s="3"/>
    </row>
    <row r="7835" spans="15:24" x14ac:dyDescent="0.45">
      <c r="O7835" s="3"/>
      <c r="V7835" s="3"/>
      <c r="X7835" s="3"/>
    </row>
    <row r="7836" spans="15:24" x14ac:dyDescent="0.45">
      <c r="O7836" s="3"/>
      <c r="V7836" s="3"/>
      <c r="X7836" s="3"/>
    </row>
    <row r="7837" spans="15:24" x14ac:dyDescent="0.45">
      <c r="O7837" s="3"/>
      <c r="V7837" s="3"/>
      <c r="X7837" s="3"/>
    </row>
    <row r="7838" spans="15:24" x14ac:dyDescent="0.45">
      <c r="O7838" s="3"/>
      <c r="V7838" s="3"/>
      <c r="X7838" s="3"/>
    </row>
    <row r="7839" spans="15:24" x14ac:dyDescent="0.45">
      <c r="O7839" s="3"/>
      <c r="V7839" s="3"/>
      <c r="X7839" s="3"/>
    </row>
    <row r="7840" spans="15:24" x14ac:dyDescent="0.45">
      <c r="O7840" s="3"/>
      <c r="V7840" s="3"/>
      <c r="X7840" s="3"/>
    </row>
    <row r="7841" spans="15:24" x14ac:dyDescent="0.45">
      <c r="O7841" s="3"/>
      <c r="V7841" s="3"/>
      <c r="X7841" s="3"/>
    </row>
    <row r="7842" spans="15:24" x14ac:dyDescent="0.45">
      <c r="O7842" s="3"/>
      <c r="V7842" s="3"/>
      <c r="X7842" s="3"/>
    </row>
    <row r="7843" spans="15:24" x14ac:dyDescent="0.45">
      <c r="O7843" s="3"/>
      <c r="V7843" s="3"/>
      <c r="X7843" s="3"/>
    </row>
    <row r="7844" spans="15:24" x14ac:dyDescent="0.45">
      <c r="O7844" s="3"/>
      <c r="V7844" s="3"/>
      <c r="X7844" s="3"/>
    </row>
    <row r="7845" spans="15:24" x14ac:dyDescent="0.45">
      <c r="O7845" s="3"/>
      <c r="V7845" s="3"/>
      <c r="X7845" s="3"/>
    </row>
    <row r="7846" spans="15:24" x14ac:dyDescent="0.45">
      <c r="O7846" s="3"/>
      <c r="V7846" s="3"/>
      <c r="X7846" s="3"/>
    </row>
    <row r="7847" spans="15:24" x14ac:dyDescent="0.45">
      <c r="O7847" s="3"/>
      <c r="V7847" s="3"/>
      <c r="X7847" s="3"/>
    </row>
    <row r="7848" spans="15:24" x14ac:dyDescent="0.45">
      <c r="O7848" s="3"/>
      <c r="V7848" s="3"/>
      <c r="X7848" s="3"/>
    </row>
    <row r="7849" spans="15:24" x14ac:dyDescent="0.45">
      <c r="O7849" s="3"/>
      <c r="V7849" s="3"/>
      <c r="X7849" s="3"/>
    </row>
    <row r="7850" spans="15:24" x14ac:dyDescent="0.45">
      <c r="O7850" s="3"/>
      <c r="V7850" s="3"/>
      <c r="X7850" s="3"/>
    </row>
    <row r="7851" spans="15:24" x14ac:dyDescent="0.45">
      <c r="O7851" s="3"/>
      <c r="V7851" s="3"/>
      <c r="X7851" s="3"/>
    </row>
    <row r="7852" spans="15:24" x14ac:dyDescent="0.45">
      <c r="O7852" s="3"/>
      <c r="V7852" s="3"/>
      <c r="X7852" s="3"/>
    </row>
    <row r="7853" spans="15:24" x14ac:dyDescent="0.45">
      <c r="O7853" s="3"/>
      <c r="V7853" s="3"/>
      <c r="X7853" s="3"/>
    </row>
    <row r="7854" spans="15:24" x14ac:dyDescent="0.45">
      <c r="O7854" s="3"/>
      <c r="V7854" s="3"/>
      <c r="X7854" s="3"/>
    </row>
    <row r="7855" spans="15:24" x14ac:dyDescent="0.45">
      <c r="O7855" s="3"/>
      <c r="V7855" s="3"/>
      <c r="X7855" s="3"/>
    </row>
    <row r="7856" spans="15:24" x14ac:dyDescent="0.45">
      <c r="O7856" s="3"/>
      <c r="V7856" s="3"/>
      <c r="X7856" s="3"/>
    </row>
    <row r="7857" spans="15:24" x14ac:dyDescent="0.45">
      <c r="O7857" s="3"/>
      <c r="V7857" s="3"/>
      <c r="X7857" s="3"/>
    </row>
    <row r="7858" spans="15:24" x14ac:dyDescent="0.45">
      <c r="O7858" s="3"/>
      <c r="V7858" s="3"/>
      <c r="X7858" s="3"/>
    </row>
    <row r="7859" spans="15:24" x14ac:dyDescent="0.45">
      <c r="O7859" s="3"/>
      <c r="V7859" s="3"/>
      <c r="X7859" s="3"/>
    </row>
    <row r="7860" spans="15:24" x14ac:dyDescent="0.45">
      <c r="O7860" s="3"/>
      <c r="V7860" s="3"/>
      <c r="X7860" s="3"/>
    </row>
    <row r="7861" spans="15:24" x14ac:dyDescent="0.45">
      <c r="O7861" s="3"/>
      <c r="V7861" s="3"/>
      <c r="X7861" s="3"/>
    </row>
    <row r="7862" spans="15:24" x14ac:dyDescent="0.45">
      <c r="O7862" s="3"/>
      <c r="V7862" s="3"/>
      <c r="X7862" s="3"/>
    </row>
    <row r="7863" spans="15:24" x14ac:dyDescent="0.45">
      <c r="O7863" s="3"/>
      <c r="V7863" s="3"/>
      <c r="X7863" s="3"/>
    </row>
    <row r="7864" spans="15:24" x14ac:dyDescent="0.45">
      <c r="O7864" s="3"/>
      <c r="V7864" s="3"/>
      <c r="X7864" s="3"/>
    </row>
    <row r="7865" spans="15:24" x14ac:dyDescent="0.45">
      <c r="O7865" s="3"/>
      <c r="V7865" s="3"/>
      <c r="X7865" s="3"/>
    </row>
    <row r="7866" spans="15:24" x14ac:dyDescent="0.45">
      <c r="O7866" s="3"/>
      <c r="V7866" s="3"/>
      <c r="X7866" s="3"/>
    </row>
    <row r="7867" spans="15:24" x14ac:dyDescent="0.45">
      <c r="O7867" s="3"/>
      <c r="V7867" s="3"/>
      <c r="X7867" s="3"/>
    </row>
    <row r="7868" spans="15:24" x14ac:dyDescent="0.45">
      <c r="O7868" s="3"/>
      <c r="V7868" s="3"/>
      <c r="X7868" s="3"/>
    </row>
    <row r="7869" spans="15:24" x14ac:dyDescent="0.45">
      <c r="O7869" s="3"/>
      <c r="V7869" s="3"/>
      <c r="X7869" s="3"/>
    </row>
    <row r="7870" spans="15:24" x14ac:dyDescent="0.45">
      <c r="O7870" s="3"/>
      <c r="V7870" s="3"/>
      <c r="X7870" s="3"/>
    </row>
    <row r="7871" spans="15:24" x14ac:dyDescent="0.45">
      <c r="O7871" s="3"/>
      <c r="V7871" s="3"/>
      <c r="X7871" s="3"/>
    </row>
    <row r="7872" spans="15:24" x14ac:dyDescent="0.45">
      <c r="O7872" s="3"/>
      <c r="V7872" s="3"/>
      <c r="X7872" s="3"/>
    </row>
    <row r="7873" spans="15:24" x14ac:dyDescent="0.45">
      <c r="O7873" s="3"/>
      <c r="V7873" s="3"/>
      <c r="X7873" s="3"/>
    </row>
    <row r="7874" spans="15:24" x14ac:dyDescent="0.45">
      <c r="O7874" s="3"/>
      <c r="V7874" s="3"/>
      <c r="X7874" s="3"/>
    </row>
    <row r="7875" spans="15:24" x14ac:dyDescent="0.45">
      <c r="O7875" s="3"/>
      <c r="V7875" s="3"/>
      <c r="X7875" s="3"/>
    </row>
    <row r="7876" spans="15:24" x14ac:dyDescent="0.45">
      <c r="O7876" s="3"/>
      <c r="V7876" s="3"/>
      <c r="X7876" s="3"/>
    </row>
    <row r="7877" spans="15:24" x14ac:dyDescent="0.45">
      <c r="O7877" s="3"/>
      <c r="V7877" s="3"/>
      <c r="X7877" s="3"/>
    </row>
    <row r="7878" spans="15:24" x14ac:dyDescent="0.45">
      <c r="O7878" s="3"/>
      <c r="V7878" s="3"/>
      <c r="X7878" s="3"/>
    </row>
    <row r="7879" spans="15:24" x14ac:dyDescent="0.45">
      <c r="O7879" s="3"/>
      <c r="V7879" s="3"/>
      <c r="X7879" s="3"/>
    </row>
    <row r="7880" spans="15:24" x14ac:dyDescent="0.45">
      <c r="O7880" s="3"/>
      <c r="V7880" s="3"/>
      <c r="X7880" s="3"/>
    </row>
    <row r="7881" spans="15:24" x14ac:dyDescent="0.45">
      <c r="O7881" s="3"/>
      <c r="V7881" s="3"/>
      <c r="X7881" s="3"/>
    </row>
    <row r="7882" spans="15:24" x14ac:dyDescent="0.45">
      <c r="O7882" s="3"/>
      <c r="V7882" s="3"/>
      <c r="X7882" s="3"/>
    </row>
    <row r="7883" spans="15:24" x14ac:dyDescent="0.45">
      <c r="O7883" s="3"/>
      <c r="V7883" s="3"/>
      <c r="X7883" s="3"/>
    </row>
    <row r="7884" spans="15:24" x14ac:dyDescent="0.45">
      <c r="O7884" s="3"/>
      <c r="V7884" s="3"/>
      <c r="X7884" s="3"/>
    </row>
    <row r="7885" spans="15:24" x14ac:dyDescent="0.45">
      <c r="O7885" s="3"/>
      <c r="V7885" s="3"/>
      <c r="X7885" s="3"/>
    </row>
    <row r="7886" spans="15:24" x14ac:dyDescent="0.45">
      <c r="O7886" s="3"/>
      <c r="V7886" s="3"/>
      <c r="X7886" s="3"/>
    </row>
    <row r="7887" spans="15:24" x14ac:dyDescent="0.45">
      <c r="O7887" s="3"/>
      <c r="V7887" s="3"/>
      <c r="X7887" s="3"/>
    </row>
    <row r="7888" spans="15:24" x14ac:dyDescent="0.45">
      <c r="O7888" s="3"/>
      <c r="V7888" s="3"/>
      <c r="X7888" s="3"/>
    </row>
    <row r="7889" spans="15:24" x14ac:dyDescent="0.45">
      <c r="O7889" s="3"/>
      <c r="V7889" s="3"/>
      <c r="X7889" s="3"/>
    </row>
    <row r="7890" spans="15:24" x14ac:dyDescent="0.45">
      <c r="O7890" s="3"/>
      <c r="V7890" s="3"/>
      <c r="X7890" s="3"/>
    </row>
    <row r="7891" spans="15:24" x14ac:dyDescent="0.45">
      <c r="O7891" s="3"/>
      <c r="V7891" s="3"/>
      <c r="X7891" s="3"/>
    </row>
    <row r="7892" spans="15:24" x14ac:dyDescent="0.45">
      <c r="O7892" s="3"/>
      <c r="V7892" s="3"/>
      <c r="X7892" s="3"/>
    </row>
    <row r="7893" spans="15:24" x14ac:dyDescent="0.45">
      <c r="O7893" s="3"/>
      <c r="V7893" s="3"/>
      <c r="X7893" s="3"/>
    </row>
    <row r="7894" spans="15:24" x14ac:dyDescent="0.45">
      <c r="O7894" s="3"/>
      <c r="V7894" s="3"/>
      <c r="X7894" s="3"/>
    </row>
    <row r="7895" spans="15:24" x14ac:dyDescent="0.45">
      <c r="O7895" s="3"/>
      <c r="V7895" s="3"/>
      <c r="X7895" s="3"/>
    </row>
    <row r="7896" spans="15:24" x14ac:dyDescent="0.45">
      <c r="O7896" s="3"/>
      <c r="V7896" s="3"/>
      <c r="X7896" s="3"/>
    </row>
    <row r="7897" spans="15:24" x14ac:dyDescent="0.45">
      <c r="O7897" s="3"/>
      <c r="V7897" s="3"/>
      <c r="X7897" s="3"/>
    </row>
    <row r="7898" spans="15:24" x14ac:dyDescent="0.45">
      <c r="O7898" s="3"/>
      <c r="V7898" s="3"/>
      <c r="X7898" s="3"/>
    </row>
    <row r="7899" spans="15:24" x14ac:dyDescent="0.45">
      <c r="O7899" s="3"/>
      <c r="V7899" s="3"/>
      <c r="X7899" s="3"/>
    </row>
    <row r="7900" spans="15:24" x14ac:dyDescent="0.45">
      <c r="O7900" s="3"/>
      <c r="V7900" s="3"/>
      <c r="X7900" s="3"/>
    </row>
    <row r="7901" spans="15:24" x14ac:dyDescent="0.45">
      <c r="O7901" s="3"/>
      <c r="V7901" s="3"/>
      <c r="X7901" s="3"/>
    </row>
    <row r="7902" spans="15:24" x14ac:dyDescent="0.45">
      <c r="O7902" s="3"/>
      <c r="V7902" s="3"/>
      <c r="X7902" s="3"/>
    </row>
    <row r="7903" spans="15:24" x14ac:dyDescent="0.45">
      <c r="O7903" s="3"/>
      <c r="V7903" s="3"/>
      <c r="X7903" s="3"/>
    </row>
    <row r="7904" spans="15:24" x14ac:dyDescent="0.45">
      <c r="O7904" s="3"/>
      <c r="V7904" s="3"/>
      <c r="X7904" s="3"/>
    </row>
    <row r="7905" spans="15:24" x14ac:dyDescent="0.45">
      <c r="O7905" s="3"/>
      <c r="V7905" s="3"/>
      <c r="X7905" s="3"/>
    </row>
    <row r="7906" spans="15:24" x14ac:dyDescent="0.45">
      <c r="O7906" s="3"/>
      <c r="V7906" s="3"/>
      <c r="X7906" s="3"/>
    </row>
    <row r="7907" spans="15:24" x14ac:dyDescent="0.45">
      <c r="O7907" s="3"/>
      <c r="V7907" s="3"/>
      <c r="X7907" s="3"/>
    </row>
    <row r="7908" spans="15:24" x14ac:dyDescent="0.45">
      <c r="O7908" s="3"/>
      <c r="V7908" s="3"/>
      <c r="X7908" s="3"/>
    </row>
    <row r="7909" spans="15:24" x14ac:dyDescent="0.45">
      <c r="O7909" s="3"/>
      <c r="V7909" s="3"/>
      <c r="X7909" s="3"/>
    </row>
    <row r="7910" spans="15:24" x14ac:dyDescent="0.45">
      <c r="O7910" s="3"/>
      <c r="V7910" s="3"/>
      <c r="X7910" s="3"/>
    </row>
    <row r="7911" spans="15:24" x14ac:dyDescent="0.45">
      <c r="O7911" s="3"/>
      <c r="V7911" s="3"/>
      <c r="X7911" s="3"/>
    </row>
    <row r="7912" spans="15:24" x14ac:dyDescent="0.45">
      <c r="O7912" s="3"/>
      <c r="V7912" s="3"/>
      <c r="X7912" s="3"/>
    </row>
    <row r="7913" spans="15:24" x14ac:dyDescent="0.45">
      <c r="O7913" s="3"/>
      <c r="V7913" s="3"/>
      <c r="X7913" s="3"/>
    </row>
    <row r="7914" spans="15:24" x14ac:dyDescent="0.45">
      <c r="O7914" s="3"/>
      <c r="V7914" s="3"/>
      <c r="X7914" s="3"/>
    </row>
    <row r="7915" spans="15:24" x14ac:dyDescent="0.45">
      <c r="O7915" s="3"/>
      <c r="V7915" s="3"/>
      <c r="X7915" s="3"/>
    </row>
    <row r="7916" spans="15:24" x14ac:dyDescent="0.45">
      <c r="O7916" s="3"/>
      <c r="V7916" s="3"/>
      <c r="X7916" s="3"/>
    </row>
    <row r="7917" spans="15:24" x14ac:dyDescent="0.45">
      <c r="O7917" s="3"/>
      <c r="V7917" s="3"/>
      <c r="X7917" s="3"/>
    </row>
    <row r="7918" spans="15:24" x14ac:dyDescent="0.45">
      <c r="O7918" s="3"/>
      <c r="V7918" s="3"/>
      <c r="X7918" s="3"/>
    </row>
    <row r="7919" spans="15:24" x14ac:dyDescent="0.45">
      <c r="O7919" s="3"/>
      <c r="V7919" s="3"/>
      <c r="X7919" s="3"/>
    </row>
    <row r="7920" spans="15:24" x14ac:dyDescent="0.45">
      <c r="O7920" s="3"/>
      <c r="V7920" s="3"/>
      <c r="X7920" s="3"/>
    </row>
    <row r="7921" spans="15:24" x14ac:dyDescent="0.45">
      <c r="O7921" s="3"/>
      <c r="V7921" s="3"/>
      <c r="X7921" s="3"/>
    </row>
    <row r="7922" spans="15:24" x14ac:dyDescent="0.45">
      <c r="O7922" s="3"/>
      <c r="V7922" s="3"/>
      <c r="X7922" s="3"/>
    </row>
    <row r="7923" spans="15:24" x14ac:dyDescent="0.45">
      <c r="O7923" s="3"/>
      <c r="V7923" s="3"/>
      <c r="X7923" s="3"/>
    </row>
    <row r="7924" spans="15:24" x14ac:dyDescent="0.45">
      <c r="O7924" s="3"/>
      <c r="V7924" s="3"/>
      <c r="X7924" s="3"/>
    </row>
    <row r="7925" spans="15:24" x14ac:dyDescent="0.45">
      <c r="O7925" s="3"/>
      <c r="V7925" s="3"/>
      <c r="X7925" s="3"/>
    </row>
    <row r="7926" spans="15:24" x14ac:dyDescent="0.45">
      <c r="O7926" s="3"/>
      <c r="V7926" s="3"/>
      <c r="X7926" s="3"/>
    </row>
    <row r="7927" spans="15:24" x14ac:dyDescent="0.45">
      <c r="O7927" s="3"/>
      <c r="V7927" s="3"/>
      <c r="X7927" s="3"/>
    </row>
    <row r="7928" spans="15:24" x14ac:dyDescent="0.45">
      <c r="O7928" s="3"/>
      <c r="V7928" s="3"/>
      <c r="X7928" s="3"/>
    </row>
    <row r="7929" spans="15:24" x14ac:dyDescent="0.45">
      <c r="O7929" s="3"/>
      <c r="V7929" s="3"/>
      <c r="X7929" s="3"/>
    </row>
    <row r="7930" spans="15:24" x14ac:dyDescent="0.45">
      <c r="O7930" s="3"/>
      <c r="V7930" s="3"/>
      <c r="X7930" s="3"/>
    </row>
    <row r="7931" spans="15:24" x14ac:dyDescent="0.45">
      <c r="O7931" s="3"/>
      <c r="V7931" s="3"/>
      <c r="X7931" s="3"/>
    </row>
    <row r="7932" spans="15:24" x14ac:dyDescent="0.45">
      <c r="O7932" s="3"/>
      <c r="V7932" s="3"/>
      <c r="X7932" s="3"/>
    </row>
    <row r="7933" spans="15:24" x14ac:dyDescent="0.45">
      <c r="O7933" s="3"/>
      <c r="V7933" s="3"/>
      <c r="X7933" s="3"/>
    </row>
    <row r="7934" spans="15:24" x14ac:dyDescent="0.45">
      <c r="O7934" s="3"/>
      <c r="V7934" s="3"/>
      <c r="X7934" s="3"/>
    </row>
    <row r="7935" spans="15:24" x14ac:dyDescent="0.45">
      <c r="O7935" s="3"/>
      <c r="V7935" s="3"/>
      <c r="X7935" s="3"/>
    </row>
    <row r="7936" spans="15:24" x14ac:dyDescent="0.45">
      <c r="O7936" s="3"/>
      <c r="V7936" s="3"/>
      <c r="X7936" s="3"/>
    </row>
    <row r="7937" spans="15:24" x14ac:dyDescent="0.45">
      <c r="O7937" s="3"/>
      <c r="V7937" s="3"/>
      <c r="X7937" s="3"/>
    </row>
    <row r="7938" spans="15:24" x14ac:dyDescent="0.45">
      <c r="O7938" s="3"/>
      <c r="V7938" s="3"/>
      <c r="X7938" s="3"/>
    </row>
    <row r="7939" spans="15:24" x14ac:dyDescent="0.45">
      <c r="O7939" s="3"/>
      <c r="V7939" s="3"/>
      <c r="X7939" s="3"/>
    </row>
    <row r="7940" spans="15:24" x14ac:dyDescent="0.45">
      <c r="O7940" s="3"/>
      <c r="V7940" s="3"/>
      <c r="X7940" s="3"/>
    </row>
    <row r="7941" spans="15:24" x14ac:dyDescent="0.45">
      <c r="O7941" s="3"/>
      <c r="V7941" s="3"/>
      <c r="X7941" s="3"/>
    </row>
    <row r="7942" spans="15:24" x14ac:dyDescent="0.45">
      <c r="O7942" s="3"/>
      <c r="V7942" s="3"/>
      <c r="X7942" s="3"/>
    </row>
    <row r="7943" spans="15:24" x14ac:dyDescent="0.45">
      <c r="O7943" s="3"/>
      <c r="V7943" s="3"/>
      <c r="X7943" s="3"/>
    </row>
    <row r="7944" spans="15:24" x14ac:dyDescent="0.45">
      <c r="O7944" s="3"/>
      <c r="V7944" s="3"/>
      <c r="X7944" s="3"/>
    </row>
    <row r="7945" spans="15:24" x14ac:dyDescent="0.45">
      <c r="O7945" s="3"/>
      <c r="V7945" s="3"/>
      <c r="X7945" s="3"/>
    </row>
    <row r="7946" spans="15:24" x14ac:dyDescent="0.45">
      <c r="O7946" s="3"/>
      <c r="V7946" s="3"/>
      <c r="X7946" s="3"/>
    </row>
    <row r="7947" spans="15:24" x14ac:dyDescent="0.45">
      <c r="O7947" s="3"/>
      <c r="V7947" s="3"/>
      <c r="X7947" s="3"/>
    </row>
    <row r="7948" spans="15:24" x14ac:dyDescent="0.45">
      <c r="O7948" s="3"/>
      <c r="V7948" s="3"/>
      <c r="X7948" s="3"/>
    </row>
    <row r="7949" spans="15:24" x14ac:dyDescent="0.45">
      <c r="O7949" s="3"/>
      <c r="V7949" s="3"/>
      <c r="X7949" s="3"/>
    </row>
    <row r="7950" spans="15:24" x14ac:dyDescent="0.45">
      <c r="O7950" s="3"/>
      <c r="V7950" s="3"/>
      <c r="X7950" s="3"/>
    </row>
    <row r="7951" spans="15:24" x14ac:dyDescent="0.45">
      <c r="O7951" s="3"/>
      <c r="V7951" s="3"/>
      <c r="X7951" s="3"/>
    </row>
    <row r="7952" spans="15:24" x14ac:dyDescent="0.45">
      <c r="O7952" s="3"/>
      <c r="V7952" s="3"/>
      <c r="X7952" s="3"/>
    </row>
    <row r="7953" spans="15:24" x14ac:dyDescent="0.45">
      <c r="O7953" s="3"/>
      <c r="V7953" s="3"/>
      <c r="X7953" s="3"/>
    </row>
    <row r="7954" spans="15:24" x14ac:dyDescent="0.45">
      <c r="O7954" s="3"/>
      <c r="V7954" s="3"/>
      <c r="X7954" s="3"/>
    </row>
    <row r="7955" spans="15:24" x14ac:dyDescent="0.45">
      <c r="O7955" s="3"/>
      <c r="V7955" s="3"/>
      <c r="X7955" s="3"/>
    </row>
    <row r="7956" spans="15:24" x14ac:dyDescent="0.45">
      <c r="O7956" s="3"/>
      <c r="V7956" s="3"/>
      <c r="X7956" s="3"/>
    </row>
    <row r="7957" spans="15:24" x14ac:dyDescent="0.45">
      <c r="O7957" s="3"/>
      <c r="V7957" s="3"/>
      <c r="X7957" s="3"/>
    </row>
    <row r="7958" spans="15:24" x14ac:dyDescent="0.45">
      <c r="O7958" s="3"/>
      <c r="V7958" s="3"/>
      <c r="X7958" s="3"/>
    </row>
    <row r="7959" spans="15:24" x14ac:dyDescent="0.45">
      <c r="O7959" s="3"/>
      <c r="V7959" s="3"/>
      <c r="X7959" s="3"/>
    </row>
    <row r="7960" spans="15:24" x14ac:dyDescent="0.45">
      <c r="O7960" s="3"/>
      <c r="V7960" s="3"/>
      <c r="X7960" s="3"/>
    </row>
    <row r="7961" spans="15:24" x14ac:dyDescent="0.45">
      <c r="O7961" s="3"/>
      <c r="V7961" s="3"/>
      <c r="X7961" s="3"/>
    </row>
    <row r="7962" spans="15:24" x14ac:dyDescent="0.45">
      <c r="O7962" s="3"/>
      <c r="V7962" s="3"/>
      <c r="X7962" s="3"/>
    </row>
    <row r="7963" spans="15:24" x14ac:dyDescent="0.45">
      <c r="O7963" s="3"/>
      <c r="V7963" s="3"/>
      <c r="X7963" s="3"/>
    </row>
    <row r="7964" spans="15:24" x14ac:dyDescent="0.45">
      <c r="O7964" s="3"/>
      <c r="V7964" s="3"/>
      <c r="X7964" s="3"/>
    </row>
    <row r="7965" spans="15:24" x14ac:dyDescent="0.45">
      <c r="O7965" s="3"/>
      <c r="V7965" s="3"/>
      <c r="X7965" s="3"/>
    </row>
    <row r="7966" spans="15:24" x14ac:dyDescent="0.45">
      <c r="O7966" s="3"/>
      <c r="V7966" s="3"/>
      <c r="X7966" s="3"/>
    </row>
    <row r="7967" spans="15:24" x14ac:dyDescent="0.45">
      <c r="O7967" s="3"/>
      <c r="V7967" s="3"/>
      <c r="X7967" s="3"/>
    </row>
    <row r="7968" spans="15:24" x14ac:dyDescent="0.45">
      <c r="O7968" s="3"/>
      <c r="V7968" s="3"/>
      <c r="X7968" s="3"/>
    </row>
    <row r="7969" spans="15:24" x14ac:dyDescent="0.45">
      <c r="O7969" s="3"/>
      <c r="V7969" s="3"/>
      <c r="X7969" s="3"/>
    </row>
    <row r="7970" spans="15:24" x14ac:dyDescent="0.45">
      <c r="O7970" s="3"/>
      <c r="V7970" s="3"/>
      <c r="X7970" s="3"/>
    </row>
    <row r="7971" spans="15:24" x14ac:dyDescent="0.45">
      <c r="O7971" s="3"/>
      <c r="V7971" s="3"/>
      <c r="X7971" s="3"/>
    </row>
    <row r="7972" spans="15:24" x14ac:dyDescent="0.45">
      <c r="O7972" s="3"/>
      <c r="V7972" s="3"/>
      <c r="X7972" s="3"/>
    </row>
    <row r="7973" spans="15:24" x14ac:dyDescent="0.45">
      <c r="O7973" s="3"/>
      <c r="V7973" s="3"/>
      <c r="X7973" s="3"/>
    </row>
    <row r="7974" spans="15:24" x14ac:dyDescent="0.45">
      <c r="O7974" s="3"/>
      <c r="V7974" s="3"/>
      <c r="X7974" s="3"/>
    </row>
    <row r="7975" spans="15:24" x14ac:dyDescent="0.45">
      <c r="O7975" s="3"/>
      <c r="V7975" s="3"/>
      <c r="X7975" s="3"/>
    </row>
    <row r="7976" spans="15:24" x14ac:dyDescent="0.45">
      <c r="O7976" s="3"/>
      <c r="V7976" s="3"/>
      <c r="X7976" s="3"/>
    </row>
    <row r="7977" spans="15:24" x14ac:dyDescent="0.45">
      <c r="O7977" s="3"/>
      <c r="V7977" s="3"/>
      <c r="X7977" s="3"/>
    </row>
    <row r="7978" spans="15:24" x14ac:dyDescent="0.45">
      <c r="O7978" s="3"/>
      <c r="V7978" s="3"/>
      <c r="X7978" s="3"/>
    </row>
    <row r="7979" spans="15:24" x14ac:dyDescent="0.45">
      <c r="O7979" s="3"/>
      <c r="V7979" s="3"/>
      <c r="X7979" s="3"/>
    </row>
    <row r="7980" spans="15:24" x14ac:dyDescent="0.45">
      <c r="O7980" s="3"/>
      <c r="V7980" s="3"/>
      <c r="X7980" s="3"/>
    </row>
    <row r="7981" spans="15:24" x14ac:dyDescent="0.45">
      <c r="O7981" s="3"/>
      <c r="V7981" s="3"/>
      <c r="X7981" s="3"/>
    </row>
    <row r="7982" spans="15:24" x14ac:dyDescent="0.45">
      <c r="O7982" s="3"/>
      <c r="V7982" s="3"/>
      <c r="X7982" s="3"/>
    </row>
    <row r="7983" spans="15:24" x14ac:dyDescent="0.45">
      <c r="O7983" s="3"/>
      <c r="V7983" s="3"/>
      <c r="X7983" s="3"/>
    </row>
    <row r="7984" spans="15:24" x14ac:dyDescent="0.45">
      <c r="O7984" s="3"/>
      <c r="V7984" s="3"/>
      <c r="X7984" s="3"/>
    </row>
    <row r="7985" spans="15:24" x14ac:dyDescent="0.45">
      <c r="O7985" s="3"/>
      <c r="V7985" s="3"/>
      <c r="X7985" s="3"/>
    </row>
    <row r="7986" spans="15:24" x14ac:dyDescent="0.45">
      <c r="O7986" s="3"/>
      <c r="V7986" s="3"/>
      <c r="X7986" s="3"/>
    </row>
    <row r="7987" spans="15:24" x14ac:dyDescent="0.45">
      <c r="O7987" s="3"/>
      <c r="V7987" s="3"/>
      <c r="X7987" s="3"/>
    </row>
    <row r="7988" spans="15:24" x14ac:dyDescent="0.45">
      <c r="O7988" s="3"/>
      <c r="V7988" s="3"/>
      <c r="X7988" s="3"/>
    </row>
    <row r="7989" spans="15:24" x14ac:dyDescent="0.45">
      <c r="O7989" s="3"/>
      <c r="V7989" s="3"/>
      <c r="X7989" s="3"/>
    </row>
    <row r="7990" spans="15:24" x14ac:dyDescent="0.45">
      <c r="O7990" s="3"/>
      <c r="V7990" s="3"/>
      <c r="X7990" s="3"/>
    </row>
    <row r="7991" spans="15:24" x14ac:dyDescent="0.45">
      <c r="O7991" s="3"/>
      <c r="V7991" s="3"/>
      <c r="X7991" s="3"/>
    </row>
    <row r="7992" spans="15:24" x14ac:dyDescent="0.45">
      <c r="O7992" s="3"/>
      <c r="V7992" s="3"/>
      <c r="X7992" s="3"/>
    </row>
    <row r="7993" spans="15:24" x14ac:dyDescent="0.45">
      <c r="O7993" s="3"/>
      <c r="V7993" s="3"/>
      <c r="X7993" s="3"/>
    </row>
    <row r="7994" spans="15:24" x14ac:dyDescent="0.45">
      <c r="O7994" s="3"/>
      <c r="V7994" s="3"/>
      <c r="X7994" s="3"/>
    </row>
    <row r="7995" spans="15:24" x14ac:dyDescent="0.45">
      <c r="O7995" s="3"/>
      <c r="V7995" s="3"/>
      <c r="X7995" s="3"/>
    </row>
    <row r="7996" spans="15:24" x14ac:dyDescent="0.45">
      <c r="O7996" s="3"/>
      <c r="V7996" s="3"/>
      <c r="X7996" s="3"/>
    </row>
    <row r="7997" spans="15:24" x14ac:dyDescent="0.45">
      <c r="O7997" s="3"/>
      <c r="V7997" s="3"/>
      <c r="X7997" s="3"/>
    </row>
    <row r="7998" spans="15:24" x14ac:dyDescent="0.45">
      <c r="O7998" s="3"/>
      <c r="V7998" s="3"/>
      <c r="X7998" s="3"/>
    </row>
    <row r="7999" spans="15:24" x14ac:dyDescent="0.45">
      <c r="O7999" s="3"/>
      <c r="V7999" s="3"/>
      <c r="X7999" s="3"/>
    </row>
    <row r="8000" spans="15:24" x14ac:dyDescent="0.45">
      <c r="O8000" s="3"/>
      <c r="V8000" s="3"/>
      <c r="X8000" s="3"/>
    </row>
    <row r="8001" spans="15:24" x14ac:dyDescent="0.45">
      <c r="O8001" s="3"/>
      <c r="V8001" s="3"/>
      <c r="X8001" s="3"/>
    </row>
    <row r="8002" spans="15:24" x14ac:dyDescent="0.45">
      <c r="O8002" s="3"/>
      <c r="V8002" s="3"/>
      <c r="X8002" s="3"/>
    </row>
    <row r="8003" spans="15:24" x14ac:dyDescent="0.45">
      <c r="O8003" s="3"/>
      <c r="V8003" s="3"/>
      <c r="X8003" s="3"/>
    </row>
    <row r="8004" spans="15:24" x14ac:dyDescent="0.45">
      <c r="O8004" s="3"/>
      <c r="V8004" s="3"/>
      <c r="X8004" s="3"/>
    </row>
    <row r="8005" spans="15:24" x14ac:dyDescent="0.45">
      <c r="O8005" s="3"/>
      <c r="V8005" s="3"/>
      <c r="X8005" s="3"/>
    </row>
    <row r="8006" spans="15:24" x14ac:dyDescent="0.45">
      <c r="O8006" s="3"/>
      <c r="V8006" s="3"/>
      <c r="X8006" s="3"/>
    </row>
    <row r="8007" spans="15:24" x14ac:dyDescent="0.45">
      <c r="O8007" s="3"/>
      <c r="V8007" s="3"/>
      <c r="X8007" s="3"/>
    </row>
    <row r="8008" spans="15:24" x14ac:dyDescent="0.45">
      <c r="O8008" s="3"/>
      <c r="V8008" s="3"/>
      <c r="X8008" s="3"/>
    </row>
    <row r="8009" spans="15:24" x14ac:dyDescent="0.45">
      <c r="O8009" s="3"/>
      <c r="V8009" s="3"/>
      <c r="X8009" s="3"/>
    </row>
    <row r="8010" spans="15:24" x14ac:dyDescent="0.45">
      <c r="O8010" s="3"/>
      <c r="V8010" s="3"/>
      <c r="X8010" s="3"/>
    </row>
    <row r="8011" spans="15:24" x14ac:dyDescent="0.45">
      <c r="O8011" s="3"/>
      <c r="V8011" s="3"/>
      <c r="X8011" s="3"/>
    </row>
    <row r="8012" spans="15:24" x14ac:dyDescent="0.45">
      <c r="O8012" s="3"/>
      <c r="V8012" s="3"/>
      <c r="X8012" s="3"/>
    </row>
    <row r="8013" spans="15:24" x14ac:dyDescent="0.45">
      <c r="O8013" s="3"/>
      <c r="V8013" s="3"/>
      <c r="X8013" s="3"/>
    </row>
    <row r="8014" spans="15:24" x14ac:dyDescent="0.45">
      <c r="O8014" s="3"/>
      <c r="V8014" s="3"/>
      <c r="X8014" s="3"/>
    </row>
    <row r="8015" spans="15:24" x14ac:dyDescent="0.45">
      <c r="O8015" s="3"/>
      <c r="V8015" s="3"/>
      <c r="X8015" s="3"/>
    </row>
    <row r="8016" spans="15:24" x14ac:dyDescent="0.45">
      <c r="O8016" s="3"/>
      <c r="V8016" s="3"/>
      <c r="X8016" s="3"/>
    </row>
    <row r="8017" spans="15:24" x14ac:dyDescent="0.45">
      <c r="O8017" s="3"/>
      <c r="V8017" s="3"/>
      <c r="X8017" s="3"/>
    </row>
    <row r="8018" spans="15:24" x14ac:dyDescent="0.45">
      <c r="O8018" s="3"/>
      <c r="V8018" s="3"/>
      <c r="X8018" s="3"/>
    </row>
    <row r="8019" spans="15:24" x14ac:dyDescent="0.45">
      <c r="O8019" s="3"/>
      <c r="V8019" s="3"/>
      <c r="X8019" s="3"/>
    </row>
    <row r="8020" spans="15:24" x14ac:dyDescent="0.45">
      <c r="O8020" s="3"/>
      <c r="V8020" s="3"/>
      <c r="X8020" s="3"/>
    </row>
    <row r="8021" spans="15:24" x14ac:dyDescent="0.45">
      <c r="O8021" s="3"/>
      <c r="V8021" s="3"/>
      <c r="X8021" s="3"/>
    </row>
    <row r="8022" spans="15:24" x14ac:dyDescent="0.45">
      <c r="O8022" s="3"/>
      <c r="V8022" s="3"/>
      <c r="X8022" s="3"/>
    </row>
    <row r="8023" spans="15:24" x14ac:dyDescent="0.45">
      <c r="O8023" s="3"/>
      <c r="V8023" s="3"/>
      <c r="X8023" s="3"/>
    </row>
    <row r="8024" spans="15:24" x14ac:dyDescent="0.45">
      <c r="O8024" s="3"/>
      <c r="V8024" s="3"/>
      <c r="X8024" s="3"/>
    </row>
    <row r="8025" spans="15:24" x14ac:dyDescent="0.45">
      <c r="O8025" s="3"/>
      <c r="V8025" s="3"/>
      <c r="X8025" s="3"/>
    </row>
    <row r="8026" spans="15:24" x14ac:dyDescent="0.45">
      <c r="O8026" s="3"/>
      <c r="V8026" s="3"/>
      <c r="X8026" s="3"/>
    </row>
    <row r="8027" spans="15:24" x14ac:dyDescent="0.45">
      <c r="O8027" s="3"/>
      <c r="V8027" s="3"/>
      <c r="X8027" s="3"/>
    </row>
    <row r="8028" spans="15:24" x14ac:dyDescent="0.45">
      <c r="O8028" s="3"/>
      <c r="V8028" s="3"/>
      <c r="X8028" s="3"/>
    </row>
    <row r="8029" spans="15:24" x14ac:dyDescent="0.45">
      <c r="O8029" s="3"/>
      <c r="V8029" s="3"/>
      <c r="X8029" s="3"/>
    </row>
    <row r="8030" spans="15:24" x14ac:dyDescent="0.45">
      <c r="O8030" s="3"/>
      <c r="V8030" s="3"/>
      <c r="X8030" s="3"/>
    </row>
    <row r="8031" spans="15:24" x14ac:dyDescent="0.45">
      <c r="O8031" s="3"/>
      <c r="V8031" s="3"/>
      <c r="X8031" s="3"/>
    </row>
    <row r="8032" spans="15:24" x14ac:dyDescent="0.45">
      <c r="O8032" s="3"/>
      <c r="V8032" s="3"/>
      <c r="X8032" s="3"/>
    </row>
    <row r="8033" spans="15:24" x14ac:dyDescent="0.45">
      <c r="O8033" s="3"/>
      <c r="V8033" s="3"/>
      <c r="X8033" s="3"/>
    </row>
    <row r="8034" spans="15:24" x14ac:dyDescent="0.45">
      <c r="O8034" s="3"/>
      <c r="V8034" s="3"/>
      <c r="X8034" s="3"/>
    </row>
    <row r="8035" spans="15:24" x14ac:dyDescent="0.45">
      <c r="O8035" s="3"/>
      <c r="V8035" s="3"/>
      <c r="X8035" s="3"/>
    </row>
    <row r="8036" spans="15:24" x14ac:dyDescent="0.45">
      <c r="O8036" s="3"/>
      <c r="V8036" s="3"/>
      <c r="X8036" s="3"/>
    </row>
    <row r="8037" spans="15:24" x14ac:dyDescent="0.45">
      <c r="O8037" s="3"/>
      <c r="V8037" s="3"/>
      <c r="X8037" s="3"/>
    </row>
    <row r="8038" spans="15:24" x14ac:dyDescent="0.45">
      <c r="O8038" s="3"/>
      <c r="V8038" s="3"/>
      <c r="X8038" s="3"/>
    </row>
    <row r="8039" spans="15:24" x14ac:dyDescent="0.45">
      <c r="O8039" s="3"/>
      <c r="V8039" s="3"/>
      <c r="X8039" s="3"/>
    </row>
    <row r="8040" spans="15:24" x14ac:dyDescent="0.45">
      <c r="O8040" s="3"/>
      <c r="V8040" s="3"/>
      <c r="X8040" s="3"/>
    </row>
    <row r="8041" spans="15:24" x14ac:dyDescent="0.45">
      <c r="O8041" s="3"/>
      <c r="V8041" s="3"/>
      <c r="X8041" s="3"/>
    </row>
    <row r="8042" spans="15:24" x14ac:dyDescent="0.45">
      <c r="O8042" s="3"/>
      <c r="V8042" s="3"/>
      <c r="X8042" s="3"/>
    </row>
    <row r="8043" spans="15:24" x14ac:dyDescent="0.45">
      <c r="O8043" s="3"/>
      <c r="V8043" s="3"/>
      <c r="X8043" s="3"/>
    </row>
    <row r="8044" spans="15:24" x14ac:dyDescent="0.45">
      <c r="O8044" s="3"/>
      <c r="V8044" s="3"/>
      <c r="X8044" s="3"/>
    </row>
    <row r="8045" spans="15:24" x14ac:dyDescent="0.45">
      <c r="O8045" s="3"/>
      <c r="V8045" s="3"/>
      <c r="X8045" s="3"/>
    </row>
    <row r="8046" spans="15:24" x14ac:dyDescent="0.45">
      <c r="O8046" s="3"/>
      <c r="V8046" s="3"/>
      <c r="X8046" s="3"/>
    </row>
    <row r="8047" spans="15:24" x14ac:dyDescent="0.45">
      <c r="O8047" s="3"/>
      <c r="V8047" s="3"/>
      <c r="X8047" s="3"/>
    </row>
    <row r="8048" spans="15:24" x14ac:dyDescent="0.45">
      <c r="O8048" s="3"/>
      <c r="V8048" s="3"/>
      <c r="X8048" s="3"/>
    </row>
    <row r="8049" spans="15:24" x14ac:dyDescent="0.45">
      <c r="O8049" s="3"/>
      <c r="V8049" s="3"/>
      <c r="X8049" s="3"/>
    </row>
    <row r="8050" spans="15:24" x14ac:dyDescent="0.45">
      <c r="O8050" s="3"/>
      <c r="V8050" s="3"/>
      <c r="X8050" s="3"/>
    </row>
    <row r="8051" spans="15:24" x14ac:dyDescent="0.45">
      <c r="O8051" s="3"/>
      <c r="V8051" s="3"/>
      <c r="X8051" s="3"/>
    </row>
    <row r="8052" spans="15:24" x14ac:dyDescent="0.45">
      <c r="O8052" s="3"/>
      <c r="V8052" s="3"/>
      <c r="X8052" s="3"/>
    </row>
    <row r="8053" spans="15:24" x14ac:dyDescent="0.45">
      <c r="O8053" s="3"/>
      <c r="V8053" s="3"/>
      <c r="X8053" s="3"/>
    </row>
    <row r="8054" spans="15:24" x14ac:dyDescent="0.45">
      <c r="O8054" s="3"/>
      <c r="V8054" s="3"/>
      <c r="X8054" s="3"/>
    </row>
    <row r="8055" spans="15:24" x14ac:dyDescent="0.45">
      <c r="O8055" s="3"/>
      <c r="V8055" s="3"/>
      <c r="X8055" s="3"/>
    </row>
    <row r="8056" spans="15:24" x14ac:dyDescent="0.45">
      <c r="O8056" s="3"/>
      <c r="V8056" s="3"/>
      <c r="X8056" s="3"/>
    </row>
    <row r="8057" spans="15:24" x14ac:dyDescent="0.45">
      <c r="O8057" s="3"/>
      <c r="V8057" s="3"/>
      <c r="X8057" s="3"/>
    </row>
    <row r="8058" spans="15:24" x14ac:dyDescent="0.45">
      <c r="O8058" s="3"/>
      <c r="V8058" s="3"/>
      <c r="X8058" s="3"/>
    </row>
    <row r="8059" spans="15:24" x14ac:dyDescent="0.45">
      <c r="O8059" s="3"/>
      <c r="V8059" s="3"/>
      <c r="X8059" s="3"/>
    </row>
    <row r="8060" spans="15:24" x14ac:dyDescent="0.45">
      <c r="O8060" s="3"/>
      <c r="V8060" s="3"/>
      <c r="X8060" s="3"/>
    </row>
    <row r="8061" spans="15:24" x14ac:dyDescent="0.45">
      <c r="O8061" s="3"/>
      <c r="V8061" s="3"/>
      <c r="X8061" s="3"/>
    </row>
    <row r="8062" spans="15:24" x14ac:dyDescent="0.45">
      <c r="O8062" s="3"/>
      <c r="V8062" s="3"/>
      <c r="X8062" s="3"/>
    </row>
    <row r="8063" spans="15:24" x14ac:dyDescent="0.45">
      <c r="O8063" s="3"/>
      <c r="V8063" s="3"/>
      <c r="X8063" s="3"/>
    </row>
    <row r="8064" spans="15:24" x14ac:dyDescent="0.45">
      <c r="O8064" s="3"/>
      <c r="V8064" s="3"/>
      <c r="X8064" s="3"/>
    </row>
    <row r="8065" spans="15:24" x14ac:dyDescent="0.45">
      <c r="O8065" s="3"/>
      <c r="V8065" s="3"/>
      <c r="X8065" s="3"/>
    </row>
    <row r="8066" spans="15:24" x14ac:dyDescent="0.45">
      <c r="O8066" s="3"/>
      <c r="V8066" s="3"/>
      <c r="X8066" s="3"/>
    </row>
    <row r="8067" spans="15:24" x14ac:dyDescent="0.45">
      <c r="O8067" s="3"/>
      <c r="V8067" s="3"/>
      <c r="X8067" s="3"/>
    </row>
    <row r="8068" spans="15:24" x14ac:dyDescent="0.45">
      <c r="O8068" s="3"/>
      <c r="V8068" s="3"/>
      <c r="X8068" s="3"/>
    </row>
    <row r="8069" spans="15:24" x14ac:dyDescent="0.45">
      <c r="O8069" s="3"/>
      <c r="V8069" s="3"/>
      <c r="X8069" s="3"/>
    </row>
    <row r="8070" spans="15:24" x14ac:dyDescent="0.45">
      <c r="O8070" s="3"/>
      <c r="V8070" s="3"/>
      <c r="X8070" s="3"/>
    </row>
    <row r="8071" spans="15:24" x14ac:dyDescent="0.45">
      <c r="O8071" s="3"/>
      <c r="V8071" s="3"/>
      <c r="X8071" s="3"/>
    </row>
    <row r="8072" spans="15:24" x14ac:dyDescent="0.45">
      <c r="O8072" s="3"/>
      <c r="V8072" s="3"/>
      <c r="X8072" s="3"/>
    </row>
    <row r="8073" spans="15:24" x14ac:dyDescent="0.45">
      <c r="O8073" s="3"/>
      <c r="V8073" s="3"/>
      <c r="X8073" s="3"/>
    </row>
    <row r="8074" spans="15:24" x14ac:dyDescent="0.45">
      <c r="O8074" s="3"/>
      <c r="V8074" s="3"/>
      <c r="X8074" s="3"/>
    </row>
    <row r="8075" spans="15:24" x14ac:dyDescent="0.45">
      <c r="O8075" s="3"/>
      <c r="V8075" s="3"/>
      <c r="X8075" s="3"/>
    </row>
    <row r="8076" spans="15:24" x14ac:dyDescent="0.45">
      <c r="O8076" s="3"/>
      <c r="V8076" s="3"/>
      <c r="X8076" s="3"/>
    </row>
    <row r="8077" spans="15:24" x14ac:dyDescent="0.45">
      <c r="O8077" s="3"/>
      <c r="V8077" s="3"/>
      <c r="X8077" s="3"/>
    </row>
    <row r="8078" spans="15:24" x14ac:dyDescent="0.45">
      <c r="O8078" s="3"/>
      <c r="V8078" s="3"/>
      <c r="X8078" s="3"/>
    </row>
    <row r="8079" spans="15:24" x14ac:dyDescent="0.45">
      <c r="O8079" s="3"/>
      <c r="V8079" s="3"/>
      <c r="X8079" s="3"/>
    </row>
    <row r="8080" spans="15:24" x14ac:dyDescent="0.45">
      <c r="O8080" s="3"/>
      <c r="V8080" s="3"/>
      <c r="X8080" s="3"/>
    </row>
    <row r="8081" spans="15:24" x14ac:dyDescent="0.45">
      <c r="O8081" s="3"/>
      <c r="V8081" s="3"/>
      <c r="X8081" s="3"/>
    </row>
    <row r="8082" spans="15:24" x14ac:dyDescent="0.45">
      <c r="O8082" s="3"/>
      <c r="V8082" s="3"/>
      <c r="X8082" s="3"/>
    </row>
    <row r="8083" spans="15:24" x14ac:dyDescent="0.45">
      <c r="O8083" s="3"/>
      <c r="V8083" s="3"/>
      <c r="X8083" s="3"/>
    </row>
    <row r="8084" spans="15:24" x14ac:dyDescent="0.45">
      <c r="O8084" s="3"/>
      <c r="V8084" s="3"/>
      <c r="X8084" s="3"/>
    </row>
    <row r="8085" spans="15:24" x14ac:dyDescent="0.45">
      <c r="O8085" s="3"/>
      <c r="V8085" s="3"/>
      <c r="X8085" s="3"/>
    </row>
    <row r="8086" spans="15:24" x14ac:dyDescent="0.45">
      <c r="O8086" s="3"/>
      <c r="V8086" s="3"/>
      <c r="X8086" s="3"/>
    </row>
    <row r="8087" spans="15:24" x14ac:dyDescent="0.45">
      <c r="O8087" s="3"/>
      <c r="V8087" s="3"/>
      <c r="X8087" s="3"/>
    </row>
    <row r="8088" spans="15:24" x14ac:dyDescent="0.45">
      <c r="O8088" s="3"/>
      <c r="V8088" s="3"/>
      <c r="X8088" s="3"/>
    </row>
    <row r="8089" spans="15:24" x14ac:dyDescent="0.45">
      <c r="O8089" s="3"/>
      <c r="V8089" s="3"/>
      <c r="X8089" s="3"/>
    </row>
    <row r="8090" spans="15:24" x14ac:dyDescent="0.45">
      <c r="O8090" s="3"/>
      <c r="V8090" s="3"/>
      <c r="X8090" s="3"/>
    </row>
    <row r="8091" spans="15:24" x14ac:dyDescent="0.45">
      <c r="O8091" s="3"/>
      <c r="V8091" s="3"/>
      <c r="X8091" s="3"/>
    </row>
    <row r="8092" spans="15:24" x14ac:dyDescent="0.45">
      <c r="O8092" s="3"/>
      <c r="V8092" s="3"/>
      <c r="X8092" s="3"/>
    </row>
    <row r="8093" spans="15:24" x14ac:dyDescent="0.45">
      <c r="O8093" s="3"/>
      <c r="V8093" s="3"/>
      <c r="X8093" s="3"/>
    </row>
    <row r="8094" spans="15:24" x14ac:dyDescent="0.45">
      <c r="O8094" s="3"/>
      <c r="V8094" s="3"/>
      <c r="X8094" s="3"/>
    </row>
    <row r="8095" spans="15:24" x14ac:dyDescent="0.45">
      <c r="O8095" s="3"/>
      <c r="V8095" s="3"/>
      <c r="X8095" s="3"/>
    </row>
    <row r="8096" spans="15:24" x14ac:dyDescent="0.45">
      <c r="O8096" s="3"/>
      <c r="V8096" s="3"/>
      <c r="X8096" s="3"/>
    </row>
    <row r="8097" spans="15:24" x14ac:dyDescent="0.45">
      <c r="O8097" s="3"/>
      <c r="V8097" s="3"/>
      <c r="X8097" s="3"/>
    </row>
    <row r="8098" spans="15:24" x14ac:dyDescent="0.45">
      <c r="O8098" s="3"/>
      <c r="V8098" s="3"/>
      <c r="X8098" s="3"/>
    </row>
    <row r="8099" spans="15:24" x14ac:dyDescent="0.45">
      <c r="O8099" s="3"/>
      <c r="V8099" s="3"/>
      <c r="X8099" s="3"/>
    </row>
    <row r="8100" spans="15:24" x14ac:dyDescent="0.45">
      <c r="O8100" s="3"/>
      <c r="V8100" s="3"/>
      <c r="X8100" s="3"/>
    </row>
    <row r="8101" spans="15:24" x14ac:dyDescent="0.45">
      <c r="O8101" s="3"/>
      <c r="V8101" s="3"/>
      <c r="X8101" s="3"/>
    </row>
    <row r="8102" spans="15:24" x14ac:dyDescent="0.45">
      <c r="O8102" s="3"/>
      <c r="V8102" s="3"/>
      <c r="X8102" s="3"/>
    </row>
    <row r="8103" spans="15:24" x14ac:dyDescent="0.45">
      <c r="O8103" s="3"/>
      <c r="V8103" s="3"/>
      <c r="X8103" s="3"/>
    </row>
    <row r="8104" spans="15:24" x14ac:dyDescent="0.45">
      <c r="O8104" s="3"/>
      <c r="V8104" s="3"/>
      <c r="X8104" s="3"/>
    </row>
    <row r="8105" spans="15:24" x14ac:dyDescent="0.45">
      <c r="O8105" s="3"/>
      <c r="V8105" s="3"/>
      <c r="X8105" s="3"/>
    </row>
    <row r="8106" spans="15:24" x14ac:dyDescent="0.45">
      <c r="O8106" s="3"/>
      <c r="V8106" s="3"/>
      <c r="X8106" s="3"/>
    </row>
    <row r="8107" spans="15:24" x14ac:dyDescent="0.45">
      <c r="O8107" s="3"/>
      <c r="V8107" s="3"/>
      <c r="X8107" s="3"/>
    </row>
    <row r="8108" spans="15:24" x14ac:dyDescent="0.45">
      <c r="O8108" s="3"/>
      <c r="V8108" s="3"/>
      <c r="X8108" s="3"/>
    </row>
    <row r="8109" spans="15:24" x14ac:dyDescent="0.45">
      <c r="O8109" s="3"/>
      <c r="V8109" s="3"/>
      <c r="X8109" s="3"/>
    </row>
    <row r="8110" spans="15:24" x14ac:dyDescent="0.45">
      <c r="O8110" s="3"/>
      <c r="V8110" s="3"/>
      <c r="X8110" s="3"/>
    </row>
    <row r="8111" spans="15:24" x14ac:dyDescent="0.45">
      <c r="O8111" s="3"/>
      <c r="V8111" s="3"/>
      <c r="X8111" s="3"/>
    </row>
    <row r="8112" spans="15:24" x14ac:dyDescent="0.45">
      <c r="O8112" s="3"/>
      <c r="V8112" s="3"/>
      <c r="X8112" s="3"/>
    </row>
    <row r="8113" spans="15:24" x14ac:dyDescent="0.45">
      <c r="O8113" s="3"/>
      <c r="V8113" s="3"/>
      <c r="X8113" s="3"/>
    </row>
    <row r="8114" spans="15:24" x14ac:dyDescent="0.45">
      <c r="O8114" s="3"/>
      <c r="V8114" s="3"/>
      <c r="X8114" s="3"/>
    </row>
    <row r="8115" spans="15:24" x14ac:dyDescent="0.45">
      <c r="O8115" s="3"/>
      <c r="V8115" s="3"/>
      <c r="X8115" s="3"/>
    </row>
    <row r="8116" spans="15:24" x14ac:dyDescent="0.45">
      <c r="O8116" s="3"/>
      <c r="V8116" s="3"/>
      <c r="X8116" s="3"/>
    </row>
    <row r="8117" spans="15:24" x14ac:dyDescent="0.45">
      <c r="O8117" s="3"/>
      <c r="V8117" s="3"/>
      <c r="X8117" s="3"/>
    </row>
    <row r="8118" spans="15:24" x14ac:dyDescent="0.45">
      <c r="O8118" s="3"/>
      <c r="V8118" s="3"/>
      <c r="X8118" s="3"/>
    </row>
    <row r="8119" spans="15:24" x14ac:dyDescent="0.45">
      <c r="O8119" s="3"/>
      <c r="V8119" s="3"/>
      <c r="X8119" s="3"/>
    </row>
    <row r="8120" spans="15:24" x14ac:dyDescent="0.45">
      <c r="O8120" s="3"/>
      <c r="V8120" s="3"/>
      <c r="X8120" s="3"/>
    </row>
    <row r="8121" spans="15:24" x14ac:dyDescent="0.45">
      <c r="O8121" s="3"/>
      <c r="V8121" s="3"/>
      <c r="X8121" s="3"/>
    </row>
    <row r="8122" spans="15:24" x14ac:dyDescent="0.45">
      <c r="O8122" s="3"/>
      <c r="V8122" s="3"/>
      <c r="X8122" s="3"/>
    </row>
    <row r="8123" spans="15:24" x14ac:dyDescent="0.45">
      <c r="O8123" s="3"/>
      <c r="V8123" s="3"/>
      <c r="X8123" s="3"/>
    </row>
    <row r="8124" spans="15:24" x14ac:dyDescent="0.45">
      <c r="O8124" s="3"/>
      <c r="V8124" s="3"/>
      <c r="X8124" s="3"/>
    </row>
    <row r="8125" spans="15:24" x14ac:dyDescent="0.45">
      <c r="O8125" s="3"/>
      <c r="V8125" s="3"/>
      <c r="X8125" s="3"/>
    </row>
    <row r="8126" spans="15:24" x14ac:dyDescent="0.45">
      <c r="O8126" s="3"/>
      <c r="V8126" s="3"/>
      <c r="X8126" s="3"/>
    </row>
    <row r="8127" spans="15:24" x14ac:dyDescent="0.45">
      <c r="O8127" s="3"/>
      <c r="V8127" s="3"/>
      <c r="X8127" s="3"/>
    </row>
    <row r="8128" spans="15:24" x14ac:dyDescent="0.45">
      <c r="O8128" s="3"/>
      <c r="V8128" s="3"/>
      <c r="X8128" s="3"/>
    </row>
    <row r="8129" spans="15:24" x14ac:dyDescent="0.45">
      <c r="O8129" s="3"/>
      <c r="V8129" s="3"/>
      <c r="X8129" s="3"/>
    </row>
    <row r="8130" spans="15:24" x14ac:dyDescent="0.45">
      <c r="O8130" s="3"/>
      <c r="V8130" s="3"/>
      <c r="X8130" s="3"/>
    </row>
    <row r="8131" spans="15:24" x14ac:dyDescent="0.45">
      <c r="O8131" s="3"/>
      <c r="V8131" s="3"/>
      <c r="X8131" s="3"/>
    </row>
    <row r="8132" spans="15:24" x14ac:dyDescent="0.45">
      <c r="O8132" s="3"/>
      <c r="V8132" s="3"/>
      <c r="X8132" s="3"/>
    </row>
    <row r="8133" spans="15:24" x14ac:dyDescent="0.45">
      <c r="O8133" s="3"/>
      <c r="V8133" s="3"/>
      <c r="X8133" s="3"/>
    </row>
    <row r="8134" spans="15:24" x14ac:dyDescent="0.45">
      <c r="O8134" s="3"/>
      <c r="V8134" s="3"/>
      <c r="X8134" s="3"/>
    </row>
    <row r="8135" spans="15:24" x14ac:dyDescent="0.45">
      <c r="O8135" s="3"/>
      <c r="V8135" s="3"/>
      <c r="X8135" s="3"/>
    </row>
    <row r="8136" spans="15:24" x14ac:dyDescent="0.45">
      <c r="O8136" s="3"/>
      <c r="V8136" s="3"/>
      <c r="X8136" s="3"/>
    </row>
    <row r="8137" spans="15:24" x14ac:dyDescent="0.45">
      <c r="O8137" s="3"/>
      <c r="V8137" s="3"/>
      <c r="X8137" s="3"/>
    </row>
    <row r="8138" spans="15:24" x14ac:dyDescent="0.45">
      <c r="O8138" s="3"/>
      <c r="V8138" s="3"/>
      <c r="X8138" s="3"/>
    </row>
    <row r="8139" spans="15:24" x14ac:dyDescent="0.45">
      <c r="O8139" s="3"/>
      <c r="V8139" s="3"/>
      <c r="X8139" s="3"/>
    </row>
    <row r="8140" spans="15:24" x14ac:dyDescent="0.45">
      <c r="O8140" s="3"/>
      <c r="V8140" s="3"/>
      <c r="X8140" s="3"/>
    </row>
    <row r="8141" spans="15:24" x14ac:dyDescent="0.45">
      <c r="O8141" s="3"/>
      <c r="V8141" s="3"/>
      <c r="X8141" s="3"/>
    </row>
    <row r="8142" spans="15:24" x14ac:dyDescent="0.45">
      <c r="O8142" s="3"/>
      <c r="V8142" s="3"/>
      <c r="X8142" s="3"/>
    </row>
    <row r="8143" spans="15:24" x14ac:dyDescent="0.45">
      <c r="O8143" s="3"/>
      <c r="V8143" s="3"/>
      <c r="X8143" s="3"/>
    </row>
    <row r="8144" spans="15:24" x14ac:dyDescent="0.45">
      <c r="O8144" s="3"/>
      <c r="V8144" s="3"/>
      <c r="X8144" s="3"/>
    </row>
    <row r="8145" spans="15:24" x14ac:dyDescent="0.45">
      <c r="O8145" s="3"/>
      <c r="V8145" s="3"/>
      <c r="X8145" s="3"/>
    </row>
    <row r="8146" spans="15:24" x14ac:dyDescent="0.45">
      <c r="O8146" s="3"/>
      <c r="V8146" s="3"/>
      <c r="X8146" s="3"/>
    </row>
    <row r="8147" spans="15:24" x14ac:dyDescent="0.45">
      <c r="O8147" s="3"/>
      <c r="V8147" s="3"/>
      <c r="X8147" s="3"/>
    </row>
    <row r="8148" spans="15:24" x14ac:dyDescent="0.45">
      <c r="O8148" s="3"/>
      <c r="V8148" s="3"/>
      <c r="X8148" s="3"/>
    </row>
    <row r="8149" spans="15:24" x14ac:dyDescent="0.45">
      <c r="O8149" s="3"/>
      <c r="V8149" s="3"/>
      <c r="X8149" s="3"/>
    </row>
    <row r="8150" spans="15:24" x14ac:dyDescent="0.45">
      <c r="O8150" s="3"/>
      <c r="V8150" s="3"/>
      <c r="X8150" s="3"/>
    </row>
    <row r="8151" spans="15:24" x14ac:dyDescent="0.45">
      <c r="O8151" s="3"/>
      <c r="V8151" s="3"/>
      <c r="X8151" s="3"/>
    </row>
    <row r="8152" spans="15:24" x14ac:dyDescent="0.45">
      <c r="O8152" s="3"/>
      <c r="V8152" s="3"/>
      <c r="X8152" s="3"/>
    </row>
    <row r="8153" spans="15:24" x14ac:dyDescent="0.45">
      <c r="O8153" s="3"/>
      <c r="V8153" s="3"/>
      <c r="X8153" s="3"/>
    </row>
    <row r="8154" spans="15:24" x14ac:dyDescent="0.45">
      <c r="O8154" s="3"/>
      <c r="V8154" s="3"/>
      <c r="X8154" s="3"/>
    </row>
    <row r="8155" spans="15:24" x14ac:dyDescent="0.45">
      <c r="O8155" s="3"/>
      <c r="V8155" s="3"/>
      <c r="X8155" s="3"/>
    </row>
    <row r="8156" spans="15:24" x14ac:dyDescent="0.45">
      <c r="O8156" s="3"/>
      <c r="V8156" s="3"/>
      <c r="X8156" s="3"/>
    </row>
    <row r="8157" spans="15:24" x14ac:dyDescent="0.45">
      <c r="O8157" s="3"/>
      <c r="V8157" s="3"/>
      <c r="X8157" s="3"/>
    </row>
    <row r="8158" spans="15:24" x14ac:dyDescent="0.45">
      <c r="O8158" s="3"/>
      <c r="V8158" s="3"/>
      <c r="X8158" s="3"/>
    </row>
    <row r="8159" spans="15:24" x14ac:dyDescent="0.45">
      <c r="O8159" s="3"/>
      <c r="V8159" s="3"/>
      <c r="X8159" s="3"/>
    </row>
    <row r="8160" spans="15:24" x14ac:dyDescent="0.45">
      <c r="O8160" s="3"/>
      <c r="V8160" s="3"/>
      <c r="X8160" s="3"/>
    </row>
    <row r="8161" spans="15:24" x14ac:dyDescent="0.45">
      <c r="O8161" s="3"/>
      <c r="V8161" s="3"/>
      <c r="X8161" s="3"/>
    </row>
    <row r="8162" spans="15:24" x14ac:dyDescent="0.45">
      <c r="O8162" s="3"/>
      <c r="V8162" s="3"/>
      <c r="X8162" s="3"/>
    </row>
    <row r="8163" spans="15:24" x14ac:dyDescent="0.45">
      <c r="O8163" s="3"/>
      <c r="V8163" s="3"/>
      <c r="X8163" s="3"/>
    </row>
    <row r="8164" spans="15:24" x14ac:dyDescent="0.45">
      <c r="O8164" s="3"/>
      <c r="V8164" s="3"/>
      <c r="X8164" s="3"/>
    </row>
    <row r="8165" spans="15:24" x14ac:dyDescent="0.45">
      <c r="O8165" s="3"/>
      <c r="V8165" s="3"/>
      <c r="X8165" s="3"/>
    </row>
    <row r="8166" spans="15:24" x14ac:dyDescent="0.45">
      <c r="O8166" s="3"/>
      <c r="V8166" s="3"/>
      <c r="X8166" s="3"/>
    </row>
    <row r="8167" spans="15:24" x14ac:dyDescent="0.45">
      <c r="O8167" s="3"/>
      <c r="V8167" s="3"/>
      <c r="X8167" s="3"/>
    </row>
    <row r="8168" spans="15:24" x14ac:dyDescent="0.45">
      <c r="O8168" s="3"/>
      <c r="V8168" s="3"/>
      <c r="X8168" s="3"/>
    </row>
    <row r="8169" spans="15:24" x14ac:dyDescent="0.45">
      <c r="O8169" s="3"/>
      <c r="V8169" s="3"/>
      <c r="X8169" s="3"/>
    </row>
    <row r="8170" spans="15:24" x14ac:dyDescent="0.45">
      <c r="O8170" s="3"/>
      <c r="V8170" s="3"/>
      <c r="X8170" s="3"/>
    </row>
    <row r="8171" spans="15:24" x14ac:dyDescent="0.45">
      <c r="O8171" s="3"/>
      <c r="V8171" s="3"/>
      <c r="X8171" s="3"/>
    </row>
    <row r="8172" spans="15:24" x14ac:dyDescent="0.45">
      <c r="O8172" s="3"/>
      <c r="V8172" s="3"/>
      <c r="X8172" s="3"/>
    </row>
    <row r="8173" spans="15:24" x14ac:dyDescent="0.45">
      <c r="O8173" s="3"/>
      <c r="V8173" s="3"/>
      <c r="X8173" s="3"/>
    </row>
    <row r="8174" spans="15:24" x14ac:dyDescent="0.45">
      <c r="O8174" s="3"/>
      <c r="V8174" s="3"/>
      <c r="X8174" s="3"/>
    </row>
    <row r="8175" spans="15:24" x14ac:dyDescent="0.45">
      <c r="O8175" s="3"/>
      <c r="V8175" s="3"/>
      <c r="X8175" s="3"/>
    </row>
    <row r="8176" spans="15:24" x14ac:dyDescent="0.45">
      <c r="O8176" s="3"/>
      <c r="V8176" s="3"/>
      <c r="X8176" s="3"/>
    </row>
    <row r="8177" spans="15:24" x14ac:dyDescent="0.45">
      <c r="O8177" s="3"/>
      <c r="V8177" s="3"/>
      <c r="X8177" s="3"/>
    </row>
    <row r="8178" spans="15:24" x14ac:dyDescent="0.45">
      <c r="O8178" s="3"/>
      <c r="V8178" s="3"/>
      <c r="X8178" s="3"/>
    </row>
    <row r="8179" spans="15:24" x14ac:dyDescent="0.45">
      <c r="O8179" s="3"/>
      <c r="V8179" s="3"/>
      <c r="X8179" s="3"/>
    </row>
    <row r="8180" spans="15:24" x14ac:dyDescent="0.45">
      <c r="O8180" s="3"/>
      <c r="V8180" s="3"/>
      <c r="X8180" s="3"/>
    </row>
    <row r="8181" spans="15:24" x14ac:dyDescent="0.45">
      <c r="O8181" s="3"/>
      <c r="V8181" s="3"/>
      <c r="X8181" s="3"/>
    </row>
    <row r="8182" spans="15:24" x14ac:dyDescent="0.45">
      <c r="O8182" s="3"/>
      <c r="V8182" s="3"/>
      <c r="X8182" s="3"/>
    </row>
    <row r="8183" spans="15:24" x14ac:dyDescent="0.45">
      <c r="O8183" s="3"/>
      <c r="V8183" s="3"/>
      <c r="X8183" s="3"/>
    </row>
    <row r="8184" spans="15:24" x14ac:dyDescent="0.45">
      <c r="O8184" s="3"/>
      <c r="V8184" s="3"/>
      <c r="X8184" s="3"/>
    </row>
    <row r="8185" spans="15:24" x14ac:dyDescent="0.45">
      <c r="O8185" s="3"/>
      <c r="V8185" s="3"/>
      <c r="X8185" s="3"/>
    </row>
    <row r="8186" spans="15:24" x14ac:dyDescent="0.45">
      <c r="O8186" s="3"/>
      <c r="V8186" s="3"/>
      <c r="X8186" s="3"/>
    </row>
    <row r="8187" spans="15:24" x14ac:dyDescent="0.45">
      <c r="O8187" s="3"/>
      <c r="V8187" s="3"/>
      <c r="X8187" s="3"/>
    </row>
    <row r="8188" spans="15:24" x14ac:dyDescent="0.45">
      <c r="O8188" s="3"/>
      <c r="V8188" s="3"/>
      <c r="X8188" s="3"/>
    </row>
    <row r="8189" spans="15:24" x14ac:dyDescent="0.45">
      <c r="O8189" s="3"/>
      <c r="V8189" s="3"/>
      <c r="X8189" s="3"/>
    </row>
    <row r="8190" spans="15:24" x14ac:dyDescent="0.45">
      <c r="O8190" s="3"/>
      <c r="V8190" s="3"/>
      <c r="X8190" s="3"/>
    </row>
    <row r="8191" spans="15:24" x14ac:dyDescent="0.45">
      <c r="O8191" s="3"/>
      <c r="V8191" s="3"/>
      <c r="X8191" s="3"/>
    </row>
    <row r="8192" spans="15:24" x14ac:dyDescent="0.45">
      <c r="O8192" s="3"/>
      <c r="V8192" s="3"/>
      <c r="X8192" s="3"/>
    </row>
    <row r="8193" spans="15:24" x14ac:dyDescent="0.45">
      <c r="O8193" s="3"/>
      <c r="V8193" s="3"/>
      <c r="X8193" s="3"/>
    </row>
    <row r="8194" spans="15:24" x14ac:dyDescent="0.45">
      <c r="O8194" s="3"/>
      <c r="V8194" s="3"/>
      <c r="X8194" s="3"/>
    </row>
    <row r="8195" spans="15:24" x14ac:dyDescent="0.45">
      <c r="O8195" s="3"/>
      <c r="V8195" s="3"/>
      <c r="X8195" s="3"/>
    </row>
    <row r="8196" spans="15:24" x14ac:dyDescent="0.45">
      <c r="O8196" s="3"/>
      <c r="V8196" s="3"/>
      <c r="X8196" s="3"/>
    </row>
    <row r="8197" spans="15:24" x14ac:dyDescent="0.45">
      <c r="O8197" s="3"/>
      <c r="V8197" s="3"/>
      <c r="X8197" s="3"/>
    </row>
    <row r="8198" spans="15:24" x14ac:dyDescent="0.45">
      <c r="O8198" s="3"/>
      <c r="V8198" s="3"/>
      <c r="X8198" s="3"/>
    </row>
    <row r="8199" spans="15:24" x14ac:dyDescent="0.45">
      <c r="O8199" s="3"/>
      <c r="V8199" s="3"/>
      <c r="X8199" s="3"/>
    </row>
    <row r="8200" spans="15:24" x14ac:dyDescent="0.45">
      <c r="O8200" s="3"/>
      <c r="V8200" s="3"/>
      <c r="X8200" s="3"/>
    </row>
    <row r="8201" spans="15:24" x14ac:dyDescent="0.45">
      <c r="O8201" s="3"/>
      <c r="V8201" s="3"/>
      <c r="X8201" s="3"/>
    </row>
    <row r="8202" spans="15:24" x14ac:dyDescent="0.45">
      <c r="O8202" s="3"/>
      <c r="V8202" s="3"/>
      <c r="X8202" s="3"/>
    </row>
    <row r="8203" spans="15:24" x14ac:dyDescent="0.45">
      <c r="O8203" s="3"/>
      <c r="V8203" s="3"/>
      <c r="X8203" s="3"/>
    </row>
    <row r="8204" spans="15:24" x14ac:dyDescent="0.45">
      <c r="O8204" s="3"/>
      <c r="V8204" s="3"/>
      <c r="X8204" s="3"/>
    </row>
    <row r="8205" spans="15:24" x14ac:dyDescent="0.45">
      <c r="O8205" s="3"/>
      <c r="V8205" s="3"/>
      <c r="X8205" s="3"/>
    </row>
    <row r="8206" spans="15:24" x14ac:dyDescent="0.45">
      <c r="O8206" s="3"/>
      <c r="V8206" s="3"/>
      <c r="X8206" s="3"/>
    </row>
    <row r="8207" spans="15:24" x14ac:dyDescent="0.45">
      <c r="O8207" s="3"/>
      <c r="V8207" s="3"/>
      <c r="X8207" s="3"/>
    </row>
    <row r="8208" spans="15:24" x14ac:dyDescent="0.45">
      <c r="O8208" s="3"/>
      <c r="V8208" s="3"/>
      <c r="X8208" s="3"/>
    </row>
    <row r="8209" spans="15:24" x14ac:dyDescent="0.45">
      <c r="O8209" s="3"/>
      <c r="V8209" s="3"/>
      <c r="X8209" s="3"/>
    </row>
    <row r="8210" spans="15:24" x14ac:dyDescent="0.45">
      <c r="O8210" s="3"/>
      <c r="V8210" s="3"/>
      <c r="X8210" s="3"/>
    </row>
    <row r="8211" spans="15:24" x14ac:dyDescent="0.45">
      <c r="O8211" s="3"/>
      <c r="V8211" s="3"/>
      <c r="X8211" s="3"/>
    </row>
    <row r="8212" spans="15:24" x14ac:dyDescent="0.45">
      <c r="O8212" s="3"/>
      <c r="V8212" s="3"/>
      <c r="X8212" s="3"/>
    </row>
    <row r="8213" spans="15:24" x14ac:dyDescent="0.45">
      <c r="O8213" s="3"/>
      <c r="V8213" s="3"/>
      <c r="X8213" s="3"/>
    </row>
    <row r="8214" spans="15:24" x14ac:dyDescent="0.45">
      <c r="O8214" s="3"/>
      <c r="V8214" s="3"/>
      <c r="X8214" s="3"/>
    </row>
    <row r="8215" spans="15:24" x14ac:dyDescent="0.45">
      <c r="O8215" s="3"/>
      <c r="V8215" s="3"/>
      <c r="X8215" s="3"/>
    </row>
    <row r="8216" spans="15:24" x14ac:dyDescent="0.45">
      <c r="O8216" s="3"/>
      <c r="V8216" s="3"/>
      <c r="X8216" s="3"/>
    </row>
    <row r="8217" spans="15:24" x14ac:dyDescent="0.45">
      <c r="O8217" s="3"/>
      <c r="V8217" s="3"/>
      <c r="X8217" s="3"/>
    </row>
    <row r="8218" spans="15:24" x14ac:dyDescent="0.45">
      <c r="O8218" s="3"/>
      <c r="V8218" s="3"/>
      <c r="X8218" s="3"/>
    </row>
    <row r="8219" spans="15:24" x14ac:dyDescent="0.45">
      <c r="O8219" s="3"/>
      <c r="V8219" s="3"/>
      <c r="X8219" s="3"/>
    </row>
    <row r="8220" spans="15:24" x14ac:dyDescent="0.45">
      <c r="O8220" s="3"/>
      <c r="V8220" s="3"/>
      <c r="X8220" s="3"/>
    </row>
    <row r="8221" spans="15:24" x14ac:dyDescent="0.45">
      <c r="O8221" s="3"/>
      <c r="V8221" s="3"/>
      <c r="X8221" s="3"/>
    </row>
    <row r="8222" spans="15:24" x14ac:dyDescent="0.45">
      <c r="O8222" s="3"/>
      <c r="V8222" s="3"/>
      <c r="X8222" s="3"/>
    </row>
    <row r="8223" spans="15:24" x14ac:dyDescent="0.45">
      <c r="O8223" s="3"/>
      <c r="V8223" s="3"/>
      <c r="X8223" s="3"/>
    </row>
    <row r="8224" spans="15:24" x14ac:dyDescent="0.45">
      <c r="O8224" s="3"/>
      <c r="V8224" s="3"/>
      <c r="X8224" s="3"/>
    </row>
    <row r="8225" spans="15:24" x14ac:dyDescent="0.45">
      <c r="O8225" s="3"/>
      <c r="V8225" s="3"/>
      <c r="X8225" s="3"/>
    </row>
    <row r="8226" spans="15:24" x14ac:dyDescent="0.45">
      <c r="O8226" s="3"/>
      <c r="V8226" s="3"/>
      <c r="X8226" s="3"/>
    </row>
    <row r="8227" spans="15:24" x14ac:dyDescent="0.45">
      <c r="O8227" s="3"/>
      <c r="V8227" s="3"/>
      <c r="X8227" s="3"/>
    </row>
    <row r="8228" spans="15:24" x14ac:dyDescent="0.45">
      <c r="O8228" s="3"/>
      <c r="V8228" s="3"/>
      <c r="X8228" s="3"/>
    </row>
    <row r="8229" spans="15:24" x14ac:dyDescent="0.45">
      <c r="O8229" s="3"/>
      <c r="V8229" s="3"/>
      <c r="X8229" s="3"/>
    </row>
    <row r="8230" spans="15:24" x14ac:dyDescent="0.45">
      <c r="O8230" s="3"/>
      <c r="V8230" s="3"/>
      <c r="X8230" s="3"/>
    </row>
    <row r="8231" spans="15:24" x14ac:dyDescent="0.45">
      <c r="O8231" s="3"/>
      <c r="V8231" s="3"/>
      <c r="X8231" s="3"/>
    </row>
    <row r="8232" spans="15:24" x14ac:dyDescent="0.45">
      <c r="O8232" s="3"/>
      <c r="V8232" s="3"/>
      <c r="X8232" s="3"/>
    </row>
    <row r="8233" spans="15:24" x14ac:dyDescent="0.45">
      <c r="O8233" s="3"/>
      <c r="V8233" s="3"/>
      <c r="X8233" s="3"/>
    </row>
    <row r="8234" spans="15:24" x14ac:dyDescent="0.45">
      <c r="O8234" s="3"/>
      <c r="V8234" s="3"/>
      <c r="X8234" s="3"/>
    </row>
    <row r="8235" spans="15:24" x14ac:dyDescent="0.45">
      <c r="O8235" s="3"/>
      <c r="V8235" s="3"/>
      <c r="X8235" s="3"/>
    </row>
    <row r="8236" spans="15:24" x14ac:dyDescent="0.45">
      <c r="O8236" s="3"/>
      <c r="V8236" s="3"/>
      <c r="X8236" s="3"/>
    </row>
    <row r="8237" spans="15:24" x14ac:dyDescent="0.45">
      <c r="O8237" s="3"/>
      <c r="V8237" s="3"/>
      <c r="X8237" s="3"/>
    </row>
    <row r="8238" spans="15:24" x14ac:dyDescent="0.45">
      <c r="O8238" s="3"/>
      <c r="V8238" s="3"/>
      <c r="X8238" s="3"/>
    </row>
    <row r="8239" spans="15:24" x14ac:dyDescent="0.45">
      <c r="O8239" s="3"/>
      <c r="V8239" s="3"/>
      <c r="X8239" s="3"/>
    </row>
    <row r="8240" spans="15:24" x14ac:dyDescent="0.45">
      <c r="O8240" s="3"/>
      <c r="V8240" s="3"/>
      <c r="X8240" s="3"/>
    </row>
    <row r="8241" spans="15:24" x14ac:dyDescent="0.45">
      <c r="O8241" s="3"/>
      <c r="V8241" s="3"/>
      <c r="X8241" s="3"/>
    </row>
    <row r="8242" spans="15:24" x14ac:dyDescent="0.45">
      <c r="O8242" s="3"/>
      <c r="V8242" s="3"/>
      <c r="X8242" s="3"/>
    </row>
    <row r="8243" spans="15:24" x14ac:dyDescent="0.45">
      <c r="O8243" s="3"/>
      <c r="V8243" s="3"/>
      <c r="X8243" s="3"/>
    </row>
    <row r="8244" spans="15:24" x14ac:dyDescent="0.45">
      <c r="O8244" s="3"/>
      <c r="V8244" s="3"/>
      <c r="X8244" s="3"/>
    </row>
    <row r="8245" spans="15:24" x14ac:dyDescent="0.45">
      <c r="O8245" s="3"/>
      <c r="V8245" s="3"/>
      <c r="X8245" s="3"/>
    </row>
    <row r="8246" spans="15:24" x14ac:dyDescent="0.45">
      <c r="O8246" s="3"/>
      <c r="V8246" s="3"/>
      <c r="X8246" s="3"/>
    </row>
    <row r="8247" spans="15:24" x14ac:dyDescent="0.45">
      <c r="O8247" s="3"/>
      <c r="V8247" s="3"/>
      <c r="X8247" s="3"/>
    </row>
    <row r="8248" spans="15:24" x14ac:dyDescent="0.45">
      <c r="O8248" s="3"/>
      <c r="V8248" s="3"/>
      <c r="X8248" s="3"/>
    </row>
    <row r="8249" spans="15:24" x14ac:dyDescent="0.45">
      <c r="O8249" s="3"/>
      <c r="V8249" s="3"/>
      <c r="X8249" s="3"/>
    </row>
    <row r="8250" spans="15:24" x14ac:dyDescent="0.45">
      <c r="O8250" s="3"/>
      <c r="V8250" s="3"/>
      <c r="X8250" s="3"/>
    </row>
    <row r="8251" spans="15:24" x14ac:dyDescent="0.45">
      <c r="O8251" s="3"/>
      <c r="V8251" s="3"/>
      <c r="X8251" s="3"/>
    </row>
    <row r="8252" spans="15:24" x14ac:dyDescent="0.45">
      <c r="O8252" s="3"/>
      <c r="V8252" s="3"/>
      <c r="X8252" s="3"/>
    </row>
    <row r="8253" spans="15:24" x14ac:dyDescent="0.45">
      <c r="O8253" s="3"/>
      <c r="V8253" s="3"/>
      <c r="X8253" s="3"/>
    </row>
    <row r="8254" spans="15:24" x14ac:dyDescent="0.45">
      <c r="O8254" s="3"/>
      <c r="V8254" s="3"/>
      <c r="X8254" s="3"/>
    </row>
    <row r="8255" spans="15:24" x14ac:dyDescent="0.45">
      <c r="O8255" s="3"/>
      <c r="V8255" s="3"/>
      <c r="X8255" s="3"/>
    </row>
    <row r="8256" spans="15:24" x14ac:dyDescent="0.45">
      <c r="O8256" s="3"/>
      <c r="V8256" s="3"/>
      <c r="X8256" s="3"/>
    </row>
    <row r="8257" spans="15:24" x14ac:dyDescent="0.45">
      <c r="O8257" s="3"/>
      <c r="V8257" s="3"/>
      <c r="X8257" s="3"/>
    </row>
    <row r="8258" spans="15:24" x14ac:dyDescent="0.45">
      <c r="O8258" s="3"/>
      <c r="V8258" s="3"/>
      <c r="X8258" s="3"/>
    </row>
    <row r="8259" spans="15:24" x14ac:dyDescent="0.45">
      <c r="O8259" s="3"/>
      <c r="V8259" s="3"/>
      <c r="X8259" s="3"/>
    </row>
    <row r="8260" spans="15:24" x14ac:dyDescent="0.45">
      <c r="O8260" s="3"/>
      <c r="V8260" s="3"/>
      <c r="X8260" s="3"/>
    </row>
    <row r="8261" spans="15:24" x14ac:dyDescent="0.45">
      <c r="O8261" s="3"/>
      <c r="V8261" s="3"/>
      <c r="X8261" s="3"/>
    </row>
    <row r="8262" spans="15:24" x14ac:dyDescent="0.45">
      <c r="O8262" s="3"/>
      <c r="V8262" s="3"/>
      <c r="X8262" s="3"/>
    </row>
    <row r="8263" spans="15:24" x14ac:dyDescent="0.45">
      <c r="O8263" s="3"/>
      <c r="V8263" s="3"/>
      <c r="X8263" s="3"/>
    </row>
    <row r="8264" spans="15:24" x14ac:dyDescent="0.45">
      <c r="O8264" s="3"/>
      <c r="V8264" s="3"/>
      <c r="X8264" s="3"/>
    </row>
    <row r="8265" spans="15:24" x14ac:dyDescent="0.45">
      <c r="O8265" s="3"/>
      <c r="V8265" s="3"/>
      <c r="X8265" s="3"/>
    </row>
    <row r="8266" spans="15:24" x14ac:dyDescent="0.45">
      <c r="O8266" s="3"/>
      <c r="V8266" s="3"/>
      <c r="X8266" s="3"/>
    </row>
    <row r="8267" spans="15:24" x14ac:dyDescent="0.45">
      <c r="O8267" s="3"/>
      <c r="V8267" s="3"/>
      <c r="X8267" s="3"/>
    </row>
    <row r="8268" spans="15:24" x14ac:dyDescent="0.45">
      <c r="O8268" s="3"/>
      <c r="V8268" s="3"/>
      <c r="X8268" s="3"/>
    </row>
    <row r="8269" spans="15:24" x14ac:dyDescent="0.45">
      <c r="O8269" s="3"/>
      <c r="V8269" s="3"/>
      <c r="X8269" s="3"/>
    </row>
    <row r="8270" spans="15:24" x14ac:dyDescent="0.45">
      <c r="O8270" s="3"/>
      <c r="V8270" s="3"/>
      <c r="X8270" s="3"/>
    </row>
    <row r="8271" spans="15:24" x14ac:dyDescent="0.45">
      <c r="O8271" s="3"/>
      <c r="V8271" s="3"/>
      <c r="X8271" s="3"/>
    </row>
    <row r="8272" spans="15:24" x14ac:dyDescent="0.45">
      <c r="O8272" s="3"/>
      <c r="V8272" s="3"/>
      <c r="X8272" s="3"/>
    </row>
    <row r="8273" spans="15:24" x14ac:dyDescent="0.45">
      <c r="O8273" s="3"/>
      <c r="V8273" s="3"/>
      <c r="X8273" s="3"/>
    </row>
    <row r="8274" spans="15:24" x14ac:dyDescent="0.45">
      <c r="O8274" s="3"/>
      <c r="V8274" s="3"/>
      <c r="X8274" s="3"/>
    </row>
    <row r="8275" spans="15:24" x14ac:dyDescent="0.45">
      <c r="O8275" s="3"/>
      <c r="V8275" s="3"/>
      <c r="X8275" s="3"/>
    </row>
    <row r="8276" spans="15:24" x14ac:dyDescent="0.45">
      <c r="O8276" s="3"/>
      <c r="V8276" s="3"/>
      <c r="X8276" s="3"/>
    </row>
    <row r="8277" spans="15:24" x14ac:dyDescent="0.45">
      <c r="O8277" s="3"/>
      <c r="V8277" s="3"/>
      <c r="X8277" s="3"/>
    </row>
    <row r="8278" spans="15:24" x14ac:dyDescent="0.45">
      <c r="O8278" s="3"/>
      <c r="V8278" s="3"/>
      <c r="X8278" s="3"/>
    </row>
    <row r="8279" spans="15:24" x14ac:dyDescent="0.45">
      <c r="O8279" s="3"/>
      <c r="V8279" s="3"/>
      <c r="X8279" s="3"/>
    </row>
    <row r="8280" spans="15:24" x14ac:dyDescent="0.45">
      <c r="O8280" s="3"/>
      <c r="V8280" s="3"/>
      <c r="X8280" s="3"/>
    </row>
    <row r="8281" spans="15:24" x14ac:dyDescent="0.45">
      <c r="O8281" s="3"/>
      <c r="V8281" s="3"/>
      <c r="X8281" s="3"/>
    </row>
    <row r="8282" spans="15:24" x14ac:dyDescent="0.45">
      <c r="O8282" s="3"/>
      <c r="V8282" s="3"/>
      <c r="X8282" s="3"/>
    </row>
    <row r="8283" spans="15:24" x14ac:dyDescent="0.45">
      <c r="O8283" s="3"/>
      <c r="V8283" s="3"/>
      <c r="X8283" s="3"/>
    </row>
    <row r="8284" spans="15:24" x14ac:dyDescent="0.45">
      <c r="O8284" s="3"/>
      <c r="V8284" s="3"/>
      <c r="X8284" s="3"/>
    </row>
    <row r="8285" spans="15:24" x14ac:dyDescent="0.45">
      <c r="O8285" s="3"/>
      <c r="V8285" s="3"/>
      <c r="X8285" s="3"/>
    </row>
    <row r="8286" spans="15:24" x14ac:dyDescent="0.45">
      <c r="O8286" s="3"/>
      <c r="V8286" s="3"/>
      <c r="X8286" s="3"/>
    </row>
    <row r="8287" spans="15:24" x14ac:dyDescent="0.45">
      <c r="O8287" s="3"/>
      <c r="V8287" s="3"/>
      <c r="X8287" s="3"/>
    </row>
    <row r="8288" spans="15:24" x14ac:dyDescent="0.45">
      <c r="O8288" s="3"/>
      <c r="V8288" s="3"/>
      <c r="X8288" s="3"/>
    </row>
    <row r="8289" spans="15:24" x14ac:dyDescent="0.45">
      <c r="O8289" s="3"/>
      <c r="V8289" s="3"/>
      <c r="X8289" s="3"/>
    </row>
    <row r="8290" spans="15:24" x14ac:dyDescent="0.45">
      <c r="O8290" s="3"/>
      <c r="V8290" s="3"/>
      <c r="X8290" s="3"/>
    </row>
    <row r="8291" spans="15:24" x14ac:dyDescent="0.45">
      <c r="O8291" s="3"/>
      <c r="V8291" s="3"/>
      <c r="X8291" s="3"/>
    </row>
    <row r="8292" spans="15:24" x14ac:dyDescent="0.45">
      <c r="O8292" s="3"/>
      <c r="V8292" s="3"/>
      <c r="X8292" s="3"/>
    </row>
    <row r="8293" spans="15:24" x14ac:dyDescent="0.45">
      <c r="O8293" s="3"/>
      <c r="V8293" s="3"/>
      <c r="X8293" s="3"/>
    </row>
    <row r="8294" spans="15:24" x14ac:dyDescent="0.45">
      <c r="O8294" s="3"/>
      <c r="V8294" s="3"/>
      <c r="X8294" s="3"/>
    </row>
    <row r="8295" spans="15:24" x14ac:dyDescent="0.45">
      <c r="O8295" s="3"/>
      <c r="V8295" s="3"/>
      <c r="X8295" s="3"/>
    </row>
    <row r="8296" spans="15:24" x14ac:dyDescent="0.45">
      <c r="O8296" s="3"/>
      <c r="V8296" s="3"/>
      <c r="X8296" s="3"/>
    </row>
    <row r="8297" spans="15:24" x14ac:dyDescent="0.45">
      <c r="O8297" s="3"/>
      <c r="V8297" s="3"/>
      <c r="X8297" s="3"/>
    </row>
    <row r="8298" spans="15:24" x14ac:dyDescent="0.45">
      <c r="O8298" s="3"/>
      <c r="V8298" s="3"/>
      <c r="X8298" s="3"/>
    </row>
    <row r="8299" spans="15:24" x14ac:dyDescent="0.45">
      <c r="O8299" s="3"/>
      <c r="V8299" s="3"/>
      <c r="X8299" s="3"/>
    </row>
    <row r="8300" spans="15:24" x14ac:dyDescent="0.45">
      <c r="O8300" s="3"/>
      <c r="V8300" s="3"/>
      <c r="X8300" s="3"/>
    </row>
    <row r="8301" spans="15:24" x14ac:dyDescent="0.45">
      <c r="O8301" s="3"/>
      <c r="V8301" s="3"/>
      <c r="X8301" s="3"/>
    </row>
    <row r="8302" spans="15:24" x14ac:dyDescent="0.45">
      <c r="O8302" s="3"/>
      <c r="V8302" s="3"/>
      <c r="X8302" s="3"/>
    </row>
    <row r="8303" spans="15:24" x14ac:dyDescent="0.45">
      <c r="O8303" s="3"/>
      <c r="V8303" s="3"/>
      <c r="X8303" s="3"/>
    </row>
    <row r="8304" spans="15:24" x14ac:dyDescent="0.45">
      <c r="O8304" s="3"/>
      <c r="V8304" s="3"/>
      <c r="X8304" s="3"/>
    </row>
    <row r="8305" spans="15:24" x14ac:dyDescent="0.45">
      <c r="O8305" s="3"/>
      <c r="V8305" s="3"/>
      <c r="X8305" s="3"/>
    </row>
    <row r="8306" spans="15:24" x14ac:dyDescent="0.45">
      <c r="O8306" s="3"/>
      <c r="V8306" s="3"/>
      <c r="X8306" s="3"/>
    </row>
    <row r="8307" spans="15:24" x14ac:dyDescent="0.45">
      <c r="O8307" s="3"/>
      <c r="V8307" s="3"/>
      <c r="X8307" s="3"/>
    </row>
    <row r="8308" spans="15:24" x14ac:dyDescent="0.45">
      <c r="O8308" s="3"/>
      <c r="V8308" s="3"/>
      <c r="X8308" s="3"/>
    </row>
    <row r="8309" spans="15:24" x14ac:dyDescent="0.45">
      <c r="O8309" s="3"/>
      <c r="V8309" s="3"/>
      <c r="X8309" s="3"/>
    </row>
    <row r="8310" spans="15:24" x14ac:dyDescent="0.45">
      <c r="O8310" s="3"/>
      <c r="V8310" s="3"/>
      <c r="X8310" s="3"/>
    </row>
    <row r="8311" spans="15:24" x14ac:dyDescent="0.45">
      <c r="O8311" s="3"/>
      <c r="V8311" s="3"/>
      <c r="X8311" s="3"/>
    </row>
    <row r="8312" spans="15:24" x14ac:dyDescent="0.45">
      <c r="O8312" s="3"/>
      <c r="V8312" s="3"/>
      <c r="X8312" s="3"/>
    </row>
    <row r="8313" spans="15:24" x14ac:dyDescent="0.45">
      <c r="O8313" s="3"/>
      <c r="V8313" s="3"/>
      <c r="X8313" s="3"/>
    </row>
    <row r="8314" spans="15:24" x14ac:dyDescent="0.45">
      <c r="O8314" s="3"/>
      <c r="V8314" s="3"/>
      <c r="X8314" s="3"/>
    </row>
    <row r="8315" spans="15:24" x14ac:dyDescent="0.45">
      <c r="O8315" s="3"/>
      <c r="V8315" s="3"/>
      <c r="X8315" s="3"/>
    </row>
    <row r="8316" spans="15:24" x14ac:dyDescent="0.45">
      <c r="O8316" s="3"/>
      <c r="V8316" s="3"/>
      <c r="X8316" s="3"/>
    </row>
    <row r="8317" spans="15:24" x14ac:dyDescent="0.45">
      <c r="O8317" s="3"/>
      <c r="V8317" s="3"/>
      <c r="X8317" s="3"/>
    </row>
    <row r="8318" spans="15:24" x14ac:dyDescent="0.45">
      <c r="O8318" s="3"/>
      <c r="V8318" s="3"/>
      <c r="X8318" s="3"/>
    </row>
    <row r="8319" spans="15:24" x14ac:dyDescent="0.45">
      <c r="O8319" s="3"/>
      <c r="V8319" s="3"/>
      <c r="X8319" s="3"/>
    </row>
    <row r="8320" spans="15:24" x14ac:dyDescent="0.45">
      <c r="O8320" s="3"/>
      <c r="V8320" s="3"/>
      <c r="X8320" s="3"/>
    </row>
    <row r="8321" spans="15:24" x14ac:dyDescent="0.45">
      <c r="O8321" s="3"/>
      <c r="V8321" s="3"/>
      <c r="X8321" s="3"/>
    </row>
    <row r="8322" spans="15:24" x14ac:dyDescent="0.45">
      <c r="O8322" s="3"/>
      <c r="V8322" s="3"/>
      <c r="X8322" s="3"/>
    </row>
    <row r="8323" spans="15:24" x14ac:dyDescent="0.45">
      <c r="O8323" s="3"/>
      <c r="V8323" s="3"/>
      <c r="X8323" s="3"/>
    </row>
    <row r="8324" spans="15:24" x14ac:dyDescent="0.45">
      <c r="O8324" s="3"/>
      <c r="V8324" s="3"/>
      <c r="X8324" s="3"/>
    </row>
    <row r="8325" spans="15:24" x14ac:dyDescent="0.45">
      <c r="O8325" s="3"/>
      <c r="V8325" s="3"/>
      <c r="X8325" s="3"/>
    </row>
    <row r="8326" spans="15:24" x14ac:dyDescent="0.45">
      <c r="O8326" s="3"/>
      <c r="V8326" s="3"/>
      <c r="X8326" s="3"/>
    </row>
    <row r="8327" spans="15:24" x14ac:dyDescent="0.45">
      <c r="O8327" s="3"/>
      <c r="V8327" s="3"/>
      <c r="X8327" s="3"/>
    </row>
    <row r="8328" spans="15:24" x14ac:dyDescent="0.45">
      <c r="O8328" s="3"/>
      <c r="V8328" s="3"/>
      <c r="X8328" s="3"/>
    </row>
    <row r="8329" spans="15:24" x14ac:dyDescent="0.45">
      <c r="O8329" s="3"/>
      <c r="V8329" s="3"/>
      <c r="X8329" s="3"/>
    </row>
    <row r="8330" spans="15:24" x14ac:dyDescent="0.45">
      <c r="O8330" s="3"/>
      <c r="V8330" s="3"/>
      <c r="X8330" s="3"/>
    </row>
    <row r="8331" spans="15:24" x14ac:dyDescent="0.45">
      <c r="O8331" s="3"/>
      <c r="V8331" s="3"/>
      <c r="X8331" s="3"/>
    </row>
    <row r="8332" spans="15:24" x14ac:dyDescent="0.45">
      <c r="O8332" s="3"/>
      <c r="V8332" s="3"/>
      <c r="X8332" s="3"/>
    </row>
    <row r="8333" spans="15:24" x14ac:dyDescent="0.45">
      <c r="O8333" s="3"/>
      <c r="V8333" s="3"/>
      <c r="X8333" s="3"/>
    </row>
    <row r="8334" spans="15:24" x14ac:dyDescent="0.45">
      <c r="O8334" s="3"/>
      <c r="V8334" s="3"/>
      <c r="X8334" s="3"/>
    </row>
    <row r="8335" spans="15:24" x14ac:dyDescent="0.45">
      <c r="O8335" s="3"/>
      <c r="V8335" s="3"/>
      <c r="X8335" s="3"/>
    </row>
    <row r="8336" spans="15:24" x14ac:dyDescent="0.45">
      <c r="O8336" s="3"/>
      <c r="V8336" s="3"/>
      <c r="X8336" s="3"/>
    </row>
    <row r="8337" spans="15:24" x14ac:dyDescent="0.45">
      <c r="O8337" s="3"/>
      <c r="V8337" s="3"/>
      <c r="X8337" s="3"/>
    </row>
    <row r="8338" spans="15:24" x14ac:dyDescent="0.45">
      <c r="O8338" s="3"/>
      <c r="V8338" s="3"/>
      <c r="X8338" s="3"/>
    </row>
    <row r="8339" spans="15:24" x14ac:dyDescent="0.45">
      <c r="O8339" s="3"/>
      <c r="V8339" s="3"/>
      <c r="X8339" s="3"/>
    </row>
    <row r="8340" spans="15:24" x14ac:dyDescent="0.45">
      <c r="O8340" s="3"/>
      <c r="V8340" s="3"/>
      <c r="X8340" s="3"/>
    </row>
    <row r="8341" spans="15:24" x14ac:dyDescent="0.45">
      <c r="O8341" s="3"/>
      <c r="V8341" s="3"/>
      <c r="X8341" s="3"/>
    </row>
    <row r="8342" spans="15:24" x14ac:dyDescent="0.45">
      <c r="O8342" s="3"/>
      <c r="V8342" s="3"/>
      <c r="X8342" s="3"/>
    </row>
    <row r="8343" spans="15:24" x14ac:dyDescent="0.45">
      <c r="O8343" s="3"/>
      <c r="V8343" s="3"/>
      <c r="X8343" s="3"/>
    </row>
    <row r="8344" spans="15:24" x14ac:dyDescent="0.45">
      <c r="O8344" s="3"/>
      <c r="V8344" s="3"/>
      <c r="X8344" s="3"/>
    </row>
    <row r="8345" spans="15:24" x14ac:dyDescent="0.45">
      <c r="O8345" s="3"/>
      <c r="V8345" s="3"/>
      <c r="X8345" s="3"/>
    </row>
    <row r="8346" spans="15:24" x14ac:dyDescent="0.45">
      <c r="O8346" s="3"/>
      <c r="V8346" s="3"/>
      <c r="X8346" s="3"/>
    </row>
    <row r="8347" spans="15:24" x14ac:dyDescent="0.45">
      <c r="O8347" s="3"/>
      <c r="V8347" s="3"/>
      <c r="X8347" s="3"/>
    </row>
    <row r="8348" spans="15:24" x14ac:dyDescent="0.45">
      <c r="O8348" s="3"/>
      <c r="V8348" s="3"/>
      <c r="X8348" s="3"/>
    </row>
    <row r="8349" spans="15:24" x14ac:dyDescent="0.45">
      <c r="O8349" s="3"/>
      <c r="V8349" s="3"/>
      <c r="X8349" s="3"/>
    </row>
    <row r="8350" spans="15:24" x14ac:dyDescent="0.45">
      <c r="O8350" s="3"/>
      <c r="V8350" s="3"/>
      <c r="X8350" s="3"/>
    </row>
    <row r="8351" spans="15:24" x14ac:dyDescent="0.45">
      <c r="O8351" s="3"/>
      <c r="V8351" s="3"/>
      <c r="X8351" s="3"/>
    </row>
    <row r="8352" spans="15:24" x14ac:dyDescent="0.45">
      <c r="O8352" s="3"/>
      <c r="V8352" s="3"/>
      <c r="X8352" s="3"/>
    </row>
    <row r="8353" spans="15:24" x14ac:dyDescent="0.45">
      <c r="O8353" s="3"/>
      <c r="V8353" s="3"/>
      <c r="X8353" s="3"/>
    </row>
    <row r="8354" spans="15:24" x14ac:dyDescent="0.45">
      <c r="O8354" s="3"/>
      <c r="V8354" s="3"/>
      <c r="X8354" s="3"/>
    </row>
    <row r="8355" spans="15:24" x14ac:dyDescent="0.45">
      <c r="O8355" s="3"/>
      <c r="V8355" s="3"/>
      <c r="X8355" s="3"/>
    </row>
    <row r="8356" spans="15:24" x14ac:dyDescent="0.45">
      <c r="O8356" s="3"/>
      <c r="V8356" s="3"/>
      <c r="X8356" s="3"/>
    </row>
    <row r="8357" spans="15:24" x14ac:dyDescent="0.45">
      <c r="O8357" s="3"/>
      <c r="V8357" s="3"/>
      <c r="X8357" s="3"/>
    </row>
    <row r="8358" spans="15:24" x14ac:dyDescent="0.45">
      <c r="O8358" s="3"/>
      <c r="V8358" s="3"/>
      <c r="X8358" s="3"/>
    </row>
    <row r="8359" spans="15:24" x14ac:dyDescent="0.45">
      <c r="O8359" s="3"/>
      <c r="V8359" s="3"/>
      <c r="X8359" s="3"/>
    </row>
    <row r="8360" spans="15:24" x14ac:dyDescent="0.45">
      <c r="O8360" s="3"/>
      <c r="V8360" s="3"/>
      <c r="X8360" s="3"/>
    </row>
    <row r="8361" spans="15:24" x14ac:dyDescent="0.45">
      <c r="O8361" s="3"/>
      <c r="V8361" s="3"/>
      <c r="X8361" s="3"/>
    </row>
    <row r="8362" spans="15:24" x14ac:dyDescent="0.45">
      <c r="O8362" s="3"/>
      <c r="V8362" s="3"/>
      <c r="X8362" s="3"/>
    </row>
    <row r="8363" spans="15:24" x14ac:dyDescent="0.45">
      <c r="O8363" s="3"/>
      <c r="V8363" s="3"/>
      <c r="X8363" s="3"/>
    </row>
    <row r="8364" spans="15:24" x14ac:dyDescent="0.45">
      <c r="O8364" s="3"/>
      <c r="V8364" s="3"/>
      <c r="X8364" s="3"/>
    </row>
    <row r="8365" spans="15:24" x14ac:dyDescent="0.45">
      <c r="O8365" s="3"/>
      <c r="V8365" s="3"/>
      <c r="X8365" s="3"/>
    </row>
    <row r="8366" spans="15:24" x14ac:dyDescent="0.45">
      <c r="O8366" s="3"/>
      <c r="V8366" s="3"/>
      <c r="X8366" s="3"/>
    </row>
    <row r="8367" spans="15:24" x14ac:dyDescent="0.45">
      <c r="O8367" s="3"/>
      <c r="V8367" s="3"/>
      <c r="X8367" s="3"/>
    </row>
    <row r="8368" spans="15:24" x14ac:dyDescent="0.45">
      <c r="O8368" s="3"/>
      <c r="V8368" s="3"/>
      <c r="X8368" s="3"/>
    </row>
    <row r="8369" spans="15:24" x14ac:dyDescent="0.45">
      <c r="O8369" s="3"/>
      <c r="V8369" s="3"/>
      <c r="X8369" s="3"/>
    </row>
    <row r="8370" spans="15:24" x14ac:dyDescent="0.45">
      <c r="O8370" s="3"/>
      <c r="V8370" s="3"/>
      <c r="X8370" s="3"/>
    </row>
    <row r="8371" spans="15:24" x14ac:dyDescent="0.45">
      <c r="O8371" s="3"/>
      <c r="V8371" s="3"/>
      <c r="X8371" s="3"/>
    </row>
    <row r="8372" spans="15:24" x14ac:dyDescent="0.45">
      <c r="O8372" s="3"/>
      <c r="V8372" s="3"/>
      <c r="X8372" s="3"/>
    </row>
    <row r="8373" spans="15:24" x14ac:dyDescent="0.45">
      <c r="O8373" s="3"/>
      <c r="V8373" s="3"/>
      <c r="X8373" s="3"/>
    </row>
    <row r="8374" spans="15:24" x14ac:dyDescent="0.45">
      <c r="O8374" s="3"/>
      <c r="V8374" s="3"/>
      <c r="X8374" s="3"/>
    </row>
    <row r="8375" spans="15:24" x14ac:dyDescent="0.45">
      <c r="O8375" s="3"/>
      <c r="V8375" s="3"/>
      <c r="X8375" s="3"/>
    </row>
    <row r="8376" spans="15:24" x14ac:dyDescent="0.45">
      <c r="O8376" s="3"/>
      <c r="V8376" s="3"/>
      <c r="X8376" s="3"/>
    </row>
    <row r="8377" spans="15:24" x14ac:dyDescent="0.45">
      <c r="O8377" s="3"/>
      <c r="V8377" s="3"/>
      <c r="X8377" s="3"/>
    </row>
    <row r="8378" spans="15:24" x14ac:dyDescent="0.45">
      <c r="O8378" s="3"/>
      <c r="V8378" s="3"/>
      <c r="X8378" s="3"/>
    </row>
    <row r="8379" spans="15:24" x14ac:dyDescent="0.45">
      <c r="O8379" s="3"/>
      <c r="V8379" s="3"/>
      <c r="X8379" s="3"/>
    </row>
    <row r="8380" spans="15:24" x14ac:dyDescent="0.45">
      <c r="O8380" s="3"/>
      <c r="V8380" s="3"/>
      <c r="X8380" s="3"/>
    </row>
    <row r="8381" spans="15:24" x14ac:dyDescent="0.45">
      <c r="O8381" s="3"/>
      <c r="V8381" s="3"/>
      <c r="X8381" s="3"/>
    </row>
    <row r="8382" spans="15:24" x14ac:dyDescent="0.45">
      <c r="O8382" s="3"/>
      <c r="V8382" s="3"/>
      <c r="X8382" s="3"/>
    </row>
    <row r="8383" spans="15:24" x14ac:dyDescent="0.45">
      <c r="O8383" s="3"/>
      <c r="V8383" s="3"/>
      <c r="X8383" s="3"/>
    </row>
    <row r="8384" spans="15:24" x14ac:dyDescent="0.45">
      <c r="O8384" s="3"/>
      <c r="V8384" s="3"/>
      <c r="X8384" s="3"/>
    </row>
    <row r="8385" spans="15:24" x14ac:dyDescent="0.45">
      <c r="O8385" s="3"/>
      <c r="V8385" s="3"/>
      <c r="X8385" s="3"/>
    </row>
    <row r="8386" spans="15:24" x14ac:dyDescent="0.45">
      <c r="O8386" s="3"/>
      <c r="V8386" s="3"/>
      <c r="X8386" s="3"/>
    </row>
    <row r="8387" spans="15:24" x14ac:dyDescent="0.45">
      <c r="O8387" s="3"/>
      <c r="V8387" s="3"/>
      <c r="X8387" s="3"/>
    </row>
    <row r="8388" spans="15:24" x14ac:dyDescent="0.45">
      <c r="O8388" s="3"/>
      <c r="V8388" s="3"/>
      <c r="X8388" s="3"/>
    </row>
    <row r="8389" spans="15:24" x14ac:dyDescent="0.45">
      <c r="O8389" s="3"/>
      <c r="V8389" s="3"/>
      <c r="X8389" s="3"/>
    </row>
    <row r="8390" spans="15:24" x14ac:dyDescent="0.45">
      <c r="O8390" s="3"/>
      <c r="V8390" s="3"/>
      <c r="X8390" s="3"/>
    </row>
    <row r="8391" spans="15:24" x14ac:dyDescent="0.45">
      <c r="O8391" s="3"/>
      <c r="V8391" s="3"/>
      <c r="X8391" s="3"/>
    </row>
    <row r="8392" spans="15:24" x14ac:dyDescent="0.45">
      <c r="O8392" s="3"/>
      <c r="V8392" s="3"/>
      <c r="X8392" s="3"/>
    </row>
    <row r="8393" spans="15:24" x14ac:dyDescent="0.45">
      <c r="O8393" s="3"/>
      <c r="V8393" s="3"/>
      <c r="X8393" s="3"/>
    </row>
    <row r="8394" spans="15:24" x14ac:dyDescent="0.45">
      <c r="O8394" s="3"/>
      <c r="V8394" s="3"/>
      <c r="X8394" s="3"/>
    </row>
    <row r="8395" spans="15:24" x14ac:dyDescent="0.45">
      <c r="O8395" s="3"/>
      <c r="V8395" s="3"/>
      <c r="X8395" s="3"/>
    </row>
    <row r="8396" spans="15:24" x14ac:dyDescent="0.45">
      <c r="O8396" s="3"/>
      <c r="V8396" s="3"/>
      <c r="X8396" s="3"/>
    </row>
    <row r="8397" spans="15:24" x14ac:dyDescent="0.45">
      <c r="O8397" s="3"/>
      <c r="V8397" s="3"/>
      <c r="X8397" s="3"/>
    </row>
    <row r="8398" spans="15:24" x14ac:dyDescent="0.45">
      <c r="O8398" s="3"/>
      <c r="V8398" s="3"/>
      <c r="X8398" s="3"/>
    </row>
    <row r="8399" spans="15:24" x14ac:dyDescent="0.45">
      <c r="O8399" s="3"/>
      <c r="V8399" s="3"/>
      <c r="X8399" s="3"/>
    </row>
    <row r="8400" spans="15:24" x14ac:dyDescent="0.45">
      <c r="O8400" s="3"/>
      <c r="V8400" s="3"/>
      <c r="X8400" s="3"/>
    </row>
    <row r="8401" spans="15:24" x14ac:dyDescent="0.45">
      <c r="O8401" s="3"/>
      <c r="V8401" s="3"/>
      <c r="X8401" s="3"/>
    </row>
    <row r="8402" spans="15:24" x14ac:dyDescent="0.45">
      <c r="O8402" s="3"/>
      <c r="V8402" s="3"/>
      <c r="X8402" s="3"/>
    </row>
    <row r="8403" spans="15:24" x14ac:dyDescent="0.45">
      <c r="O8403" s="3"/>
      <c r="V8403" s="3"/>
      <c r="X8403" s="3"/>
    </row>
    <row r="8404" spans="15:24" x14ac:dyDescent="0.45">
      <c r="O8404" s="3"/>
      <c r="V8404" s="3"/>
      <c r="X8404" s="3"/>
    </row>
    <row r="8405" spans="15:24" x14ac:dyDescent="0.45">
      <c r="O8405" s="3"/>
      <c r="V8405" s="3"/>
      <c r="X8405" s="3"/>
    </row>
    <row r="8406" spans="15:24" x14ac:dyDescent="0.45">
      <c r="O8406" s="3"/>
      <c r="V8406" s="3"/>
      <c r="X8406" s="3"/>
    </row>
    <row r="8407" spans="15:24" x14ac:dyDescent="0.45">
      <c r="O8407" s="3"/>
      <c r="V8407" s="3"/>
      <c r="X8407" s="3"/>
    </row>
    <row r="8408" spans="15:24" x14ac:dyDescent="0.45">
      <c r="O8408" s="3"/>
      <c r="V8408" s="3"/>
      <c r="X8408" s="3"/>
    </row>
    <row r="8409" spans="15:24" x14ac:dyDescent="0.45">
      <c r="O8409" s="3"/>
      <c r="V8409" s="3"/>
      <c r="X8409" s="3"/>
    </row>
    <row r="8410" spans="15:24" x14ac:dyDescent="0.45">
      <c r="O8410" s="3"/>
      <c r="V8410" s="3"/>
      <c r="X8410" s="3"/>
    </row>
    <row r="8411" spans="15:24" x14ac:dyDescent="0.45">
      <c r="O8411" s="3"/>
      <c r="V8411" s="3"/>
      <c r="X8411" s="3"/>
    </row>
    <row r="8412" spans="15:24" x14ac:dyDescent="0.45">
      <c r="O8412" s="3"/>
      <c r="V8412" s="3"/>
      <c r="X8412" s="3"/>
    </row>
    <row r="8413" spans="15:24" x14ac:dyDescent="0.45">
      <c r="O8413" s="3"/>
      <c r="V8413" s="3"/>
      <c r="X8413" s="3"/>
    </row>
    <row r="8414" spans="15:24" x14ac:dyDescent="0.45">
      <c r="O8414" s="3"/>
      <c r="V8414" s="3"/>
      <c r="X8414" s="3"/>
    </row>
    <row r="8415" spans="15:24" x14ac:dyDescent="0.45">
      <c r="O8415" s="3"/>
      <c r="V8415" s="3"/>
      <c r="X8415" s="3"/>
    </row>
    <row r="8416" spans="15:24" x14ac:dyDescent="0.45">
      <c r="O8416" s="3"/>
      <c r="V8416" s="3"/>
      <c r="X8416" s="3"/>
    </row>
    <row r="8417" spans="15:24" x14ac:dyDescent="0.45">
      <c r="O8417" s="3"/>
      <c r="V8417" s="3"/>
      <c r="X8417" s="3"/>
    </row>
    <row r="8418" spans="15:24" x14ac:dyDescent="0.45">
      <c r="O8418" s="3"/>
      <c r="V8418" s="3"/>
      <c r="X8418" s="3"/>
    </row>
    <row r="8419" spans="15:24" x14ac:dyDescent="0.45">
      <c r="O8419" s="3"/>
      <c r="V8419" s="3"/>
      <c r="X8419" s="3"/>
    </row>
    <row r="8420" spans="15:24" x14ac:dyDescent="0.45">
      <c r="O8420" s="3"/>
      <c r="V8420" s="3"/>
      <c r="X8420" s="3"/>
    </row>
    <row r="8421" spans="15:24" x14ac:dyDescent="0.45">
      <c r="O8421" s="3"/>
      <c r="V8421" s="3"/>
      <c r="X8421" s="3"/>
    </row>
    <row r="8422" spans="15:24" x14ac:dyDescent="0.45">
      <c r="O8422" s="3"/>
      <c r="V8422" s="3"/>
      <c r="X8422" s="3"/>
    </row>
    <row r="8423" spans="15:24" x14ac:dyDescent="0.45">
      <c r="O8423" s="3"/>
      <c r="V8423" s="3"/>
      <c r="X8423" s="3"/>
    </row>
    <row r="8424" spans="15:24" x14ac:dyDescent="0.45">
      <c r="O8424" s="3"/>
      <c r="V8424" s="3"/>
      <c r="X8424" s="3"/>
    </row>
    <row r="8425" spans="15:24" x14ac:dyDescent="0.45">
      <c r="O8425" s="3"/>
      <c r="V8425" s="3"/>
      <c r="X8425" s="3"/>
    </row>
    <row r="8426" spans="15:24" x14ac:dyDescent="0.45">
      <c r="O8426" s="3"/>
      <c r="V8426" s="3"/>
      <c r="X8426" s="3"/>
    </row>
    <row r="8427" spans="15:24" x14ac:dyDescent="0.45">
      <c r="O8427" s="3"/>
      <c r="V8427" s="3"/>
      <c r="X8427" s="3"/>
    </row>
    <row r="8428" spans="15:24" x14ac:dyDescent="0.45">
      <c r="O8428" s="3"/>
      <c r="V8428" s="3"/>
      <c r="X8428" s="3"/>
    </row>
    <row r="8429" spans="15:24" x14ac:dyDescent="0.45">
      <c r="O8429" s="3"/>
      <c r="V8429" s="3"/>
      <c r="X8429" s="3"/>
    </row>
    <row r="8430" spans="15:24" x14ac:dyDescent="0.45">
      <c r="O8430" s="3"/>
      <c r="V8430" s="3"/>
      <c r="X8430" s="3"/>
    </row>
    <row r="8431" spans="15:24" x14ac:dyDescent="0.45">
      <c r="O8431" s="3"/>
      <c r="V8431" s="3"/>
      <c r="X8431" s="3"/>
    </row>
    <row r="8432" spans="15:24" x14ac:dyDescent="0.45">
      <c r="O8432" s="3"/>
      <c r="V8432" s="3"/>
      <c r="X8432" s="3"/>
    </row>
    <row r="8433" spans="15:24" x14ac:dyDescent="0.45">
      <c r="O8433" s="3"/>
      <c r="V8433" s="3"/>
      <c r="X8433" s="3"/>
    </row>
    <row r="8434" spans="15:24" x14ac:dyDescent="0.45">
      <c r="O8434" s="3"/>
      <c r="V8434" s="3"/>
      <c r="X8434" s="3"/>
    </row>
    <row r="8435" spans="15:24" x14ac:dyDescent="0.45">
      <c r="O8435" s="3"/>
      <c r="V8435" s="3"/>
      <c r="X8435" s="3"/>
    </row>
    <row r="8436" spans="15:24" x14ac:dyDescent="0.45">
      <c r="O8436" s="3"/>
      <c r="V8436" s="3"/>
      <c r="X8436" s="3"/>
    </row>
    <row r="8437" spans="15:24" x14ac:dyDescent="0.45">
      <c r="O8437" s="3"/>
      <c r="V8437" s="3"/>
      <c r="X8437" s="3"/>
    </row>
    <row r="8438" spans="15:24" x14ac:dyDescent="0.45">
      <c r="O8438" s="3"/>
      <c r="V8438" s="3"/>
      <c r="X8438" s="3"/>
    </row>
    <row r="8439" spans="15:24" x14ac:dyDescent="0.45">
      <c r="O8439" s="3"/>
      <c r="V8439" s="3"/>
      <c r="X8439" s="3"/>
    </row>
    <row r="8440" spans="15:24" x14ac:dyDescent="0.45">
      <c r="O8440" s="3"/>
      <c r="V8440" s="3"/>
      <c r="X8440" s="3"/>
    </row>
    <row r="8441" spans="15:24" x14ac:dyDescent="0.45">
      <c r="O8441" s="3"/>
      <c r="V8441" s="3"/>
      <c r="X8441" s="3"/>
    </row>
    <row r="8442" spans="15:24" x14ac:dyDescent="0.45">
      <c r="O8442" s="3"/>
      <c r="V8442" s="3"/>
      <c r="X8442" s="3"/>
    </row>
    <row r="8443" spans="15:24" x14ac:dyDescent="0.45">
      <c r="O8443" s="3"/>
      <c r="V8443" s="3"/>
      <c r="X8443" s="3"/>
    </row>
    <row r="8444" spans="15:24" x14ac:dyDescent="0.45">
      <c r="O8444" s="3"/>
      <c r="V8444" s="3"/>
      <c r="X8444" s="3"/>
    </row>
    <row r="8445" spans="15:24" x14ac:dyDescent="0.45">
      <c r="O8445" s="3"/>
      <c r="V8445" s="3"/>
      <c r="X8445" s="3"/>
    </row>
    <row r="8446" spans="15:24" x14ac:dyDescent="0.45">
      <c r="O8446" s="3"/>
      <c r="V8446" s="3"/>
      <c r="X8446" s="3"/>
    </row>
    <row r="8447" spans="15:24" x14ac:dyDescent="0.45">
      <c r="O8447" s="3"/>
      <c r="V8447" s="3"/>
      <c r="X8447" s="3"/>
    </row>
    <row r="8448" spans="15:24" x14ac:dyDescent="0.45">
      <c r="O8448" s="3"/>
      <c r="V8448" s="3"/>
      <c r="X8448" s="3"/>
    </row>
    <row r="8449" spans="15:24" x14ac:dyDescent="0.45">
      <c r="O8449" s="3"/>
      <c r="V8449" s="3"/>
      <c r="X8449" s="3"/>
    </row>
    <row r="8450" spans="15:24" x14ac:dyDescent="0.45">
      <c r="O8450" s="3"/>
      <c r="V8450" s="3"/>
      <c r="X8450" s="3"/>
    </row>
    <row r="8451" spans="15:24" x14ac:dyDescent="0.45">
      <c r="O8451" s="3"/>
      <c r="V8451" s="3"/>
      <c r="X8451" s="3"/>
    </row>
    <row r="8452" spans="15:24" x14ac:dyDescent="0.45">
      <c r="O8452" s="3"/>
      <c r="V8452" s="3"/>
      <c r="X8452" s="3"/>
    </row>
    <row r="8453" spans="15:24" x14ac:dyDescent="0.45">
      <c r="O8453" s="3"/>
      <c r="V8453" s="3"/>
      <c r="X8453" s="3"/>
    </row>
    <row r="8454" spans="15:24" x14ac:dyDescent="0.45">
      <c r="O8454" s="3"/>
      <c r="V8454" s="3"/>
      <c r="X8454" s="3"/>
    </row>
    <row r="8455" spans="15:24" x14ac:dyDescent="0.45">
      <c r="O8455" s="3"/>
      <c r="V8455" s="3"/>
      <c r="X8455" s="3"/>
    </row>
    <row r="8456" spans="15:24" x14ac:dyDescent="0.45">
      <c r="O8456" s="3"/>
      <c r="V8456" s="3"/>
      <c r="X8456" s="3"/>
    </row>
    <row r="8457" spans="15:24" x14ac:dyDescent="0.45">
      <c r="O8457" s="3"/>
      <c r="V8457" s="3"/>
      <c r="X8457" s="3"/>
    </row>
    <row r="8458" spans="15:24" x14ac:dyDescent="0.45">
      <c r="O8458" s="3"/>
      <c r="V8458" s="3"/>
      <c r="X8458" s="3"/>
    </row>
    <row r="8459" spans="15:24" x14ac:dyDescent="0.45">
      <c r="O8459" s="3"/>
      <c r="V8459" s="3"/>
      <c r="X8459" s="3"/>
    </row>
    <row r="8460" spans="15:24" x14ac:dyDescent="0.45">
      <c r="O8460" s="3"/>
      <c r="V8460" s="3"/>
      <c r="X8460" s="3"/>
    </row>
    <row r="8461" spans="15:24" x14ac:dyDescent="0.45">
      <c r="O8461" s="3"/>
      <c r="V8461" s="3"/>
      <c r="X8461" s="3"/>
    </row>
    <row r="8462" spans="15:24" x14ac:dyDescent="0.45">
      <c r="O8462" s="3"/>
      <c r="V8462" s="3"/>
      <c r="X8462" s="3"/>
    </row>
    <row r="8463" spans="15:24" x14ac:dyDescent="0.45">
      <c r="O8463" s="3"/>
      <c r="V8463" s="3"/>
      <c r="X8463" s="3"/>
    </row>
    <row r="8464" spans="15:24" x14ac:dyDescent="0.45">
      <c r="O8464" s="3"/>
      <c r="V8464" s="3"/>
      <c r="X8464" s="3"/>
    </row>
    <row r="8465" spans="15:24" x14ac:dyDescent="0.45">
      <c r="O8465" s="3"/>
      <c r="V8465" s="3"/>
      <c r="X8465" s="3"/>
    </row>
    <row r="8466" spans="15:24" x14ac:dyDescent="0.45">
      <c r="O8466" s="3"/>
      <c r="V8466" s="3"/>
      <c r="X8466" s="3"/>
    </row>
    <row r="8467" spans="15:24" x14ac:dyDescent="0.45">
      <c r="O8467" s="3"/>
      <c r="V8467" s="3"/>
      <c r="X8467" s="3"/>
    </row>
    <row r="8468" spans="15:24" x14ac:dyDescent="0.45">
      <c r="O8468" s="3"/>
      <c r="V8468" s="3"/>
      <c r="X8468" s="3"/>
    </row>
    <row r="8469" spans="15:24" x14ac:dyDescent="0.45">
      <c r="O8469" s="3"/>
      <c r="V8469" s="3"/>
      <c r="X8469" s="3"/>
    </row>
    <row r="8470" spans="15:24" x14ac:dyDescent="0.45">
      <c r="O8470" s="3"/>
      <c r="V8470" s="3"/>
      <c r="X8470" s="3"/>
    </row>
    <row r="8471" spans="15:24" x14ac:dyDescent="0.45">
      <c r="O8471" s="3"/>
      <c r="V8471" s="3"/>
      <c r="X8471" s="3"/>
    </row>
    <row r="8472" spans="15:24" x14ac:dyDescent="0.45">
      <c r="O8472" s="3"/>
      <c r="V8472" s="3"/>
      <c r="X8472" s="3"/>
    </row>
    <row r="8473" spans="15:24" x14ac:dyDescent="0.45">
      <c r="O8473" s="3"/>
      <c r="V8473" s="3"/>
      <c r="X8473" s="3"/>
    </row>
    <row r="8474" spans="15:24" x14ac:dyDescent="0.45">
      <c r="O8474" s="3"/>
      <c r="V8474" s="3"/>
      <c r="X8474" s="3"/>
    </row>
    <row r="8475" spans="15:24" x14ac:dyDescent="0.45">
      <c r="O8475" s="3"/>
      <c r="V8475" s="3"/>
      <c r="X8475" s="3"/>
    </row>
    <row r="8476" spans="15:24" x14ac:dyDescent="0.45">
      <c r="O8476" s="3"/>
      <c r="V8476" s="3"/>
      <c r="X8476" s="3"/>
    </row>
    <row r="8477" spans="15:24" x14ac:dyDescent="0.45">
      <c r="O8477" s="3"/>
      <c r="V8477" s="3"/>
      <c r="X8477" s="3"/>
    </row>
    <row r="8478" spans="15:24" x14ac:dyDescent="0.45">
      <c r="O8478" s="3"/>
      <c r="V8478" s="3"/>
      <c r="X8478" s="3"/>
    </row>
    <row r="8479" spans="15:24" x14ac:dyDescent="0.45">
      <c r="O8479" s="3"/>
      <c r="V8479" s="3"/>
      <c r="X8479" s="3"/>
    </row>
    <row r="8480" spans="15:24" x14ac:dyDescent="0.45">
      <c r="O8480" s="3"/>
      <c r="V8480" s="3"/>
      <c r="X8480" s="3"/>
    </row>
    <row r="8481" spans="15:24" x14ac:dyDescent="0.45">
      <c r="O8481" s="3"/>
      <c r="V8481" s="3"/>
      <c r="X8481" s="3"/>
    </row>
    <row r="8482" spans="15:24" x14ac:dyDescent="0.45">
      <c r="O8482" s="3"/>
      <c r="V8482" s="3"/>
      <c r="X8482" s="3"/>
    </row>
    <row r="8483" spans="15:24" x14ac:dyDescent="0.45">
      <c r="O8483" s="3"/>
      <c r="V8483" s="3"/>
      <c r="X8483" s="3"/>
    </row>
    <row r="8484" spans="15:24" x14ac:dyDescent="0.45">
      <c r="O8484" s="3"/>
      <c r="V8484" s="3"/>
      <c r="X8484" s="3"/>
    </row>
    <row r="8485" spans="15:24" x14ac:dyDescent="0.45">
      <c r="O8485" s="3"/>
      <c r="V8485" s="3"/>
      <c r="X8485" s="3"/>
    </row>
    <row r="8486" spans="15:24" x14ac:dyDescent="0.45">
      <c r="O8486" s="3"/>
      <c r="V8486" s="3"/>
      <c r="X8486" s="3"/>
    </row>
    <row r="8487" spans="15:24" x14ac:dyDescent="0.45">
      <c r="O8487" s="3"/>
      <c r="V8487" s="3"/>
      <c r="X8487" s="3"/>
    </row>
    <row r="8488" spans="15:24" x14ac:dyDescent="0.45">
      <c r="O8488" s="3"/>
      <c r="V8488" s="3"/>
      <c r="X8488" s="3"/>
    </row>
    <row r="8489" spans="15:24" x14ac:dyDescent="0.45">
      <c r="O8489" s="3"/>
      <c r="V8489" s="3"/>
      <c r="X8489" s="3"/>
    </row>
    <row r="8490" spans="15:24" x14ac:dyDescent="0.45">
      <c r="O8490" s="3"/>
      <c r="V8490" s="3"/>
      <c r="X8490" s="3"/>
    </row>
    <row r="8491" spans="15:24" x14ac:dyDescent="0.45">
      <c r="O8491" s="3"/>
      <c r="V8491" s="3"/>
      <c r="X8491" s="3"/>
    </row>
    <row r="8492" spans="15:24" x14ac:dyDescent="0.45">
      <c r="O8492" s="3"/>
      <c r="V8492" s="3"/>
      <c r="X8492" s="3"/>
    </row>
    <row r="8493" spans="15:24" x14ac:dyDescent="0.45">
      <c r="O8493" s="3"/>
      <c r="V8493" s="3"/>
      <c r="X8493" s="3"/>
    </row>
    <row r="8494" spans="15:24" x14ac:dyDescent="0.45">
      <c r="O8494" s="3"/>
      <c r="V8494" s="3"/>
      <c r="X8494" s="3"/>
    </row>
    <row r="8495" spans="15:24" x14ac:dyDescent="0.45">
      <c r="O8495" s="3"/>
      <c r="V8495" s="3"/>
      <c r="X8495" s="3"/>
    </row>
    <row r="8496" spans="15:24" x14ac:dyDescent="0.45">
      <c r="O8496" s="3"/>
      <c r="V8496" s="3"/>
      <c r="X8496" s="3"/>
    </row>
    <row r="8497" spans="15:24" x14ac:dyDescent="0.45">
      <c r="O8497" s="3"/>
      <c r="V8497" s="3"/>
      <c r="X8497" s="3"/>
    </row>
    <row r="8498" spans="15:24" x14ac:dyDescent="0.45">
      <c r="O8498" s="3"/>
      <c r="V8498" s="3"/>
      <c r="X8498" s="3"/>
    </row>
    <row r="8499" spans="15:24" x14ac:dyDescent="0.45">
      <c r="O8499" s="3"/>
      <c r="V8499" s="3"/>
      <c r="X8499" s="3"/>
    </row>
    <row r="8500" spans="15:24" x14ac:dyDescent="0.45">
      <c r="O8500" s="3"/>
      <c r="V8500" s="3"/>
      <c r="X8500" s="3"/>
    </row>
    <row r="8501" spans="15:24" x14ac:dyDescent="0.45">
      <c r="O8501" s="3"/>
      <c r="V8501" s="3"/>
      <c r="X8501" s="3"/>
    </row>
    <row r="8502" spans="15:24" x14ac:dyDescent="0.45">
      <c r="O8502" s="3"/>
      <c r="V8502" s="3"/>
      <c r="X8502" s="3"/>
    </row>
    <row r="8503" spans="15:24" x14ac:dyDescent="0.45">
      <c r="O8503" s="3"/>
      <c r="V8503" s="3"/>
      <c r="X8503" s="3"/>
    </row>
    <row r="8504" spans="15:24" x14ac:dyDescent="0.45">
      <c r="O8504" s="3"/>
      <c r="V8504" s="3"/>
      <c r="X8504" s="3"/>
    </row>
    <row r="8505" spans="15:24" x14ac:dyDescent="0.45">
      <c r="O8505" s="3"/>
      <c r="V8505" s="3"/>
      <c r="X8505" s="3"/>
    </row>
    <row r="8506" spans="15:24" x14ac:dyDescent="0.45">
      <c r="O8506" s="3"/>
      <c r="V8506" s="3"/>
      <c r="X8506" s="3"/>
    </row>
    <row r="8507" spans="15:24" x14ac:dyDescent="0.45">
      <c r="O8507" s="3"/>
      <c r="V8507" s="3"/>
      <c r="X8507" s="3"/>
    </row>
    <row r="8508" spans="15:24" x14ac:dyDescent="0.45">
      <c r="O8508" s="3"/>
      <c r="V8508" s="3"/>
      <c r="X8508" s="3"/>
    </row>
    <row r="8509" spans="15:24" x14ac:dyDescent="0.45">
      <c r="O8509" s="3"/>
      <c r="V8509" s="3"/>
      <c r="X8509" s="3"/>
    </row>
    <row r="8510" spans="15:24" x14ac:dyDescent="0.45">
      <c r="O8510" s="3"/>
      <c r="V8510" s="3"/>
      <c r="X8510" s="3"/>
    </row>
    <row r="8511" spans="15:24" x14ac:dyDescent="0.45">
      <c r="O8511" s="3"/>
      <c r="V8511" s="3"/>
      <c r="X8511" s="3"/>
    </row>
    <row r="8512" spans="15:24" x14ac:dyDescent="0.45">
      <c r="O8512" s="3"/>
      <c r="V8512" s="3"/>
      <c r="X8512" s="3"/>
    </row>
    <row r="8513" spans="15:24" x14ac:dyDescent="0.45">
      <c r="O8513" s="3"/>
      <c r="V8513" s="3"/>
      <c r="X8513" s="3"/>
    </row>
    <row r="8514" spans="15:24" x14ac:dyDescent="0.45">
      <c r="O8514" s="3"/>
      <c r="V8514" s="3"/>
      <c r="X8514" s="3"/>
    </row>
    <row r="8515" spans="15:24" x14ac:dyDescent="0.45">
      <c r="O8515" s="3"/>
      <c r="V8515" s="3"/>
      <c r="X8515" s="3"/>
    </row>
    <row r="8516" spans="15:24" x14ac:dyDescent="0.45">
      <c r="O8516" s="3"/>
      <c r="V8516" s="3"/>
      <c r="X8516" s="3"/>
    </row>
    <row r="8517" spans="15:24" x14ac:dyDescent="0.45">
      <c r="O8517" s="3"/>
      <c r="V8517" s="3"/>
      <c r="X8517" s="3"/>
    </row>
    <row r="8518" spans="15:24" x14ac:dyDescent="0.45">
      <c r="O8518" s="3"/>
      <c r="V8518" s="3"/>
      <c r="X8518" s="3"/>
    </row>
    <row r="8519" spans="15:24" x14ac:dyDescent="0.45">
      <c r="O8519" s="3"/>
      <c r="V8519" s="3"/>
      <c r="X8519" s="3"/>
    </row>
    <row r="8520" spans="15:24" x14ac:dyDescent="0.45">
      <c r="O8520" s="3"/>
      <c r="V8520" s="3"/>
      <c r="X8520" s="3"/>
    </row>
    <row r="8521" spans="15:24" x14ac:dyDescent="0.45">
      <c r="O8521" s="3"/>
      <c r="V8521" s="3"/>
      <c r="X8521" s="3"/>
    </row>
    <row r="8522" spans="15:24" x14ac:dyDescent="0.45">
      <c r="O8522" s="3"/>
      <c r="V8522" s="3"/>
      <c r="X8522" s="3"/>
    </row>
    <row r="8523" spans="15:24" x14ac:dyDescent="0.45">
      <c r="O8523" s="3"/>
      <c r="V8523" s="3"/>
      <c r="X8523" s="3"/>
    </row>
    <row r="8524" spans="15:24" x14ac:dyDescent="0.45">
      <c r="O8524" s="3"/>
      <c r="V8524" s="3"/>
      <c r="X8524" s="3"/>
    </row>
    <row r="8525" spans="15:24" x14ac:dyDescent="0.45">
      <c r="O8525" s="3"/>
      <c r="V8525" s="3"/>
      <c r="X8525" s="3"/>
    </row>
    <row r="8526" spans="15:24" x14ac:dyDescent="0.45">
      <c r="O8526" s="3"/>
      <c r="V8526" s="3"/>
      <c r="X8526" s="3"/>
    </row>
    <row r="8527" spans="15:24" x14ac:dyDescent="0.45">
      <c r="O8527" s="3"/>
      <c r="V8527" s="3"/>
      <c r="X8527" s="3"/>
    </row>
    <row r="8528" spans="15:24" x14ac:dyDescent="0.45">
      <c r="O8528" s="3"/>
      <c r="V8528" s="3"/>
      <c r="X8528" s="3"/>
    </row>
    <row r="8529" spans="15:24" x14ac:dyDescent="0.45">
      <c r="O8529" s="3"/>
      <c r="V8529" s="3"/>
      <c r="X8529" s="3"/>
    </row>
    <row r="8530" spans="15:24" x14ac:dyDescent="0.45">
      <c r="O8530" s="3"/>
      <c r="V8530" s="3"/>
      <c r="X8530" s="3"/>
    </row>
    <row r="8531" spans="15:24" x14ac:dyDescent="0.45">
      <c r="O8531" s="3"/>
      <c r="V8531" s="3"/>
      <c r="X8531" s="3"/>
    </row>
    <row r="8532" spans="15:24" x14ac:dyDescent="0.45">
      <c r="O8532" s="3"/>
      <c r="V8532" s="3"/>
      <c r="X8532" s="3"/>
    </row>
    <row r="8533" spans="15:24" x14ac:dyDescent="0.45">
      <c r="O8533" s="3"/>
      <c r="V8533" s="3"/>
      <c r="X8533" s="3"/>
    </row>
    <row r="8534" spans="15:24" x14ac:dyDescent="0.45">
      <c r="O8534" s="3"/>
      <c r="V8534" s="3"/>
      <c r="X8534" s="3"/>
    </row>
    <row r="8535" spans="15:24" x14ac:dyDescent="0.45">
      <c r="O8535" s="3"/>
      <c r="V8535" s="3"/>
      <c r="X8535" s="3"/>
    </row>
    <row r="8536" spans="15:24" x14ac:dyDescent="0.45">
      <c r="O8536" s="3"/>
      <c r="V8536" s="3"/>
      <c r="X8536" s="3"/>
    </row>
    <row r="8537" spans="15:24" x14ac:dyDescent="0.45">
      <c r="O8537" s="3"/>
      <c r="V8537" s="3"/>
      <c r="X8537" s="3"/>
    </row>
    <row r="8538" spans="15:24" x14ac:dyDescent="0.45">
      <c r="O8538" s="3"/>
      <c r="V8538" s="3"/>
      <c r="X8538" s="3"/>
    </row>
    <row r="8539" spans="15:24" x14ac:dyDescent="0.45">
      <c r="O8539" s="3"/>
      <c r="V8539" s="3"/>
      <c r="X8539" s="3"/>
    </row>
    <row r="8540" spans="15:24" x14ac:dyDescent="0.45">
      <c r="O8540" s="3"/>
      <c r="V8540" s="3"/>
      <c r="X8540" s="3"/>
    </row>
    <row r="8541" spans="15:24" x14ac:dyDescent="0.45">
      <c r="O8541" s="3"/>
      <c r="V8541" s="3"/>
      <c r="X8541" s="3"/>
    </row>
    <row r="8542" spans="15:24" x14ac:dyDescent="0.45">
      <c r="O8542" s="3"/>
      <c r="V8542" s="3"/>
      <c r="X8542" s="3"/>
    </row>
    <row r="8543" spans="15:24" x14ac:dyDescent="0.45">
      <c r="O8543" s="3"/>
      <c r="V8543" s="3"/>
      <c r="X8543" s="3"/>
    </row>
    <row r="8544" spans="15:24" x14ac:dyDescent="0.45">
      <c r="O8544" s="3"/>
      <c r="V8544" s="3"/>
      <c r="X8544" s="3"/>
    </row>
    <row r="8545" spans="15:24" x14ac:dyDescent="0.45">
      <c r="O8545" s="3"/>
      <c r="V8545" s="3"/>
      <c r="X8545" s="3"/>
    </row>
    <row r="8546" spans="15:24" x14ac:dyDescent="0.45">
      <c r="O8546" s="3"/>
      <c r="V8546" s="3"/>
      <c r="X8546" s="3"/>
    </row>
    <row r="8547" spans="15:24" x14ac:dyDescent="0.45">
      <c r="O8547" s="3"/>
      <c r="V8547" s="3"/>
      <c r="X8547" s="3"/>
    </row>
    <row r="8548" spans="15:24" x14ac:dyDescent="0.45">
      <c r="O8548" s="3"/>
      <c r="V8548" s="3"/>
      <c r="X8548" s="3"/>
    </row>
    <row r="8549" spans="15:24" x14ac:dyDescent="0.45">
      <c r="O8549" s="3"/>
      <c r="V8549" s="3"/>
      <c r="X8549" s="3"/>
    </row>
    <row r="8550" spans="15:24" x14ac:dyDescent="0.45">
      <c r="O8550" s="3"/>
      <c r="V8550" s="3"/>
      <c r="X8550" s="3"/>
    </row>
    <row r="8551" spans="15:24" x14ac:dyDescent="0.45">
      <c r="O8551" s="3"/>
      <c r="V8551" s="3"/>
      <c r="X8551" s="3"/>
    </row>
    <row r="8552" spans="15:24" x14ac:dyDescent="0.45">
      <c r="O8552" s="3"/>
      <c r="V8552" s="3"/>
      <c r="X8552" s="3"/>
    </row>
    <row r="8553" spans="15:24" x14ac:dyDescent="0.45">
      <c r="O8553" s="3"/>
      <c r="V8553" s="3"/>
      <c r="X8553" s="3"/>
    </row>
    <row r="8554" spans="15:24" x14ac:dyDescent="0.45">
      <c r="O8554" s="3"/>
      <c r="V8554" s="3"/>
      <c r="X8554" s="3"/>
    </row>
    <row r="8555" spans="15:24" x14ac:dyDescent="0.45">
      <c r="O8555" s="3"/>
      <c r="V8555" s="3"/>
      <c r="X8555" s="3"/>
    </row>
    <row r="8556" spans="15:24" x14ac:dyDescent="0.45">
      <c r="O8556" s="3"/>
      <c r="V8556" s="3"/>
      <c r="X8556" s="3"/>
    </row>
    <row r="8557" spans="15:24" x14ac:dyDescent="0.45">
      <c r="O8557" s="3"/>
      <c r="V8557" s="3"/>
      <c r="X8557" s="3"/>
    </row>
    <row r="8558" spans="15:24" x14ac:dyDescent="0.45">
      <c r="O8558" s="3"/>
      <c r="V8558" s="3"/>
      <c r="X8558" s="3"/>
    </row>
    <row r="8559" spans="15:24" x14ac:dyDescent="0.45">
      <c r="O8559" s="3"/>
      <c r="V8559" s="3"/>
      <c r="X8559" s="3"/>
    </row>
    <row r="8560" spans="15:24" x14ac:dyDescent="0.45">
      <c r="O8560" s="3"/>
      <c r="V8560" s="3"/>
      <c r="X8560" s="3"/>
    </row>
    <row r="8561" spans="15:24" x14ac:dyDescent="0.45">
      <c r="O8561" s="3"/>
      <c r="V8561" s="3"/>
      <c r="X8561" s="3"/>
    </row>
    <row r="8562" spans="15:24" x14ac:dyDescent="0.45">
      <c r="O8562" s="3"/>
      <c r="V8562" s="3"/>
      <c r="X8562" s="3"/>
    </row>
    <row r="8563" spans="15:24" x14ac:dyDescent="0.45">
      <c r="O8563" s="3"/>
      <c r="V8563" s="3"/>
      <c r="X8563" s="3"/>
    </row>
    <row r="8564" spans="15:24" x14ac:dyDescent="0.45">
      <c r="O8564" s="3"/>
      <c r="V8564" s="3"/>
      <c r="X8564" s="3"/>
    </row>
    <row r="8565" spans="15:24" x14ac:dyDescent="0.45">
      <c r="O8565" s="3"/>
      <c r="V8565" s="3"/>
      <c r="X8565" s="3"/>
    </row>
    <row r="8566" spans="15:24" x14ac:dyDescent="0.45">
      <c r="O8566" s="3"/>
      <c r="V8566" s="3"/>
      <c r="X8566" s="3"/>
    </row>
    <row r="8567" spans="15:24" x14ac:dyDescent="0.45">
      <c r="O8567" s="3"/>
      <c r="V8567" s="3"/>
      <c r="X8567" s="3"/>
    </row>
    <row r="8568" spans="15:24" x14ac:dyDescent="0.45">
      <c r="O8568" s="3"/>
      <c r="V8568" s="3"/>
      <c r="X8568" s="3"/>
    </row>
    <row r="8569" spans="15:24" x14ac:dyDescent="0.45">
      <c r="O8569" s="3"/>
      <c r="V8569" s="3"/>
      <c r="X8569" s="3"/>
    </row>
    <row r="8570" spans="15:24" x14ac:dyDescent="0.45">
      <c r="O8570" s="3"/>
      <c r="V8570" s="3"/>
      <c r="X8570" s="3"/>
    </row>
    <row r="8571" spans="15:24" x14ac:dyDescent="0.45">
      <c r="O8571" s="3"/>
      <c r="V8571" s="3"/>
      <c r="X8571" s="3"/>
    </row>
    <row r="8572" spans="15:24" x14ac:dyDescent="0.45">
      <c r="O8572" s="3"/>
      <c r="V8572" s="3"/>
      <c r="X8572" s="3"/>
    </row>
    <row r="8573" spans="15:24" x14ac:dyDescent="0.45">
      <c r="O8573" s="3"/>
      <c r="V8573" s="3"/>
      <c r="X8573" s="3"/>
    </row>
    <row r="8574" spans="15:24" x14ac:dyDescent="0.45">
      <c r="O8574" s="3"/>
      <c r="V8574" s="3"/>
      <c r="X8574" s="3"/>
    </row>
    <row r="8575" spans="15:24" x14ac:dyDescent="0.45">
      <c r="O8575" s="3"/>
      <c r="V8575" s="3"/>
      <c r="X8575" s="3"/>
    </row>
    <row r="8576" spans="15:24" x14ac:dyDescent="0.45">
      <c r="O8576" s="3"/>
      <c r="V8576" s="3"/>
      <c r="X8576" s="3"/>
    </row>
    <row r="8577" spans="15:24" x14ac:dyDescent="0.45">
      <c r="O8577" s="3"/>
      <c r="V8577" s="3"/>
      <c r="X8577" s="3"/>
    </row>
    <row r="8578" spans="15:24" x14ac:dyDescent="0.45">
      <c r="O8578" s="3"/>
      <c r="V8578" s="3"/>
      <c r="X8578" s="3"/>
    </row>
    <row r="8579" spans="15:24" x14ac:dyDescent="0.45">
      <c r="O8579" s="3"/>
      <c r="V8579" s="3"/>
      <c r="X8579" s="3"/>
    </row>
    <row r="8580" spans="15:24" x14ac:dyDescent="0.45">
      <c r="O8580" s="3"/>
      <c r="V8580" s="3"/>
      <c r="X8580" s="3"/>
    </row>
    <row r="8581" spans="15:24" x14ac:dyDescent="0.45">
      <c r="O8581" s="3"/>
      <c r="V8581" s="3"/>
      <c r="X8581" s="3"/>
    </row>
    <row r="8582" spans="15:24" x14ac:dyDescent="0.45">
      <c r="O8582" s="3"/>
      <c r="V8582" s="3"/>
      <c r="X8582" s="3"/>
    </row>
    <row r="8583" spans="15:24" x14ac:dyDescent="0.45">
      <c r="O8583" s="3"/>
      <c r="V8583" s="3"/>
      <c r="X8583" s="3"/>
    </row>
    <row r="8584" spans="15:24" x14ac:dyDescent="0.45">
      <c r="O8584" s="3"/>
      <c r="V8584" s="3"/>
      <c r="X8584" s="3"/>
    </row>
    <row r="8585" spans="15:24" x14ac:dyDescent="0.45">
      <c r="O8585" s="3"/>
      <c r="V8585" s="3"/>
      <c r="X8585" s="3"/>
    </row>
    <row r="8586" spans="15:24" x14ac:dyDescent="0.45">
      <c r="O8586" s="3"/>
      <c r="V8586" s="3"/>
      <c r="X8586" s="3"/>
    </row>
    <row r="8587" spans="15:24" x14ac:dyDescent="0.45">
      <c r="O8587" s="3"/>
      <c r="V8587" s="3"/>
      <c r="X8587" s="3"/>
    </row>
    <row r="8588" spans="15:24" x14ac:dyDescent="0.45">
      <c r="O8588" s="3"/>
      <c r="V8588" s="3"/>
      <c r="X8588" s="3"/>
    </row>
    <row r="8589" spans="15:24" x14ac:dyDescent="0.45">
      <c r="O8589" s="3"/>
      <c r="V8589" s="3"/>
      <c r="X8589" s="3"/>
    </row>
    <row r="8590" spans="15:24" x14ac:dyDescent="0.45">
      <c r="O8590" s="3"/>
      <c r="V8590" s="3"/>
      <c r="X8590" s="3"/>
    </row>
    <row r="8591" spans="15:24" x14ac:dyDescent="0.45">
      <c r="O8591" s="3"/>
      <c r="V8591" s="3"/>
      <c r="X8591" s="3"/>
    </row>
    <row r="8592" spans="15:24" x14ac:dyDescent="0.45">
      <c r="O8592" s="3"/>
      <c r="V8592" s="3"/>
      <c r="X8592" s="3"/>
    </row>
    <row r="8593" spans="15:24" x14ac:dyDescent="0.45">
      <c r="O8593" s="3"/>
      <c r="V8593" s="3"/>
      <c r="X8593" s="3"/>
    </row>
    <row r="8594" spans="15:24" x14ac:dyDescent="0.45">
      <c r="O8594" s="3"/>
      <c r="V8594" s="3"/>
      <c r="X8594" s="3"/>
    </row>
    <row r="8595" spans="15:24" x14ac:dyDescent="0.45">
      <c r="O8595" s="3"/>
      <c r="V8595" s="3"/>
      <c r="X8595" s="3"/>
    </row>
    <row r="8596" spans="15:24" x14ac:dyDescent="0.45">
      <c r="O8596" s="3"/>
      <c r="V8596" s="3"/>
      <c r="X8596" s="3"/>
    </row>
    <row r="8597" spans="15:24" x14ac:dyDescent="0.45">
      <c r="O8597" s="3"/>
      <c r="V8597" s="3"/>
      <c r="X8597" s="3"/>
    </row>
    <row r="8598" spans="15:24" x14ac:dyDescent="0.45">
      <c r="O8598" s="3"/>
      <c r="V8598" s="3"/>
      <c r="X8598" s="3"/>
    </row>
    <row r="8599" spans="15:24" x14ac:dyDescent="0.45">
      <c r="O8599" s="3"/>
      <c r="V8599" s="3"/>
      <c r="X8599" s="3"/>
    </row>
    <row r="8600" spans="15:24" x14ac:dyDescent="0.45">
      <c r="O8600" s="3"/>
      <c r="V8600" s="3"/>
      <c r="X8600" s="3"/>
    </row>
    <row r="8601" spans="15:24" x14ac:dyDescent="0.45">
      <c r="O8601" s="3"/>
      <c r="V8601" s="3"/>
      <c r="X8601" s="3"/>
    </row>
    <row r="8602" spans="15:24" x14ac:dyDescent="0.45">
      <c r="O8602" s="3"/>
      <c r="V8602" s="3"/>
      <c r="X8602" s="3"/>
    </row>
    <row r="8603" spans="15:24" x14ac:dyDescent="0.45">
      <c r="O8603" s="3"/>
      <c r="V8603" s="3"/>
      <c r="X8603" s="3"/>
    </row>
    <row r="8604" spans="15:24" x14ac:dyDescent="0.45">
      <c r="O8604" s="3"/>
      <c r="V8604" s="3"/>
      <c r="X8604" s="3"/>
    </row>
    <row r="8605" spans="15:24" x14ac:dyDescent="0.45">
      <c r="O8605" s="3"/>
      <c r="V8605" s="3"/>
      <c r="X8605" s="3"/>
    </row>
    <row r="8606" spans="15:24" x14ac:dyDescent="0.45">
      <c r="O8606" s="3"/>
      <c r="V8606" s="3"/>
      <c r="X8606" s="3"/>
    </row>
    <row r="8607" spans="15:24" x14ac:dyDescent="0.45">
      <c r="O8607" s="3"/>
      <c r="V8607" s="3"/>
      <c r="X8607" s="3"/>
    </row>
    <row r="8608" spans="15:24" x14ac:dyDescent="0.45">
      <c r="O8608" s="3"/>
      <c r="V8608" s="3"/>
      <c r="X8608" s="3"/>
    </row>
    <row r="8609" spans="15:24" x14ac:dyDescent="0.45">
      <c r="O8609" s="3"/>
      <c r="V8609" s="3"/>
      <c r="X8609" s="3"/>
    </row>
    <row r="8610" spans="15:24" x14ac:dyDescent="0.45">
      <c r="O8610" s="3"/>
      <c r="V8610" s="3"/>
      <c r="X8610" s="3"/>
    </row>
    <row r="8611" spans="15:24" x14ac:dyDescent="0.45">
      <c r="O8611" s="3"/>
      <c r="V8611" s="3"/>
      <c r="X8611" s="3"/>
    </row>
    <row r="8612" spans="15:24" x14ac:dyDescent="0.45">
      <c r="O8612" s="3"/>
      <c r="V8612" s="3"/>
      <c r="X8612" s="3"/>
    </row>
    <row r="8613" spans="15:24" x14ac:dyDescent="0.45">
      <c r="O8613" s="3"/>
      <c r="V8613" s="3"/>
      <c r="X8613" s="3"/>
    </row>
    <row r="8614" spans="15:24" x14ac:dyDescent="0.45">
      <c r="O8614" s="3"/>
      <c r="V8614" s="3"/>
      <c r="X8614" s="3"/>
    </row>
    <row r="8615" spans="15:24" x14ac:dyDescent="0.45">
      <c r="O8615" s="3"/>
      <c r="V8615" s="3"/>
      <c r="X8615" s="3"/>
    </row>
    <row r="8616" spans="15:24" x14ac:dyDescent="0.45">
      <c r="O8616" s="3"/>
      <c r="V8616" s="3"/>
      <c r="X8616" s="3"/>
    </row>
    <row r="8617" spans="15:24" x14ac:dyDescent="0.45">
      <c r="O8617" s="3"/>
      <c r="V8617" s="3"/>
      <c r="X8617" s="3"/>
    </row>
    <row r="8618" spans="15:24" x14ac:dyDescent="0.45">
      <c r="O8618" s="3"/>
      <c r="V8618" s="3"/>
      <c r="X8618" s="3"/>
    </row>
    <row r="8619" spans="15:24" x14ac:dyDescent="0.45">
      <c r="O8619" s="3"/>
      <c r="V8619" s="3"/>
      <c r="X8619" s="3"/>
    </row>
    <row r="8620" spans="15:24" x14ac:dyDescent="0.45">
      <c r="O8620" s="3"/>
      <c r="V8620" s="3"/>
      <c r="X8620" s="3"/>
    </row>
    <row r="8621" spans="15:24" x14ac:dyDescent="0.45">
      <c r="O8621" s="3"/>
      <c r="V8621" s="3"/>
      <c r="X8621" s="3"/>
    </row>
    <row r="8622" spans="15:24" x14ac:dyDescent="0.45">
      <c r="O8622" s="3"/>
      <c r="V8622" s="3"/>
      <c r="X8622" s="3"/>
    </row>
    <row r="8623" spans="15:24" x14ac:dyDescent="0.45">
      <c r="O8623" s="3"/>
      <c r="V8623" s="3"/>
      <c r="X8623" s="3"/>
    </row>
    <row r="8624" spans="15:24" x14ac:dyDescent="0.45">
      <c r="O8624" s="3"/>
      <c r="V8624" s="3"/>
      <c r="X8624" s="3"/>
    </row>
    <row r="8625" spans="15:24" x14ac:dyDescent="0.45">
      <c r="O8625" s="3"/>
      <c r="V8625" s="3"/>
      <c r="X8625" s="3"/>
    </row>
    <row r="8626" spans="15:24" x14ac:dyDescent="0.45">
      <c r="O8626" s="3"/>
      <c r="V8626" s="3"/>
      <c r="X8626" s="3"/>
    </row>
    <row r="8627" spans="15:24" x14ac:dyDescent="0.45">
      <c r="O8627" s="3"/>
      <c r="V8627" s="3"/>
      <c r="X8627" s="3"/>
    </row>
    <row r="8628" spans="15:24" x14ac:dyDescent="0.45">
      <c r="O8628" s="3"/>
      <c r="V8628" s="3"/>
      <c r="X8628" s="3"/>
    </row>
    <row r="8629" spans="15:24" x14ac:dyDescent="0.45">
      <c r="O8629" s="3"/>
      <c r="V8629" s="3"/>
      <c r="X8629" s="3"/>
    </row>
    <row r="8630" spans="15:24" x14ac:dyDescent="0.45">
      <c r="O8630" s="3"/>
      <c r="V8630" s="3"/>
      <c r="X8630" s="3"/>
    </row>
    <row r="8631" spans="15:24" x14ac:dyDescent="0.45">
      <c r="O8631" s="3"/>
      <c r="V8631" s="3"/>
      <c r="X8631" s="3"/>
    </row>
    <row r="8632" spans="15:24" x14ac:dyDescent="0.45">
      <c r="O8632" s="3"/>
      <c r="V8632" s="3"/>
      <c r="X8632" s="3"/>
    </row>
    <row r="8633" spans="15:24" x14ac:dyDescent="0.45">
      <c r="O8633" s="3"/>
      <c r="V8633" s="3"/>
      <c r="X8633" s="3"/>
    </row>
    <row r="8634" spans="15:24" x14ac:dyDescent="0.45">
      <c r="O8634" s="3"/>
      <c r="V8634" s="3"/>
      <c r="X8634" s="3"/>
    </row>
    <row r="8635" spans="15:24" x14ac:dyDescent="0.45">
      <c r="O8635" s="3"/>
      <c r="V8635" s="3"/>
      <c r="X8635" s="3"/>
    </row>
    <row r="8636" spans="15:24" x14ac:dyDescent="0.45">
      <c r="O8636" s="3"/>
      <c r="V8636" s="3"/>
      <c r="X8636" s="3"/>
    </row>
    <row r="8637" spans="15:24" x14ac:dyDescent="0.45">
      <c r="O8637" s="3"/>
      <c r="V8637" s="3"/>
      <c r="X8637" s="3"/>
    </row>
    <row r="8638" spans="15:24" x14ac:dyDescent="0.45">
      <c r="O8638" s="3"/>
      <c r="V8638" s="3"/>
      <c r="X8638" s="3"/>
    </row>
    <row r="8639" spans="15:24" x14ac:dyDescent="0.45">
      <c r="O8639" s="3"/>
      <c r="V8639" s="3"/>
      <c r="X8639" s="3"/>
    </row>
    <row r="8640" spans="15:24" x14ac:dyDescent="0.45">
      <c r="O8640" s="3"/>
      <c r="V8640" s="3"/>
      <c r="X8640" s="3"/>
    </row>
    <row r="8641" spans="15:24" x14ac:dyDescent="0.45">
      <c r="O8641" s="3"/>
      <c r="V8641" s="3"/>
      <c r="X8641" s="3"/>
    </row>
    <row r="8642" spans="15:24" x14ac:dyDescent="0.45">
      <c r="O8642" s="3"/>
      <c r="V8642" s="3"/>
      <c r="X8642" s="3"/>
    </row>
    <row r="8643" spans="15:24" x14ac:dyDescent="0.45">
      <c r="O8643" s="3"/>
      <c r="V8643" s="3"/>
      <c r="X8643" s="3"/>
    </row>
    <row r="8644" spans="15:24" x14ac:dyDescent="0.45">
      <c r="O8644" s="3"/>
      <c r="V8644" s="3"/>
      <c r="X8644" s="3"/>
    </row>
    <row r="8645" spans="15:24" x14ac:dyDescent="0.45">
      <c r="O8645" s="3"/>
      <c r="V8645" s="3"/>
      <c r="X8645" s="3"/>
    </row>
    <row r="8646" spans="15:24" x14ac:dyDescent="0.45">
      <c r="O8646" s="3"/>
      <c r="V8646" s="3"/>
      <c r="X8646" s="3"/>
    </row>
    <row r="8647" spans="15:24" x14ac:dyDescent="0.45">
      <c r="O8647" s="3"/>
      <c r="V8647" s="3"/>
      <c r="X8647" s="3"/>
    </row>
    <row r="8648" spans="15:24" x14ac:dyDescent="0.45">
      <c r="O8648" s="3"/>
      <c r="V8648" s="3"/>
      <c r="X8648" s="3"/>
    </row>
    <row r="8649" spans="15:24" x14ac:dyDescent="0.45">
      <c r="O8649" s="3"/>
      <c r="V8649" s="3"/>
      <c r="X8649" s="3"/>
    </row>
    <row r="8650" spans="15:24" x14ac:dyDescent="0.45">
      <c r="O8650" s="3"/>
      <c r="V8650" s="3"/>
      <c r="X8650" s="3"/>
    </row>
    <row r="8651" spans="15:24" x14ac:dyDescent="0.45">
      <c r="O8651" s="3"/>
      <c r="V8651" s="3"/>
      <c r="X8651" s="3"/>
    </row>
    <row r="8652" spans="15:24" x14ac:dyDescent="0.45">
      <c r="O8652" s="3"/>
      <c r="V8652" s="3"/>
      <c r="X8652" s="3"/>
    </row>
    <row r="8653" spans="15:24" x14ac:dyDescent="0.45">
      <c r="O8653" s="3"/>
      <c r="V8653" s="3"/>
      <c r="X8653" s="3"/>
    </row>
    <row r="8654" spans="15:24" x14ac:dyDescent="0.45">
      <c r="O8654" s="3"/>
      <c r="V8654" s="3"/>
      <c r="X8654" s="3"/>
    </row>
    <row r="8655" spans="15:24" x14ac:dyDescent="0.45">
      <c r="O8655" s="3"/>
      <c r="V8655" s="3"/>
      <c r="X8655" s="3"/>
    </row>
    <row r="8656" spans="15:24" x14ac:dyDescent="0.45">
      <c r="O8656" s="3"/>
      <c r="V8656" s="3"/>
      <c r="X8656" s="3"/>
    </row>
    <row r="8657" spans="15:24" x14ac:dyDescent="0.45">
      <c r="O8657" s="3"/>
      <c r="V8657" s="3"/>
      <c r="X8657" s="3"/>
    </row>
    <row r="8658" spans="15:24" x14ac:dyDescent="0.45">
      <c r="O8658" s="3"/>
      <c r="V8658" s="3"/>
      <c r="X8658" s="3"/>
    </row>
    <row r="8659" spans="15:24" x14ac:dyDescent="0.45">
      <c r="O8659" s="3"/>
      <c r="V8659" s="3"/>
      <c r="X8659" s="3"/>
    </row>
    <row r="8660" spans="15:24" x14ac:dyDescent="0.45">
      <c r="O8660" s="3"/>
      <c r="V8660" s="3"/>
      <c r="X8660" s="3"/>
    </row>
    <row r="8661" spans="15:24" x14ac:dyDescent="0.45">
      <c r="O8661" s="3"/>
      <c r="V8661" s="3"/>
      <c r="X8661" s="3"/>
    </row>
    <row r="8662" spans="15:24" x14ac:dyDescent="0.45">
      <c r="O8662" s="3"/>
      <c r="V8662" s="3"/>
      <c r="X8662" s="3"/>
    </row>
    <row r="8663" spans="15:24" x14ac:dyDescent="0.45">
      <c r="O8663" s="3"/>
      <c r="V8663" s="3"/>
      <c r="X8663" s="3"/>
    </row>
    <row r="8664" spans="15:24" x14ac:dyDescent="0.45">
      <c r="O8664" s="3"/>
      <c r="V8664" s="3"/>
      <c r="X8664" s="3"/>
    </row>
    <row r="8665" spans="15:24" x14ac:dyDescent="0.45">
      <c r="O8665" s="3"/>
      <c r="V8665" s="3"/>
      <c r="X8665" s="3"/>
    </row>
    <row r="8666" spans="15:24" x14ac:dyDescent="0.45">
      <c r="O8666" s="3"/>
      <c r="V8666" s="3"/>
      <c r="X8666" s="3"/>
    </row>
    <row r="8667" spans="15:24" x14ac:dyDescent="0.45">
      <c r="O8667" s="3"/>
      <c r="V8667" s="3"/>
      <c r="X8667" s="3"/>
    </row>
    <row r="8668" spans="15:24" x14ac:dyDescent="0.45">
      <c r="O8668" s="3"/>
      <c r="V8668" s="3"/>
      <c r="X8668" s="3"/>
    </row>
    <row r="8669" spans="15:24" x14ac:dyDescent="0.45">
      <c r="O8669" s="3"/>
      <c r="V8669" s="3"/>
      <c r="X8669" s="3"/>
    </row>
    <row r="8670" spans="15:24" x14ac:dyDescent="0.45">
      <c r="O8670" s="3"/>
      <c r="V8670" s="3"/>
      <c r="X8670" s="3"/>
    </row>
    <row r="8671" spans="15:24" x14ac:dyDescent="0.45">
      <c r="O8671" s="3"/>
      <c r="V8671" s="3"/>
      <c r="X8671" s="3"/>
    </row>
    <row r="8672" spans="15:24" x14ac:dyDescent="0.45">
      <c r="O8672" s="3"/>
      <c r="V8672" s="3"/>
      <c r="X8672" s="3"/>
    </row>
    <row r="8673" spans="15:24" x14ac:dyDescent="0.45">
      <c r="O8673" s="3"/>
      <c r="V8673" s="3"/>
      <c r="X8673" s="3"/>
    </row>
    <row r="8674" spans="15:24" x14ac:dyDescent="0.45">
      <c r="O8674" s="3"/>
      <c r="V8674" s="3"/>
      <c r="X8674" s="3"/>
    </row>
    <row r="8675" spans="15:24" x14ac:dyDescent="0.45">
      <c r="O8675" s="3"/>
      <c r="V8675" s="3"/>
      <c r="X8675" s="3"/>
    </row>
    <row r="8676" spans="15:24" x14ac:dyDescent="0.45">
      <c r="O8676" s="3"/>
      <c r="V8676" s="3"/>
      <c r="X8676" s="3"/>
    </row>
    <row r="8677" spans="15:24" x14ac:dyDescent="0.45">
      <c r="O8677" s="3"/>
      <c r="V8677" s="3"/>
      <c r="X8677" s="3"/>
    </row>
    <row r="8678" spans="15:24" x14ac:dyDescent="0.45">
      <c r="O8678" s="3"/>
      <c r="V8678" s="3"/>
      <c r="X8678" s="3"/>
    </row>
    <row r="8679" spans="15:24" x14ac:dyDescent="0.45">
      <c r="O8679" s="3"/>
      <c r="V8679" s="3"/>
      <c r="X8679" s="3"/>
    </row>
    <row r="8680" spans="15:24" x14ac:dyDescent="0.45">
      <c r="O8680" s="3"/>
      <c r="V8680" s="3"/>
      <c r="X8680" s="3"/>
    </row>
    <row r="8681" spans="15:24" x14ac:dyDescent="0.45">
      <c r="O8681" s="3"/>
      <c r="V8681" s="3"/>
      <c r="X8681" s="3"/>
    </row>
    <row r="8682" spans="15:24" x14ac:dyDescent="0.45">
      <c r="O8682" s="3"/>
      <c r="V8682" s="3"/>
      <c r="X8682" s="3"/>
    </row>
    <row r="8683" spans="15:24" x14ac:dyDescent="0.45">
      <c r="O8683" s="3"/>
      <c r="V8683" s="3"/>
      <c r="X8683" s="3"/>
    </row>
    <row r="8684" spans="15:24" x14ac:dyDescent="0.45">
      <c r="O8684" s="3"/>
      <c r="V8684" s="3"/>
      <c r="X8684" s="3"/>
    </row>
    <row r="8685" spans="15:24" x14ac:dyDescent="0.45">
      <c r="O8685" s="3"/>
      <c r="V8685" s="3"/>
      <c r="X8685" s="3"/>
    </row>
    <row r="8686" spans="15:24" x14ac:dyDescent="0.45">
      <c r="O8686" s="3"/>
      <c r="V8686" s="3"/>
      <c r="X8686" s="3"/>
    </row>
    <row r="8687" spans="15:24" x14ac:dyDescent="0.45">
      <c r="O8687" s="3"/>
      <c r="V8687" s="3"/>
      <c r="X8687" s="3"/>
    </row>
    <row r="8688" spans="15:24" x14ac:dyDescent="0.45">
      <c r="O8688" s="3"/>
      <c r="V8688" s="3"/>
      <c r="X8688" s="3"/>
    </row>
    <row r="8689" spans="15:24" x14ac:dyDescent="0.45">
      <c r="O8689" s="3"/>
      <c r="V8689" s="3"/>
      <c r="X8689" s="3"/>
    </row>
    <row r="8690" spans="15:24" x14ac:dyDescent="0.45">
      <c r="O8690" s="3"/>
      <c r="V8690" s="3"/>
      <c r="X8690" s="3"/>
    </row>
    <row r="8691" spans="15:24" x14ac:dyDescent="0.45">
      <c r="O8691" s="3"/>
      <c r="V8691" s="3"/>
      <c r="X8691" s="3"/>
    </row>
    <row r="8692" spans="15:24" x14ac:dyDescent="0.45">
      <c r="O8692" s="3"/>
      <c r="V8692" s="3"/>
      <c r="X8692" s="3"/>
    </row>
    <row r="8693" spans="15:24" x14ac:dyDescent="0.45">
      <c r="O8693" s="3"/>
      <c r="V8693" s="3"/>
      <c r="X8693" s="3"/>
    </row>
    <row r="8694" spans="15:24" x14ac:dyDescent="0.45">
      <c r="O8694" s="3"/>
      <c r="V8694" s="3"/>
      <c r="X8694" s="3"/>
    </row>
    <row r="8695" spans="15:24" x14ac:dyDescent="0.45">
      <c r="O8695" s="3"/>
      <c r="V8695" s="3"/>
      <c r="X8695" s="3"/>
    </row>
    <row r="8696" spans="15:24" x14ac:dyDescent="0.45">
      <c r="O8696" s="3"/>
      <c r="V8696" s="3"/>
      <c r="X8696" s="3"/>
    </row>
    <row r="8697" spans="15:24" x14ac:dyDescent="0.45">
      <c r="O8697" s="3"/>
      <c r="V8697" s="3"/>
      <c r="X8697" s="3"/>
    </row>
    <row r="8698" spans="15:24" x14ac:dyDescent="0.45">
      <c r="O8698" s="3"/>
      <c r="V8698" s="3"/>
      <c r="X8698" s="3"/>
    </row>
    <row r="8699" spans="15:24" x14ac:dyDescent="0.45">
      <c r="O8699" s="3"/>
      <c r="V8699" s="3"/>
      <c r="X8699" s="3"/>
    </row>
    <row r="8700" spans="15:24" x14ac:dyDescent="0.45">
      <c r="O8700" s="3"/>
      <c r="V8700" s="3"/>
      <c r="X8700" s="3"/>
    </row>
    <row r="8701" spans="15:24" x14ac:dyDescent="0.45">
      <c r="O8701" s="3"/>
      <c r="V8701" s="3"/>
      <c r="X8701" s="3"/>
    </row>
    <row r="8702" spans="15:24" x14ac:dyDescent="0.45">
      <c r="O8702" s="3"/>
      <c r="V8702" s="3"/>
      <c r="X8702" s="3"/>
    </row>
    <row r="8703" spans="15:24" x14ac:dyDescent="0.45">
      <c r="O8703" s="3"/>
      <c r="V8703" s="3"/>
      <c r="X8703" s="3"/>
    </row>
    <row r="8704" spans="15:24" x14ac:dyDescent="0.45">
      <c r="O8704" s="3"/>
      <c r="V8704" s="3"/>
      <c r="X8704" s="3"/>
    </row>
    <row r="8705" spans="15:24" x14ac:dyDescent="0.45">
      <c r="O8705" s="3"/>
      <c r="V8705" s="3"/>
      <c r="X8705" s="3"/>
    </row>
    <row r="8706" spans="15:24" x14ac:dyDescent="0.45">
      <c r="O8706" s="3"/>
      <c r="V8706" s="3"/>
      <c r="X8706" s="3"/>
    </row>
    <row r="8707" spans="15:24" x14ac:dyDescent="0.45">
      <c r="O8707" s="3"/>
      <c r="V8707" s="3"/>
      <c r="X8707" s="3"/>
    </row>
    <row r="8708" spans="15:24" x14ac:dyDescent="0.45">
      <c r="O8708" s="3"/>
      <c r="V8708" s="3"/>
      <c r="X8708" s="3"/>
    </row>
    <row r="8709" spans="15:24" x14ac:dyDescent="0.45">
      <c r="O8709" s="3"/>
      <c r="V8709" s="3"/>
      <c r="X8709" s="3"/>
    </row>
    <row r="8710" spans="15:24" x14ac:dyDescent="0.45">
      <c r="O8710" s="3"/>
      <c r="V8710" s="3"/>
      <c r="X8710" s="3"/>
    </row>
    <row r="8711" spans="15:24" x14ac:dyDescent="0.45">
      <c r="O8711" s="3"/>
      <c r="V8711" s="3"/>
      <c r="X8711" s="3"/>
    </row>
    <row r="8712" spans="15:24" x14ac:dyDescent="0.45">
      <c r="O8712" s="3"/>
      <c r="V8712" s="3"/>
      <c r="X8712" s="3"/>
    </row>
    <row r="8713" spans="15:24" x14ac:dyDescent="0.45">
      <c r="O8713" s="3"/>
      <c r="V8713" s="3"/>
      <c r="X8713" s="3"/>
    </row>
    <row r="8714" spans="15:24" x14ac:dyDescent="0.45">
      <c r="O8714" s="3"/>
      <c r="V8714" s="3"/>
      <c r="X8714" s="3"/>
    </row>
    <row r="8715" spans="15:24" x14ac:dyDescent="0.45">
      <c r="O8715" s="3"/>
      <c r="V8715" s="3"/>
      <c r="X8715" s="3"/>
    </row>
    <row r="8716" spans="15:24" x14ac:dyDescent="0.45">
      <c r="O8716" s="3"/>
      <c r="V8716" s="3"/>
      <c r="X8716" s="3"/>
    </row>
    <row r="8717" spans="15:24" x14ac:dyDescent="0.45">
      <c r="O8717" s="3"/>
      <c r="V8717" s="3"/>
      <c r="X8717" s="3"/>
    </row>
    <row r="8718" spans="15:24" x14ac:dyDescent="0.45">
      <c r="O8718" s="3"/>
      <c r="V8718" s="3"/>
      <c r="X8718" s="3"/>
    </row>
    <row r="8719" spans="15:24" x14ac:dyDescent="0.45">
      <c r="O8719" s="3"/>
      <c r="V8719" s="3"/>
      <c r="X8719" s="3"/>
    </row>
    <row r="8720" spans="15:24" x14ac:dyDescent="0.45">
      <c r="O8720" s="3"/>
      <c r="V8720" s="3"/>
      <c r="X8720" s="3"/>
    </row>
    <row r="8721" spans="15:24" x14ac:dyDescent="0.45">
      <c r="O8721" s="3"/>
      <c r="V8721" s="3"/>
      <c r="X8721" s="3"/>
    </row>
    <row r="8722" spans="15:24" x14ac:dyDescent="0.45">
      <c r="O8722" s="3"/>
      <c r="V8722" s="3"/>
      <c r="X8722" s="3"/>
    </row>
    <row r="8723" spans="15:24" x14ac:dyDescent="0.45">
      <c r="O8723" s="3"/>
      <c r="V8723" s="3"/>
      <c r="X8723" s="3"/>
    </row>
    <row r="8724" spans="15:24" x14ac:dyDescent="0.45">
      <c r="O8724" s="3"/>
      <c r="V8724" s="3"/>
      <c r="X8724" s="3"/>
    </row>
    <row r="8725" spans="15:24" x14ac:dyDescent="0.45">
      <c r="O8725" s="3"/>
      <c r="V8725" s="3"/>
      <c r="X8725" s="3"/>
    </row>
    <row r="8726" spans="15:24" x14ac:dyDescent="0.45">
      <c r="O8726" s="3"/>
      <c r="V8726" s="3"/>
      <c r="X8726" s="3"/>
    </row>
    <row r="8727" spans="15:24" x14ac:dyDescent="0.45">
      <c r="O8727" s="3"/>
      <c r="V8727" s="3"/>
      <c r="X8727" s="3"/>
    </row>
    <row r="8728" spans="15:24" x14ac:dyDescent="0.45">
      <c r="O8728" s="3"/>
      <c r="V8728" s="3"/>
      <c r="X8728" s="3"/>
    </row>
    <row r="8729" spans="15:24" x14ac:dyDescent="0.45">
      <c r="O8729" s="3"/>
      <c r="V8729" s="3"/>
      <c r="X8729" s="3"/>
    </row>
    <row r="8730" spans="15:24" x14ac:dyDescent="0.45">
      <c r="O8730" s="3"/>
      <c r="V8730" s="3"/>
      <c r="X8730" s="3"/>
    </row>
    <row r="8731" spans="15:24" x14ac:dyDescent="0.45">
      <c r="O8731" s="3"/>
      <c r="V8731" s="3"/>
      <c r="X8731" s="3"/>
    </row>
    <row r="8732" spans="15:24" x14ac:dyDescent="0.45">
      <c r="O8732" s="3"/>
      <c r="V8732" s="3"/>
      <c r="X8732" s="3"/>
    </row>
    <row r="8733" spans="15:24" x14ac:dyDescent="0.45">
      <c r="O8733" s="3"/>
      <c r="V8733" s="3"/>
      <c r="X8733" s="3"/>
    </row>
    <row r="8734" spans="15:24" x14ac:dyDescent="0.45">
      <c r="O8734" s="3"/>
      <c r="V8734" s="3"/>
      <c r="X8734" s="3"/>
    </row>
    <row r="8735" spans="15:24" x14ac:dyDescent="0.45">
      <c r="O8735" s="3"/>
      <c r="V8735" s="3"/>
      <c r="X8735" s="3"/>
    </row>
    <row r="8736" spans="15:24" x14ac:dyDescent="0.45">
      <c r="O8736" s="3"/>
      <c r="V8736" s="3"/>
      <c r="X8736" s="3"/>
    </row>
    <row r="8737" spans="15:24" x14ac:dyDescent="0.45">
      <c r="O8737" s="3"/>
      <c r="V8737" s="3"/>
      <c r="X8737" s="3"/>
    </row>
    <row r="8738" spans="15:24" x14ac:dyDescent="0.45">
      <c r="O8738" s="3"/>
      <c r="V8738" s="3"/>
      <c r="X8738" s="3"/>
    </row>
    <row r="8739" spans="15:24" x14ac:dyDescent="0.45">
      <c r="O8739" s="3"/>
      <c r="V8739" s="3"/>
      <c r="X8739" s="3"/>
    </row>
    <row r="8740" spans="15:24" x14ac:dyDescent="0.45">
      <c r="O8740" s="3"/>
      <c r="V8740" s="3"/>
      <c r="X8740" s="3"/>
    </row>
    <row r="8741" spans="15:24" x14ac:dyDescent="0.45">
      <c r="O8741" s="3"/>
      <c r="V8741" s="3"/>
      <c r="X8741" s="3"/>
    </row>
    <row r="8742" spans="15:24" x14ac:dyDescent="0.45">
      <c r="O8742" s="3"/>
      <c r="V8742" s="3"/>
      <c r="X8742" s="3"/>
    </row>
    <row r="8743" spans="15:24" x14ac:dyDescent="0.45">
      <c r="O8743" s="3"/>
      <c r="V8743" s="3"/>
      <c r="X8743" s="3"/>
    </row>
    <row r="8744" spans="15:24" x14ac:dyDescent="0.45">
      <c r="O8744" s="3"/>
      <c r="V8744" s="3"/>
      <c r="X8744" s="3"/>
    </row>
    <row r="8745" spans="15:24" x14ac:dyDescent="0.45">
      <c r="O8745" s="3"/>
      <c r="V8745" s="3"/>
      <c r="X8745" s="3"/>
    </row>
    <row r="8746" spans="15:24" x14ac:dyDescent="0.45">
      <c r="O8746" s="3"/>
      <c r="V8746" s="3"/>
      <c r="X8746" s="3"/>
    </row>
    <row r="8747" spans="15:24" x14ac:dyDescent="0.45">
      <c r="O8747" s="3"/>
      <c r="V8747" s="3"/>
      <c r="X8747" s="3"/>
    </row>
    <row r="8748" spans="15:24" x14ac:dyDescent="0.45">
      <c r="O8748" s="3"/>
      <c r="V8748" s="3"/>
      <c r="X8748" s="3"/>
    </row>
    <row r="8749" spans="15:24" x14ac:dyDescent="0.45">
      <c r="O8749" s="3"/>
      <c r="V8749" s="3"/>
      <c r="X8749" s="3"/>
    </row>
    <row r="8750" spans="15:24" x14ac:dyDescent="0.45">
      <c r="O8750" s="3"/>
      <c r="V8750" s="3"/>
      <c r="X8750" s="3"/>
    </row>
    <row r="8751" spans="15:24" x14ac:dyDescent="0.45">
      <c r="O8751" s="3"/>
      <c r="V8751" s="3"/>
      <c r="X8751" s="3"/>
    </row>
    <row r="8752" spans="15:24" x14ac:dyDescent="0.45">
      <c r="O8752" s="3"/>
      <c r="V8752" s="3"/>
      <c r="X8752" s="3"/>
    </row>
    <row r="8753" spans="15:24" x14ac:dyDescent="0.45">
      <c r="O8753" s="3"/>
      <c r="V8753" s="3"/>
      <c r="X8753" s="3"/>
    </row>
    <row r="8754" spans="15:24" x14ac:dyDescent="0.45">
      <c r="O8754" s="3"/>
      <c r="V8754" s="3"/>
      <c r="X8754" s="3"/>
    </row>
    <row r="8755" spans="15:24" x14ac:dyDescent="0.45">
      <c r="O8755" s="3"/>
      <c r="V8755" s="3"/>
      <c r="X8755" s="3"/>
    </row>
    <row r="8756" spans="15:24" x14ac:dyDescent="0.45">
      <c r="O8756" s="3"/>
      <c r="V8756" s="3"/>
      <c r="X8756" s="3"/>
    </row>
    <row r="8757" spans="15:24" x14ac:dyDescent="0.45">
      <c r="O8757" s="3"/>
      <c r="V8757" s="3"/>
      <c r="X8757" s="3"/>
    </row>
    <row r="8758" spans="15:24" x14ac:dyDescent="0.45">
      <c r="O8758" s="3"/>
      <c r="V8758" s="3"/>
      <c r="X8758" s="3"/>
    </row>
    <row r="8759" spans="15:24" x14ac:dyDescent="0.45">
      <c r="O8759" s="3"/>
      <c r="V8759" s="3"/>
      <c r="X8759" s="3"/>
    </row>
    <row r="8760" spans="15:24" x14ac:dyDescent="0.45">
      <c r="O8760" s="3"/>
      <c r="V8760" s="3"/>
      <c r="X8760" s="3"/>
    </row>
    <row r="8761" spans="15:24" x14ac:dyDescent="0.45">
      <c r="O8761" s="3"/>
      <c r="V8761" s="3"/>
      <c r="X8761" s="3"/>
    </row>
    <row r="8762" spans="15:24" x14ac:dyDescent="0.45">
      <c r="O8762" s="3"/>
      <c r="V8762" s="3"/>
      <c r="X8762" s="3"/>
    </row>
    <row r="8763" spans="15:24" x14ac:dyDescent="0.45">
      <c r="O8763" s="3"/>
      <c r="V8763" s="3"/>
      <c r="X8763" s="3"/>
    </row>
    <row r="8764" spans="15:24" x14ac:dyDescent="0.45">
      <c r="O8764" s="3"/>
      <c r="V8764" s="3"/>
      <c r="X8764" s="3"/>
    </row>
    <row r="8765" spans="15:24" x14ac:dyDescent="0.45">
      <c r="O8765" s="3"/>
      <c r="V8765" s="3"/>
      <c r="X8765" s="3"/>
    </row>
    <row r="8766" spans="15:24" x14ac:dyDescent="0.45">
      <c r="O8766" s="3"/>
      <c r="V8766" s="3"/>
      <c r="X8766" s="3"/>
    </row>
    <row r="8767" spans="15:24" x14ac:dyDescent="0.45">
      <c r="O8767" s="3"/>
      <c r="V8767" s="3"/>
      <c r="X8767" s="3"/>
    </row>
    <row r="8768" spans="15:24" x14ac:dyDescent="0.45">
      <c r="O8768" s="3"/>
      <c r="V8768" s="3"/>
      <c r="X8768" s="3"/>
    </row>
    <row r="8769" spans="15:24" x14ac:dyDescent="0.45">
      <c r="O8769" s="3"/>
      <c r="V8769" s="3"/>
      <c r="X8769" s="3"/>
    </row>
    <row r="8770" spans="15:24" x14ac:dyDescent="0.45">
      <c r="O8770" s="3"/>
      <c r="V8770" s="3"/>
      <c r="X8770" s="3"/>
    </row>
    <row r="8771" spans="15:24" x14ac:dyDescent="0.45">
      <c r="O8771" s="3"/>
      <c r="V8771" s="3"/>
      <c r="X8771" s="3"/>
    </row>
    <row r="8772" spans="15:24" x14ac:dyDescent="0.45">
      <c r="O8772" s="3"/>
      <c r="V8772" s="3"/>
      <c r="X8772" s="3"/>
    </row>
    <row r="8773" spans="15:24" x14ac:dyDescent="0.45">
      <c r="O8773" s="3"/>
      <c r="V8773" s="3"/>
      <c r="X8773" s="3"/>
    </row>
    <row r="8774" spans="15:24" x14ac:dyDescent="0.45">
      <c r="O8774" s="3"/>
      <c r="V8774" s="3"/>
      <c r="X8774" s="3"/>
    </row>
    <row r="8775" spans="15:24" x14ac:dyDescent="0.45">
      <c r="O8775" s="3"/>
      <c r="V8775" s="3"/>
      <c r="X8775" s="3"/>
    </row>
    <row r="8776" spans="15:24" x14ac:dyDescent="0.45">
      <c r="O8776" s="3"/>
      <c r="V8776" s="3"/>
      <c r="X8776" s="3"/>
    </row>
    <row r="8777" spans="15:24" x14ac:dyDescent="0.45">
      <c r="O8777" s="3"/>
      <c r="V8777" s="3"/>
      <c r="X8777" s="3"/>
    </row>
    <row r="8778" spans="15:24" x14ac:dyDescent="0.45">
      <c r="O8778" s="3"/>
      <c r="V8778" s="3"/>
      <c r="X8778" s="3"/>
    </row>
    <row r="8779" spans="15:24" x14ac:dyDescent="0.45">
      <c r="O8779" s="3"/>
      <c r="V8779" s="3"/>
      <c r="X8779" s="3"/>
    </row>
    <row r="8780" spans="15:24" x14ac:dyDescent="0.45">
      <c r="O8780" s="3"/>
      <c r="V8780" s="3"/>
      <c r="X8780" s="3"/>
    </row>
    <row r="8781" spans="15:24" x14ac:dyDescent="0.45">
      <c r="O8781" s="3"/>
      <c r="V8781" s="3"/>
      <c r="X8781" s="3"/>
    </row>
    <row r="8782" spans="15:24" x14ac:dyDescent="0.45">
      <c r="O8782" s="3"/>
      <c r="V8782" s="3"/>
      <c r="X8782" s="3"/>
    </row>
    <row r="8783" spans="15:24" x14ac:dyDescent="0.45">
      <c r="O8783" s="3"/>
      <c r="V8783" s="3"/>
      <c r="X8783" s="3"/>
    </row>
    <row r="8784" spans="15:24" x14ac:dyDescent="0.45">
      <c r="O8784" s="3"/>
      <c r="V8784" s="3"/>
      <c r="X8784" s="3"/>
    </row>
    <row r="8785" spans="15:24" x14ac:dyDescent="0.45">
      <c r="O8785" s="3"/>
      <c r="V8785" s="3"/>
      <c r="X8785" s="3"/>
    </row>
    <row r="8786" spans="15:24" x14ac:dyDescent="0.45">
      <c r="O8786" s="3"/>
      <c r="V8786" s="3"/>
      <c r="X8786" s="3"/>
    </row>
    <row r="8787" spans="15:24" x14ac:dyDescent="0.45">
      <c r="O8787" s="3"/>
      <c r="V8787" s="3"/>
      <c r="X8787" s="3"/>
    </row>
    <row r="8788" spans="15:24" x14ac:dyDescent="0.45">
      <c r="O8788" s="3"/>
      <c r="V8788" s="3"/>
      <c r="X8788" s="3"/>
    </row>
    <row r="8789" spans="15:24" x14ac:dyDescent="0.45">
      <c r="O8789" s="3"/>
      <c r="V8789" s="3"/>
      <c r="X8789" s="3"/>
    </row>
    <row r="8790" spans="15:24" x14ac:dyDescent="0.45">
      <c r="O8790" s="3"/>
      <c r="V8790" s="3"/>
      <c r="X8790" s="3"/>
    </row>
    <row r="8791" spans="15:24" x14ac:dyDescent="0.45">
      <c r="O8791" s="3"/>
      <c r="V8791" s="3"/>
      <c r="X8791" s="3"/>
    </row>
    <row r="8792" spans="15:24" x14ac:dyDescent="0.45">
      <c r="O8792" s="3"/>
      <c r="V8792" s="3"/>
      <c r="X8792" s="3"/>
    </row>
    <row r="8793" spans="15:24" x14ac:dyDescent="0.45">
      <c r="O8793" s="3"/>
      <c r="V8793" s="3"/>
      <c r="X8793" s="3"/>
    </row>
    <row r="8794" spans="15:24" x14ac:dyDescent="0.45">
      <c r="O8794" s="3"/>
      <c r="V8794" s="3"/>
      <c r="X8794" s="3"/>
    </row>
    <row r="8795" spans="15:24" x14ac:dyDescent="0.45">
      <c r="O8795" s="3"/>
      <c r="V8795" s="3"/>
      <c r="X8795" s="3"/>
    </row>
    <row r="8796" spans="15:24" x14ac:dyDescent="0.45">
      <c r="O8796" s="3"/>
      <c r="V8796" s="3"/>
      <c r="X8796" s="3"/>
    </row>
    <row r="8797" spans="15:24" x14ac:dyDescent="0.45">
      <c r="O8797" s="3"/>
      <c r="V8797" s="3"/>
      <c r="X8797" s="3"/>
    </row>
    <row r="8798" spans="15:24" x14ac:dyDescent="0.45">
      <c r="O8798" s="3"/>
      <c r="V8798" s="3"/>
      <c r="X8798" s="3"/>
    </row>
    <row r="8799" spans="15:24" x14ac:dyDescent="0.45">
      <c r="O8799" s="3"/>
      <c r="V8799" s="3"/>
      <c r="X8799" s="3"/>
    </row>
    <row r="8800" spans="15:24" x14ac:dyDescent="0.45">
      <c r="O8800" s="3"/>
      <c r="V8800" s="3"/>
      <c r="X8800" s="3"/>
    </row>
    <row r="8801" spans="15:24" x14ac:dyDescent="0.45">
      <c r="O8801" s="3"/>
      <c r="V8801" s="3"/>
      <c r="X8801" s="3"/>
    </row>
    <row r="8802" spans="15:24" x14ac:dyDescent="0.45">
      <c r="O8802" s="3"/>
      <c r="V8802" s="3"/>
      <c r="X8802" s="3"/>
    </row>
    <row r="8803" spans="15:24" x14ac:dyDescent="0.45">
      <c r="O8803" s="3"/>
      <c r="V8803" s="3"/>
      <c r="X8803" s="3"/>
    </row>
    <row r="8804" spans="15:24" x14ac:dyDescent="0.45">
      <c r="O8804" s="3"/>
      <c r="V8804" s="3"/>
      <c r="X8804" s="3"/>
    </row>
    <row r="8805" spans="15:24" x14ac:dyDescent="0.45">
      <c r="O8805" s="3"/>
      <c r="V8805" s="3"/>
      <c r="X8805" s="3"/>
    </row>
    <row r="8806" spans="15:24" x14ac:dyDescent="0.45">
      <c r="O8806" s="3"/>
      <c r="V8806" s="3"/>
      <c r="X8806" s="3"/>
    </row>
    <row r="8807" spans="15:24" x14ac:dyDescent="0.45">
      <c r="O8807" s="3"/>
      <c r="V8807" s="3"/>
      <c r="X8807" s="3"/>
    </row>
    <row r="8808" spans="15:24" x14ac:dyDescent="0.45">
      <c r="O8808" s="3"/>
      <c r="V8808" s="3"/>
      <c r="X8808" s="3"/>
    </row>
    <row r="8809" spans="15:24" x14ac:dyDescent="0.45">
      <c r="O8809" s="3"/>
      <c r="V8809" s="3"/>
      <c r="X8809" s="3"/>
    </row>
    <row r="8810" spans="15:24" x14ac:dyDescent="0.45">
      <c r="O8810" s="3"/>
      <c r="V8810" s="3"/>
      <c r="X8810" s="3"/>
    </row>
    <row r="8811" spans="15:24" x14ac:dyDescent="0.45">
      <c r="O8811" s="3"/>
      <c r="V8811" s="3"/>
      <c r="X8811" s="3"/>
    </row>
    <row r="8812" spans="15:24" x14ac:dyDescent="0.45">
      <c r="O8812" s="3"/>
      <c r="V8812" s="3"/>
      <c r="X8812" s="3"/>
    </row>
    <row r="8813" spans="15:24" x14ac:dyDescent="0.45">
      <c r="O8813" s="3"/>
      <c r="V8813" s="3"/>
      <c r="X8813" s="3"/>
    </row>
    <row r="8814" spans="15:24" x14ac:dyDescent="0.45">
      <c r="O8814" s="3"/>
      <c r="V8814" s="3"/>
      <c r="X8814" s="3"/>
    </row>
    <row r="8815" spans="15:24" x14ac:dyDescent="0.45">
      <c r="O8815" s="3"/>
      <c r="V8815" s="3"/>
      <c r="X8815" s="3"/>
    </row>
    <row r="8816" spans="15:24" x14ac:dyDescent="0.45">
      <c r="O8816" s="3"/>
      <c r="V8816" s="3"/>
      <c r="X8816" s="3"/>
    </row>
    <row r="8817" spans="15:24" x14ac:dyDescent="0.45">
      <c r="O8817" s="3"/>
      <c r="V8817" s="3"/>
      <c r="X8817" s="3"/>
    </row>
    <row r="8818" spans="15:24" x14ac:dyDescent="0.45">
      <c r="O8818" s="3"/>
      <c r="V8818" s="3"/>
      <c r="X8818" s="3"/>
    </row>
    <row r="8819" spans="15:24" x14ac:dyDescent="0.45">
      <c r="O8819" s="3"/>
      <c r="V8819" s="3"/>
      <c r="X8819" s="3"/>
    </row>
    <row r="8820" spans="15:24" x14ac:dyDescent="0.45">
      <c r="O8820" s="3"/>
      <c r="V8820" s="3"/>
      <c r="X8820" s="3"/>
    </row>
    <row r="8821" spans="15:24" x14ac:dyDescent="0.45">
      <c r="O8821" s="3"/>
      <c r="V8821" s="3"/>
      <c r="X8821" s="3"/>
    </row>
    <row r="8822" spans="15:24" x14ac:dyDescent="0.45">
      <c r="O8822" s="3"/>
      <c r="V8822" s="3"/>
      <c r="X8822" s="3"/>
    </row>
    <row r="8823" spans="15:24" x14ac:dyDescent="0.45">
      <c r="O8823" s="3"/>
      <c r="V8823" s="3"/>
      <c r="X8823" s="3"/>
    </row>
    <row r="8824" spans="15:24" x14ac:dyDescent="0.45">
      <c r="O8824" s="3"/>
      <c r="V8824" s="3"/>
      <c r="X8824" s="3"/>
    </row>
    <row r="8825" spans="15:24" x14ac:dyDescent="0.45">
      <c r="O8825" s="3"/>
      <c r="V8825" s="3"/>
      <c r="X8825" s="3"/>
    </row>
    <row r="8826" spans="15:24" x14ac:dyDescent="0.45">
      <c r="O8826" s="3"/>
      <c r="V8826" s="3"/>
      <c r="X8826" s="3"/>
    </row>
    <row r="8827" spans="15:24" x14ac:dyDescent="0.45">
      <c r="O8827" s="3"/>
      <c r="V8827" s="3"/>
      <c r="X8827" s="3"/>
    </row>
    <row r="8828" spans="15:24" x14ac:dyDescent="0.45">
      <c r="O8828" s="3"/>
      <c r="V8828" s="3"/>
      <c r="X8828" s="3"/>
    </row>
    <row r="8829" spans="15:24" x14ac:dyDescent="0.45">
      <c r="O8829" s="3"/>
      <c r="V8829" s="3"/>
      <c r="X8829" s="3"/>
    </row>
    <row r="8830" spans="15:24" x14ac:dyDescent="0.45">
      <c r="O8830" s="3"/>
      <c r="V8830" s="3"/>
      <c r="X8830" s="3"/>
    </row>
    <row r="8831" spans="15:24" x14ac:dyDescent="0.45">
      <c r="O8831" s="3"/>
      <c r="V8831" s="3"/>
      <c r="X8831" s="3"/>
    </row>
    <row r="8832" spans="15:24" x14ac:dyDescent="0.45">
      <c r="O8832" s="3"/>
      <c r="V8832" s="3"/>
      <c r="X8832" s="3"/>
    </row>
    <row r="8833" spans="15:24" x14ac:dyDescent="0.45">
      <c r="O8833" s="3"/>
      <c r="V8833" s="3"/>
      <c r="X8833" s="3"/>
    </row>
    <row r="8834" spans="15:24" x14ac:dyDescent="0.45">
      <c r="O8834" s="3"/>
      <c r="V8834" s="3"/>
      <c r="X8834" s="3"/>
    </row>
    <row r="8835" spans="15:24" x14ac:dyDescent="0.45">
      <c r="O8835" s="3"/>
      <c r="V8835" s="3"/>
      <c r="X8835" s="3"/>
    </row>
    <row r="8836" spans="15:24" x14ac:dyDescent="0.45">
      <c r="O8836" s="3"/>
      <c r="V8836" s="3"/>
      <c r="X8836" s="3"/>
    </row>
    <row r="8837" spans="15:24" x14ac:dyDescent="0.45">
      <c r="O8837" s="3"/>
      <c r="V8837" s="3"/>
      <c r="X8837" s="3"/>
    </row>
    <row r="8838" spans="15:24" x14ac:dyDescent="0.45">
      <c r="O8838" s="3"/>
      <c r="V8838" s="3"/>
      <c r="X8838" s="3"/>
    </row>
    <row r="8839" spans="15:24" x14ac:dyDescent="0.45">
      <c r="O8839" s="3"/>
      <c r="V8839" s="3"/>
      <c r="X8839" s="3"/>
    </row>
    <row r="8840" spans="15:24" x14ac:dyDescent="0.45">
      <c r="O8840" s="3"/>
      <c r="V8840" s="3"/>
      <c r="X8840" s="3"/>
    </row>
    <row r="8841" spans="15:24" x14ac:dyDescent="0.45">
      <c r="O8841" s="3"/>
      <c r="V8841" s="3"/>
      <c r="X8841" s="3"/>
    </row>
    <row r="8842" spans="15:24" x14ac:dyDescent="0.45">
      <c r="O8842" s="3"/>
      <c r="V8842" s="3"/>
      <c r="X8842" s="3"/>
    </row>
    <row r="8843" spans="15:24" x14ac:dyDescent="0.45">
      <c r="O8843" s="3"/>
      <c r="V8843" s="3"/>
      <c r="X8843" s="3"/>
    </row>
    <row r="8844" spans="15:24" x14ac:dyDescent="0.45">
      <c r="O8844" s="3"/>
      <c r="V8844" s="3"/>
      <c r="X8844" s="3"/>
    </row>
    <row r="8845" spans="15:24" x14ac:dyDescent="0.45">
      <c r="O8845" s="3"/>
      <c r="V8845" s="3"/>
      <c r="X8845" s="3"/>
    </row>
    <row r="8846" spans="15:24" x14ac:dyDescent="0.45">
      <c r="O8846" s="3"/>
      <c r="V8846" s="3"/>
      <c r="X8846" s="3"/>
    </row>
    <row r="8847" spans="15:24" x14ac:dyDescent="0.45">
      <c r="O8847" s="3"/>
      <c r="V8847" s="3"/>
      <c r="X8847" s="3"/>
    </row>
    <row r="8848" spans="15:24" x14ac:dyDescent="0.45">
      <c r="O8848" s="3"/>
      <c r="V8848" s="3"/>
      <c r="X8848" s="3"/>
    </row>
    <row r="8849" spans="15:24" x14ac:dyDescent="0.45">
      <c r="O8849" s="3"/>
      <c r="V8849" s="3"/>
      <c r="X8849" s="3"/>
    </row>
    <row r="8850" spans="15:24" x14ac:dyDescent="0.45">
      <c r="O8850" s="3"/>
      <c r="V8850" s="3"/>
      <c r="X8850" s="3"/>
    </row>
    <row r="8851" spans="15:24" x14ac:dyDescent="0.45">
      <c r="O8851" s="3"/>
      <c r="V8851" s="3"/>
      <c r="X8851" s="3"/>
    </row>
    <row r="8852" spans="15:24" x14ac:dyDescent="0.45">
      <c r="O8852" s="3"/>
      <c r="V8852" s="3"/>
      <c r="X8852" s="3"/>
    </row>
    <row r="8853" spans="15:24" x14ac:dyDescent="0.45">
      <c r="O8853" s="3"/>
      <c r="V8853" s="3"/>
      <c r="X8853" s="3"/>
    </row>
    <row r="8854" spans="15:24" x14ac:dyDescent="0.45">
      <c r="O8854" s="3"/>
      <c r="V8854" s="3"/>
      <c r="X8854" s="3"/>
    </row>
    <row r="8855" spans="15:24" x14ac:dyDescent="0.45">
      <c r="O8855" s="3"/>
      <c r="V8855" s="3"/>
      <c r="X8855" s="3"/>
    </row>
    <row r="8856" spans="15:24" x14ac:dyDescent="0.45">
      <c r="O8856" s="3"/>
      <c r="V8856" s="3"/>
      <c r="X8856" s="3"/>
    </row>
    <row r="8857" spans="15:24" x14ac:dyDescent="0.45">
      <c r="O8857" s="3"/>
      <c r="V8857" s="3"/>
      <c r="X8857" s="3"/>
    </row>
    <row r="8858" spans="15:24" x14ac:dyDescent="0.45">
      <c r="O8858" s="3"/>
      <c r="V8858" s="3"/>
      <c r="X8858" s="3"/>
    </row>
    <row r="8859" spans="15:24" x14ac:dyDescent="0.45">
      <c r="O8859" s="3"/>
      <c r="V8859" s="3"/>
      <c r="X8859" s="3"/>
    </row>
    <row r="8860" spans="15:24" x14ac:dyDescent="0.45">
      <c r="O8860" s="3"/>
      <c r="V8860" s="3"/>
      <c r="X8860" s="3"/>
    </row>
    <row r="8861" spans="15:24" x14ac:dyDescent="0.45">
      <c r="O8861" s="3"/>
      <c r="V8861" s="3"/>
      <c r="X8861" s="3"/>
    </row>
    <row r="8862" spans="15:24" x14ac:dyDescent="0.45">
      <c r="O8862" s="3"/>
      <c r="V8862" s="3"/>
      <c r="X8862" s="3"/>
    </row>
    <row r="8863" spans="15:24" x14ac:dyDescent="0.45">
      <c r="O8863" s="3"/>
      <c r="V8863" s="3"/>
      <c r="X8863" s="3"/>
    </row>
    <row r="8864" spans="15:24" x14ac:dyDescent="0.45">
      <c r="O8864" s="3"/>
      <c r="V8864" s="3"/>
      <c r="X8864" s="3"/>
    </row>
    <row r="8865" spans="15:24" x14ac:dyDescent="0.45">
      <c r="O8865" s="3"/>
      <c r="V8865" s="3"/>
      <c r="X8865" s="3"/>
    </row>
    <row r="8866" spans="15:24" x14ac:dyDescent="0.45">
      <c r="O8866" s="3"/>
      <c r="V8866" s="3"/>
      <c r="X8866" s="3"/>
    </row>
    <row r="8867" spans="15:24" x14ac:dyDescent="0.45">
      <c r="O8867" s="3"/>
      <c r="V8867" s="3"/>
      <c r="X8867" s="3"/>
    </row>
    <row r="8868" spans="15:24" x14ac:dyDescent="0.45">
      <c r="O8868" s="3"/>
      <c r="V8868" s="3"/>
      <c r="X8868" s="3"/>
    </row>
    <row r="8869" spans="15:24" x14ac:dyDescent="0.45">
      <c r="O8869" s="3"/>
      <c r="V8869" s="3"/>
      <c r="X8869" s="3"/>
    </row>
    <row r="8870" spans="15:24" x14ac:dyDescent="0.45">
      <c r="O8870" s="3"/>
      <c r="V8870" s="3"/>
      <c r="X8870" s="3"/>
    </row>
    <row r="8871" spans="15:24" x14ac:dyDescent="0.45">
      <c r="O8871" s="3"/>
      <c r="V8871" s="3"/>
      <c r="X8871" s="3"/>
    </row>
    <row r="8872" spans="15:24" x14ac:dyDescent="0.45">
      <c r="O8872" s="3"/>
      <c r="V8872" s="3"/>
      <c r="X8872" s="3"/>
    </row>
    <row r="8873" spans="15:24" x14ac:dyDescent="0.45">
      <c r="O8873" s="3"/>
      <c r="V8873" s="3"/>
      <c r="X8873" s="3"/>
    </row>
    <row r="8874" spans="15:24" x14ac:dyDescent="0.45">
      <c r="O8874" s="3"/>
      <c r="V8874" s="3"/>
      <c r="X8874" s="3"/>
    </row>
    <row r="8875" spans="15:24" x14ac:dyDescent="0.45">
      <c r="O8875" s="3"/>
      <c r="V8875" s="3"/>
      <c r="X8875" s="3"/>
    </row>
    <row r="8876" spans="15:24" x14ac:dyDescent="0.45">
      <c r="O8876" s="3"/>
      <c r="V8876" s="3"/>
      <c r="X8876" s="3"/>
    </row>
    <row r="8877" spans="15:24" x14ac:dyDescent="0.45">
      <c r="O8877" s="3"/>
      <c r="V8877" s="3"/>
      <c r="X8877" s="3"/>
    </row>
    <row r="8878" spans="15:24" x14ac:dyDescent="0.45">
      <c r="O8878" s="3"/>
      <c r="V8878" s="3"/>
      <c r="X8878" s="3"/>
    </row>
    <row r="8879" spans="15:24" x14ac:dyDescent="0.45">
      <c r="O8879" s="3"/>
      <c r="V8879" s="3"/>
      <c r="X8879" s="3"/>
    </row>
    <row r="8880" spans="15:24" x14ac:dyDescent="0.45">
      <c r="O8880" s="3"/>
      <c r="V8880" s="3"/>
      <c r="X8880" s="3"/>
    </row>
    <row r="8881" spans="15:24" x14ac:dyDescent="0.45">
      <c r="O8881" s="3"/>
      <c r="V8881" s="3"/>
      <c r="X8881" s="3"/>
    </row>
    <row r="8882" spans="15:24" x14ac:dyDescent="0.45">
      <c r="O8882" s="3"/>
      <c r="V8882" s="3"/>
      <c r="X8882" s="3"/>
    </row>
    <row r="8883" spans="15:24" x14ac:dyDescent="0.45">
      <c r="O8883" s="3"/>
      <c r="V8883" s="3"/>
      <c r="X8883" s="3"/>
    </row>
    <row r="8884" spans="15:24" x14ac:dyDescent="0.45">
      <c r="O8884" s="3"/>
      <c r="V8884" s="3"/>
      <c r="X8884" s="3"/>
    </row>
    <row r="8885" spans="15:24" x14ac:dyDescent="0.45">
      <c r="O8885" s="3"/>
      <c r="V8885" s="3"/>
      <c r="X8885" s="3"/>
    </row>
    <row r="8886" spans="15:24" x14ac:dyDescent="0.45">
      <c r="O8886" s="3"/>
      <c r="V8886" s="3"/>
      <c r="X8886" s="3"/>
    </row>
    <row r="8887" spans="15:24" x14ac:dyDescent="0.45">
      <c r="O8887" s="3"/>
      <c r="V8887" s="3"/>
      <c r="X8887" s="3"/>
    </row>
    <row r="8888" spans="15:24" x14ac:dyDescent="0.45">
      <c r="O8888" s="3"/>
      <c r="V8888" s="3"/>
      <c r="X8888" s="3"/>
    </row>
    <row r="8889" spans="15:24" x14ac:dyDescent="0.45">
      <c r="O8889" s="3"/>
      <c r="V8889" s="3"/>
      <c r="X8889" s="3"/>
    </row>
    <row r="8890" spans="15:24" x14ac:dyDescent="0.45">
      <c r="O8890" s="3"/>
      <c r="V8890" s="3"/>
      <c r="X8890" s="3"/>
    </row>
    <row r="8891" spans="15:24" x14ac:dyDescent="0.45">
      <c r="O8891" s="3"/>
      <c r="V8891" s="3"/>
      <c r="X8891" s="3"/>
    </row>
    <row r="8892" spans="15:24" x14ac:dyDescent="0.45">
      <c r="O8892" s="3"/>
      <c r="V8892" s="3"/>
      <c r="X8892" s="3"/>
    </row>
    <row r="8893" spans="15:24" x14ac:dyDescent="0.45">
      <c r="O8893" s="3"/>
      <c r="V8893" s="3"/>
      <c r="X8893" s="3"/>
    </row>
    <row r="8894" spans="15:24" x14ac:dyDescent="0.45">
      <c r="O8894" s="3"/>
      <c r="V8894" s="3"/>
      <c r="X8894" s="3"/>
    </row>
    <row r="8895" spans="15:24" x14ac:dyDescent="0.45">
      <c r="O8895" s="3"/>
      <c r="V8895" s="3"/>
      <c r="X8895" s="3"/>
    </row>
    <row r="8896" spans="15:24" x14ac:dyDescent="0.45">
      <c r="O8896" s="3"/>
      <c r="V8896" s="3"/>
      <c r="X8896" s="3"/>
    </row>
    <row r="8897" spans="15:24" x14ac:dyDescent="0.45">
      <c r="O8897" s="3"/>
      <c r="V8897" s="3"/>
      <c r="X8897" s="3"/>
    </row>
    <row r="8898" spans="15:24" x14ac:dyDescent="0.45">
      <c r="O8898" s="3"/>
      <c r="V8898" s="3"/>
      <c r="X8898" s="3"/>
    </row>
    <row r="8899" spans="15:24" x14ac:dyDescent="0.45">
      <c r="O8899" s="3"/>
      <c r="V8899" s="3"/>
      <c r="X8899" s="3"/>
    </row>
    <row r="8900" spans="15:24" x14ac:dyDescent="0.45">
      <c r="O8900" s="3"/>
      <c r="V8900" s="3"/>
      <c r="X8900" s="3"/>
    </row>
    <row r="8901" spans="15:24" x14ac:dyDescent="0.45">
      <c r="O8901" s="3"/>
      <c r="V8901" s="3"/>
      <c r="X8901" s="3"/>
    </row>
    <row r="8902" spans="15:24" x14ac:dyDescent="0.45">
      <c r="O8902" s="3"/>
      <c r="V8902" s="3"/>
      <c r="X8902" s="3"/>
    </row>
    <row r="8903" spans="15:24" x14ac:dyDescent="0.45">
      <c r="O8903" s="3"/>
      <c r="V8903" s="3"/>
      <c r="X8903" s="3"/>
    </row>
    <row r="8904" spans="15:24" x14ac:dyDescent="0.45">
      <c r="O8904" s="3"/>
      <c r="V8904" s="3"/>
      <c r="X8904" s="3"/>
    </row>
    <row r="8905" spans="15:24" x14ac:dyDescent="0.45">
      <c r="O8905" s="3"/>
      <c r="V8905" s="3"/>
      <c r="X8905" s="3"/>
    </row>
    <row r="8906" spans="15:24" x14ac:dyDescent="0.45">
      <c r="O8906" s="3"/>
      <c r="V8906" s="3"/>
      <c r="X8906" s="3"/>
    </row>
    <row r="8907" spans="15:24" x14ac:dyDescent="0.45">
      <c r="O8907" s="3"/>
      <c r="V8907" s="3"/>
      <c r="X8907" s="3"/>
    </row>
    <row r="8908" spans="15:24" x14ac:dyDescent="0.45">
      <c r="O8908" s="3"/>
      <c r="V8908" s="3"/>
      <c r="X8908" s="3"/>
    </row>
    <row r="8909" spans="15:24" x14ac:dyDescent="0.45">
      <c r="O8909" s="3"/>
      <c r="V8909" s="3"/>
      <c r="X8909" s="3"/>
    </row>
    <row r="8910" spans="15:24" x14ac:dyDescent="0.45">
      <c r="O8910" s="3"/>
      <c r="V8910" s="3"/>
      <c r="X8910" s="3"/>
    </row>
    <row r="8911" spans="15:24" x14ac:dyDescent="0.45">
      <c r="O8911" s="3"/>
      <c r="V8911" s="3"/>
      <c r="X8911" s="3"/>
    </row>
    <row r="8912" spans="15:24" x14ac:dyDescent="0.45">
      <c r="O8912" s="3"/>
      <c r="V8912" s="3"/>
      <c r="X8912" s="3"/>
    </row>
    <row r="8913" spans="15:24" x14ac:dyDescent="0.45">
      <c r="O8913" s="3"/>
      <c r="V8913" s="3"/>
      <c r="X8913" s="3"/>
    </row>
    <row r="8914" spans="15:24" x14ac:dyDescent="0.45">
      <c r="O8914" s="3"/>
      <c r="V8914" s="3"/>
      <c r="X8914" s="3"/>
    </row>
    <row r="8915" spans="15:24" x14ac:dyDescent="0.45">
      <c r="O8915" s="3"/>
      <c r="V8915" s="3"/>
      <c r="X8915" s="3"/>
    </row>
    <row r="8916" spans="15:24" x14ac:dyDescent="0.45">
      <c r="O8916" s="3"/>
      <c r="V8916" s="3"/>
      <c r="X8916" s="3"/>
    </row>
    <row r="8917" spans="15:24" x14ac:dyDescent="0.45">
      <c r="O8917" s="3"/>
      <c r="V8917" s="3"/>
      <c r="X8917" s="3"/>
    </row>
    <row r="8918" spans="15:24" x14ac:dyDescent="0.45">
      <c r="O8918" s="3"/>
      <c r="V8918" s="3"/>
      <c r="X8918" s="3"/>
    </row>
    <row r="8919" spans="15:24" x14ac:dyDescent="0.45">
      <c r="O8919" s="3"/>
      <c r="V8919" s="3"/>
      <c r="X8919" s="3"/>
    </row>
    <row r="8920" spans="15:24" x14ac:dyDescent="0.45">
      <c r="O8920" s="3"/>
      <c r="V8920" s="3"/>
      <c r="X8920" s="3"/>
    </row>
    <row r="8921" spans="15:24" x14ac:dyDescent="0.45">
      <c r="O8921" s="3"/>
      <c r="V8921" s="3"/>
      <c r="X8921" s="3"/>
    </row>
    <row r="8922" spans="15:24" x14ac:dyDescent="0.45">
      <c r="O8922" s="3"/>
      <c r="V8922" s="3"/>
      <c r="X8922" s="3"/>
    </row>
    <row r="8923" spans="15:24" x14ac:dyDescent="0.45">
      <c r="O8923" s="3"/>
      <c r="V8923" s="3"/>
      <c r="X8923" s="3"/>
    </row>
    <row r="8924" spans="15:24" x14ac:dyDescent="0.45">
      <c r="O8924" s="3"/>
      <c r="V8924" s="3"/>
      <c r="X8924" s="3"/>
    </row>
    <row r="8925" spans="15:24" x14ac:dyDescent="0.45">
      <c r="O8925" s="3"/>
      <c r="V8925" s="3"/>
      <c r="X8925" s="3"/>
    </row>
    <row r="8926" spans="15:24" x14ac:dyDescent="0.45">
      <c r="O8926" s="3"/>
      <c r="V8926" s="3"/>
      <c r="X8926" s="3"/>
    </row>
    <row r="8927" spans="15:24" x14ac:dyDescent="0.45">
      <c r="O8927" s="3"/>
      <c r="V8927" s="3"/>
      <c r="X8927" s="3"/>
    </row>
    <row r="8928" spans="15:24" x14ac:dyDescent="0.45">
      <c r="O8928" s="3"/>
      <c r="V8928" s="3"/>
      <c r="X8928" s="3"/>
    </row>
    <row r="8929" spans="15:24" x14ac:dyDescent="0.45">
      <c r="O8929" s="3"/>
      <c r="V8929" s="3"/>
      <c r="X8929" s="3"/>
    </row>
    <row r="8930" spans="15:24" x14ac:dyDescent="0.45">
      <c r="O8930" s="3"/>
      <c r="V8930" s="3"/>
      <c r="X8930" s="3"/>
    </row>
    <row r="8931" spans="15:24" x14ac:dyDescent="0.45">
      <c r="O8931" s="3"/>
      <c r="V8931" s="3"/>
      <c r="X8931" s="3"/>
    </row>
    <row r="8932" spans="15:24" x14ac:dyDescent="0.45">
      <c r="O8932" s="3"/>
      <c r="V8932" s="3"/>
      <c r="X8932" s="3"/>
    </row>
    <row r="8933" spans="15:24" x14ac:dyDescent="0.45">
      <c r="O8933" s="3"/>
      <c r="V8933" s="3"/>
      <c r="X8933" s="3"/>
    </row>
    <row r="8934" spans="15:24" x14ac:dyDescent="0.45">
      <c r="O8934" s="3"/>
      <c r="V8934" s="3"/>
      <c r="X8934" s="3"/>
    </row>
    <row r="8935" spans="15:24" x14ac:dyDescent="0.45">
      <c r="O8935" s="3"/>
      <c r="V8935" s="3"/>
      <c r="X8935" s="3"/>
    </row>
    <row r="8936" spans="15:24" x14ac:dyDescent="0.45">
      <c r="O8936" s="3"/>
      <c r="V8936" s="3"/>
      <c r="X8936" s="3"/>
    </row>
    <row r="8937" spans="15:24" x14ac:dyDescent="0.45">
      <c r="O8937" s="3"/>
      <c r="V8937" s="3"/>
      <c r="X8937" s="3"/>
    </row>
    <row r="8938" spans="15:24" x14ac:dyDescent="0.45">
      <c r="O8938" s="3"/>
      <c r="V8938" s="3"/>
      <c r="X8938" s="3"/>
    </row>
    <row r="8939" spans="15:24" x14ac:dyDescent="0.45">
      <c r="O8939" s="3"/>
      <c r="V8939" s="3"/>
      <c r="X8939" s="3"/>
    </row>
    <row r="8940" spans="15:24" x14ac:dyDescent="0.45">
      <c r="O8940" s="3"/>
      <c r="V8940" s="3"/>
      <c r="X8940" s="3"/>
    </row>
    <row r="8941" spans="15:24" x14ac:dyDescent="0.45">
      <c r="O8941" s="3"/>
      <c r="V8941" s="3"/>
      <c r="X8941" s="3"/>
    </row>
    <row r="8942" spans="15:24" x14ac:dyDescent="0.45">
      <c r="O8942" s="3"/>
      <c r="V8942" s="3"/>
      <c r="X8942" s="3"/>
    </row>
    <row r="8943" spans="15:24" x14ac:dyDescent="0.45">
      <c r="O8943" s="3"/>
      <c r="V8943" s="3"/>
      <c r="X8943" s="3"/>
    </row>
    <row r="8944" spans="15:24" x14ac:dyDescent="0.45">
      <c r="O8944" s="3"/>
      <c r="V8944" s="3"/>
      <c r="X8944" s="3"/>
    </row>
    <row r="8945" spans="15:24" x14ac:dyDescent="0.45">
      <c r="O8945" s="3"/>
      <c r="V8945" s="3"/>
      <c r="X8945" s="3"/>
    </row>
    <row r="8946" spans="15:24" x14ac:dyDescent="0.45">
      <c r="O8946" s="3"/>
      <c r="V8946" s="3"/>
      <c r="X8946" s="3"/>
    </row>
    <row r="8947" spans="15:24" x14ac:dyDescent="0.45">
      <c r="O8947" s="3"/>
      <c r="V8947" s="3"/>
      <c r="X8947" s="3"/>
    </row>
    <row r="8948" spans="15:24" x14ac:dyDescent="0.45">
      <c r="O8948" s="3"/>
      <c r="V8948" s="3"/>
      <c r="X8948" s="3"/>
    </row>
    <row r="8949" spans="15:24" x14ac:dyDescent="0.45">
      <c r="O8949" s="3"/>
      <c r="V8949" s="3"/>
      <c r="X8949" s="3"/>
    </row>
    <row r="8950" spans="15:24" x14ac:dyDescent="0.45">
      <c r="O8950" s="3"/>
      <c r="V8950" s="3"/>
      <c r="X8950" s="3"/>
    </row>
    <row r="8951" spans="15:24" x14ac:dyDescent="0.45">
      <c r="O8951" s="3"/>
      <c r="V8951" s="3"/>
      <c r="X8951" s="3"/>
    </row>
    <row r="8952" spans="15:24" x14ac:dyDescent="0.45">
      <c r="O8952" s="3"/>
      <c r="V8952" s="3"/>
      <c r="X8952" s="3"/>
    </row>
    <row r="8953" spans="15:24" x14ac:dyDescent="0.45">
      <c r="O8953" s="3"/>
      <c r="V8953" s="3"/>
      <c r="X8953" s="3"/>
    </row>
    <row r="8954" spans="15:24" x14ac:dyDescent="0.45">
      <c r="O8954" s="3"/>
      <c r="V8954" s="3"/>
      <c r="X8954" s="3"/>
    </row>
    <row r="8955" spans="15:24" x14ac:dyDescent="0.45">
      <c r="O8955" s="3"/>
      <c r="V8955" s="3"/>
      <c r="X8955" s="3"/>
    </row>
    <row r="8956" spans="15:24" x14ac:dyDescent="0.45">
      <c r="O8956" s="3"/>
      <c r="V8956" s="3"/>
      <c r="X8956" s="3"/>
    </row>
    <row r="8957" spans="15:24" x14ac:dyDescent="0.45">
      <c r="O8957" s="3"/>
      <c r="V8957" s="3"/>
      <c r="X8957" s="3"/>
    </row>
    <row r="8958" spans="15:24" x14ac:dyDescent="0.45">
      <c r="O8958" s="3"/>
      <c r="V8958" s="3"/>
      <c r="X8958" s="3"/>
    </row>
    <row r="8959" spans="15:24" x14ac:dyDescent="0.45">
      <c r="O8959" s="3"/>
      <c r="V8959" s="3"/>
      <c r="X8959" s="3"/>
    </row>
    <row r="8960" spans="15:24" x14ac:dyDescent="0.45">
      <c r="O8960" s="3"/>
      <c r="V8960" s="3"/>
      <c r="X8960" s="3"/>
    </row>
    <row r="8961" spans="15:24" x14ac:dyDescent="0.45">
      <c r="O8961" s="3"/>
      <c r="V8961" s="3"/>
      <c r="X8961" s="3"/>
    </row>
    <row r="8962" spans="15:24" x14ac:dyDescent="0.45">
      <c r="O8962" s="3"/>
      <c r="V8962" s="3"/>
      <c r="X8962" s="3"/>
    </row>
    <row r="8963" spans="15:24" x14ac:dyDescent="0.45">
      <c r="O8963" s="3"/>
      <c r="V8963" s="3"/>
      <c r="X8963" s="3"/>
    </row>
    <row r="8964" spans="15:24" x14ac:dyDescent="0.45">
      <c r="O8964" s="3"/>
      <c r="V8964" s="3"/>
      <c r="X8964" s="3"/>
    </row>
    <row r="8965" spans="15:24" x14ac:dyDescent="0.45">
      <c r="O8965" s="3"/>
      <c r="V8965" s="3"/>
      <c r="X8965" s="3"/>
    </row>
    <row r="8966" spans="15:24" x14ac:dyDescent="0.45">
      <c r="O8966" s="3"/>
      <c r="V8966" s="3"/>
      <c r="X8966" s="3"/>
    </row>
    <row r="8967" spans="15:24" x14ac:dyDescent="0.45">
      <c r="O8967" s="3"/>
      <c r="V8967" s="3"/>
      <c r="X8967" s="3"/>
    </row>
    <row r="8968" spans="15:24" x14ac:dyDescent="0.45">
      <c r="O8968" s="3"/>
      <c r="V8968" s="3"/>
      <c r="X8968" s="3"/>
    </row>
    <row r="8969" spans="15:24" x14ac:dyDescent="0.45">
      <c r="O8969" s="3"/>
      <c r="V8969" s="3"/>
      <c r="X8969" s="3"/>
    </row>
    <row r="8970" spans="15:24" x14ac:dyDescent="0.45">
      <c r="O8970" s="3"/>
      <c r="V8970" s="3"/>
      <c r="X8970" s="3"/>
    </row>
    <row r="8971" spans="15:24" x14ac:dyDescent="0.45">
      <c r="O8971" s="3"/>
      <c r="V8971" s="3"/>
      <c r="X8971" s="3"/>
    </row>
    <row r="8972" spans="15:24" x14ac:dyDescent="0.45">
      <c r="O8972" s="3"/>
      <c r="V8972" s="3"/>
      <c r="X8972" s="3"/>
    </row>
    <row r="8973" spans="15:24" x14ac:dyDescent="0.45">
      <c r="O8973" s="3"/>
      <c r="V8973" s="3"/>
      <c r="X8973" s="3"/>
    </row>
    <row r="8974" spans="15:24" x14ac:dyDescent="0.45">
      <c r="O8974" s="3"/>
      <c r="V8974" s="3"/>
      <c r="X8974" s="3"/>
    </row>
    <row r="8975" spans="15:24" x14ac:dyDescent="0.45">
      <c r="O8975" s="3"/>
      <c r="V8975" s="3"/>
      <c r="X8975" s="3"/>
    </row>
    <row r="8976" spans="15:24" x14ac:dyDescent="0.45">
      <c r="O8976" s="3"/>
      <c r="V8976" s="3"/>
      <c r="X8976" s="3"/>
    </row>
    <row r="8977" spans="15:24" x14ac:dyDescent="0.45">
      <c r="O8977" s="3"/>
      <c r="V8977" s="3"/>
      <c r="X8977" s="3"/>
    </row>
    <row r="8978" spans="15:24" x14ac:dyDescent="0.45">
      <c r="O8978" s="3"/>
      <c r="V8978" s="3"/>
      <c r="X8978" s="3"/>
    </row>
    <row r="8979" spans="15:24" x14ac:dyDescent="0.45">
      <c r="O8979" s="3"/>
      <c r="V8979" s="3"/>
      <c r="X8979" s="3"/>
    </row>
    <row r="8980" spans="15:24" x14ac:dyDescent="0.45">
      <c r="O8980" s="3"/>
      <c r="V8980" s="3"/>
      <c r="X8980" s="3"/>
    </row>
    <row r="8981" spans="15:24" x14ac:dyDescent="0.45">
      <c r="O8981" s="3"/>
      <c r="V8981" s="3"/>
      <c r="X8981" s="3"/>
    </row>
    <row r="8982" spans="15:24" x14ac:dyDescent="0.45">
      <c r="O8982" s="3"/>
      <c r="V8982" s="3"/>
      <c r="X8982" s="3"/>
    </row>
    <row r="8983" spans="15:24" x14ac:dyDescent="0.45">
      <c r="O8983" s="3"/>
      <c r="V8983" s="3"/>
      <c r="X8983" s="3"/>
    </row>
    <row r="8984" spans="15:24" x14ac:dyDescent="0.45">
      <c r="O8984" s="3"/>
      <c r="V8984" s="3"/>
      <c r="X8984" s="3"/>
    </row>
    <row r="8985" spans="15:24" x14ac:dyDescent="0.45">
      <c r="O8985" s="3"/>
      <c r="V8985" s="3"/>
      <c r="X8985" s="3"/>
    </row>
    <row r="8986" spans="15:24" x14ac:dyDescent="0.45">
      <c r="O8986" s="3"/>
      <c r="V8986" s="3"/>
      <c r="X8986" s="3"/>
    </row>
    <row r="8987" spans="15:24" x14ac:dyDescent="0.45">
      <c r="O8987" s="3"/>
      <c r="V8987" s="3"/>
      <c r="X8987" s="3"/>
    </row>
    <row r="8988" spans="15:24" x14ac:dyDescent="0.45">
      <c r="O8988" s="3"/>
      <c r="V8988" s="3"/>
      <c r="X8988" s="3"/>
    </row>
    <row r="8989" spans="15:24" x14ac:dyDescent="0.45">
      <c r="O8989" s="3"/>
      <c r="V8989" s="3"/>
      <c r="X8989" s="3"/>
    </row>
    <row r="8990" spans="15:24" x14ac:dyDescent="0.45">
      <c r="O8990" s="3"/>
      <c r="V8990" s="3"/>
      <c r="X8990" s="3"/>
    </row>
    <row r="8991" spans="15:24" x14ac:dyDescent="0.45">
      <c r="O8991" s="3"/>
      <c r="V8991" s="3"/>
      <c r="X8991" s="3"/>
    </row>
    <row r="8992" spans="15:24" x14ac:dyDescent="0.45">
      <c r="O8992" s="3"/>
      <c r="V8992" s="3"/>
      <c r="X8992" s="3"/>
    </row>
    <row r="8993" spans="15:24" x14ac:dyDescent="0.45">
      <c r="O8993" s="3"/>
      <c r="V8993" s="3"/>
      <c r="X8993" s="3"/>
    </row>
    <row r="8994" spans="15:24" x14ac:dyDescent="0.45">
      <c r="O8994" s="3"/>
      <c r="V8994" s="3"/>
      <c r="X8994" s="3"/>
    </row>
    <row r="8995" spans="15:24" x14ac:dyDescent="0.45">
      <c r="O8995" s="3"/>
      <c r="V8995" s="3"/>
      <c r="X8995" s="3"/>
    </row>
    <row r="8996" spans="15:24" x14ac:dyDescent="0.45">
      <c r="O8996" s="3"/>
      <c r="V8996" s="3"/>
      <c r="X8996" s="3"/>
    </row>
    <row r="8997" spans="15:24" x14ac:dyDescent="0.45">
      <c r="O8997" s="3"/>
      <c r="V8997" s="3"/>
      <c r="X8997" s="3"/>
    </row>
    <row r="8998" spans="15:24" x14ac:dyDescent="0.45">
      <c r="O8998" s="3"/>
      <c r="V8998" s="3"/>
      <c r="X8998" s="3"/>
    </row>
    <row r="8999" spans="15:24" x14ac:dyDescent="0.45">
      <c r="O8999" s="3"/>
      <c r="V8999" s="3"/>
      <c r="X8999" s="3"/>
    </row>
    <row r="9000" spans="15:24" x14ac:dyDescent="0.45">
      <c r="O9000" s="3"/>
      <c r="V9000" s="3"/>
      <c r="X9000" s="3"/>
    </row>
    <row r="9001" spans="15:24" x14ac:dyDescent="0.45">
      <c r="O9001" s="3"/>
      <c r="V9001" s="3"/>
      <c r="X9001" s="3"/>
    </row>
    <row r="9002" spans="15:24" x14ac:dyDescent="0.45">
      <c r="O9002" s="3"/>
      <c r="V9002" s="3"/>
      <c r="X9002" s="3"/>
    </row>
    <row r="9003" spans="15:24" x14ac:dyDescent="0.45">
      <c r="O9003" s="3"/>
      <c r="V9003" s="3"/>
      <c r="X9003" s="3"/>
    </row>
    <row r="9004" spans="15:24" x14ac:dyDescent="0.45">
      <c r="O9004" s="3"/>
      <c r="V9004" s="3"/>
      <c r="X9004" s="3"/>
    </row>
    <row r="9005" spans="15:24" x14ac:dyDescent="0.45">
      <c r="O9005" s="3"/>
      <c r="V9005" s="3"/>
      <c r="X9005" s="3"/>
    </row>
    <row r="9006" spans="15:24" x14ac:dyDescent="0.45">
      <c r="O9006" s="3"/>
      <c r="V9006" s="3"/>
      <c r="X9006" s="3"/>
    </row>
    <row r="9007" spans="15:24" x14ac:dyDescent="0.45">
      <c r="O9007" s="3"/>
      <c r="V9007" s="3"/>
      <c r="X9007" s="3"/>
    </row>
    <row r="9008" spans="15:24" x14ac:dyDescent="0.45">
      <c r="O9008" s="3"/>
      <c r="V9008" s="3"/>
      <c r="X9008" s="3"/>
    </row>
    <row r="9009" spans="15:24" x14ac:dyDescent="0.45">
      <c r="O9009" s="3"/>
      <c r="V9009" s="3"/>
      <c r="X9009" s="3"/>
    </row>
    <row r="9010" spans="15:24" x14ac:dyDescent="0.45">
      <c r="O9010" s="3"/>
      <c r="V9010" s="3"/>
      <c r="X9010" s="3"/>
    </row>
    <row r="9011" spans="15:24" x14ac:dyDescent="0.45">
      <c r="O9011" s="3"/>
      <c r="V9011" s="3"/>
      <c r="X9011" s="3"/>
    </row>
    <row r="9012" spans="15:24" x14ac:dyDescent="0.45">
      <c r="O9012" s="3"/>
      <c r="V9012" s="3"/>
      <c r="X9012" s="3"/>
    </row>
    <row r="9013" spans="15:24" x14ac:dyDescent="0.45">
      <c r="O9013" s="3"/>
      <c r="V9013" s="3"/>
      <c r="X9013" s="3"/>
    </row>
    <row r="9014" spans="15:24" x14ac:dyDescent="0.45">
      <c r="O9014" s="3"/>
      <c r="V9014" s="3"/>
      <c r="X9014" s="3"/>
    </row>
    <row r="9015" spans="15:24" x14ac:dyDescent="0.45">
      <c r="O9015" s="3"/>
      <c r="V9015" s="3"/>
      <c r="X9015" s="3"/>
    </row>
    <row r="9016" spans="15:24" x14ac:dyDescent="0.45">
      <c r="O9016" s="3"/>
      <c r="V9016" s="3"/>
      <c r="X9016" s="3"/>
    </row>
    <row r="9017" spans="15:24" x14ac:dyDescent="0.45">
      <c r="O9017" s="3"/>
      <c r="V9017" s="3"/>
      <c r="X9017" s="3"/>
    </row>
    <row r="9018" spans="15:24" x14ac:dyDescent="0.45">
      <c r="O9018" s="3"/>
      <c r="V9018" s="3"/>
      <c r="X9018" s="3"/>
    </row>
    <row r="9019" spans="15:24" x14ac:dyDescent="0.45">
      <c r="O9019" s="3"/>
      <c r="V9019" s="3"/>
      <c r="X9019" s="3"/>
    </row>
    <row r="9020" spans="15:24" x14ac:dyDescent="0.45">
      <c r="O9020" s="3"/>
      <c r="V9020" s="3"/>
      <c r="X9020" s="3"/>
    </row>
    <row r="9021" spans="15:24" x14ac:dyDescent="0.45">
      <c r="O9021" s="3"/>
      <c r="V9021" s="3"/>
      <c r="X9021" s="3"/>
    </row>
    <row r="9022" spans="15:24" x14ac:dyDescent="0.45">
      <c r="O9022" s="3"/>
      <c r="V9022" s="3"/>
      <c r="X9022" s="3"/>
    </row>
    <row r="9023" spans="15:24" x14ac:dyDescent="0.45">
      <c r="O9023" s="3"/>
      <c r="V9023" s="3"/>
      <c r="X9023" s="3"/>
    </row>
    <row r="9024" spans="15:24" x14ac:dyDescent="0.45">
      <c r="O9024" s="3"/>
      <c r="V9024" s="3"/>
      <c r="X9024" s="3"/>
    </row>
    <row r="9025" spans="15:24" x14ac:dyDescent="0.45">
      <c r="O9025" s="3"/>
      <c r="V9025" s="3"/>
      <c r="X9025" s="3"/>
    </row>
    <row r="9026" spans="15:24" x14ac:dyDescent="0.45">
      <c r="O9026" s="3"/>
      <c r="V9026" s="3"/>
      <c r="X9026" s="3"/>
    </row>
    <row r="9027" spans="15:24" x14ac:dyDescent="0.45">
      <c r="O9027" s="3"/>
      <c r="V9027" s="3"/>
      <c r="X9027" s="3"/>
    </row>
    <row r="9028" spans="15:24" x14ac:dyDescent="0.45">
      <c r="O9028" s="3"/>
      <c r="V9028" s="3"/>
      <c r="X9028" s="3"/>
    </row>
    <row r="9029" spans="15:24" x14ac:dyDescent="0.45">
      <c r="O9029" s="3"/>
      <c r="V9029" s="3"/>
      <c r="X9029" s="3"/>
    </row>
    <row r="9030" spans="15:24" x14ac:dyDescent="0.45">
      <c r="O9030" s="3"/>
      <c r="V9030" s="3"/>
      <c r="X9030" s="3"/>
    </row>
    <row r="9031" spans="15:24" x14ac:dyDescent="0.45">
      <c r="O9031" s="3"/>
      <c r="V9031" s="3"/>
      <c r="X9031" s="3"/>
    </row>
    <row r="9032" spans="15:24" x14ac:dyDescent="0.45">
      <c r="O9032" s="3"/>
      <c r="V9032" s="3"/>
      <c r="X9032" s="3"/>
    </row>
    <row r="9033" spans="15:24" x14ac:dyDescent="0.45">
      <c r="O9033" s="3"/>
      <c r="V9033" s="3"/>
      <c r="X9033" s="3"/>
    </row>
    <row r="9034" spans="15:24" x14ac:dyDescent="0.45">
      <c r="O9034" s="3"/>
      <c r="V9034" s="3"/>
      <c r="X9034" s="3"/>
    </row>
    <row r="9035" spans="15:24" x14ac:dyDescent="0.45">
      <c r="O9035" s="3"/>
      <c r="V9035" s="3"/>
      <c r="X9035" s="3"/>
    </row>
    <row r="9036" spans="15:24" x14ac:dyDescent="0.45">
      <c r="O9036" s="3"/>
      <c r="V9036" s="3"/>
      <c r="X9036" s="3"/>
    </row>
    <row r="9037" spans="15:24" x14ac:dyDescent="0.45">
      <c r="O9037" s="3"/>
      <c r="V9037" s="3"/>
      <c r="X9037" s="3"/>
    </row>
    <row r="9038" spans="15:24" x14ac:dyDescent="0.45">
      <c r="O9038" s="3"/>
      <c r="V9038" s="3"/>
      <c r="X9038" s="3"/>
    </row>
    <row r="9039" spans="15:24" x14ac:dyDescent="0.45">
      <c r="O9039" s="3"/>
      <c r="V9039" s="3"/>
      <c r="X9039" s="3"/>
    </row>
    <row r="9040" spans="15:24" x14ac:dyDescent="0.45">
      <c r="O9040" s="3"/>
      <c r="V9040" s="3"/>
      <c r="X9040" s="3"/>
    </row>
    <row r="9041" spans="15:24" x14ac:dyDescent="0.45">
      <c r="O9041" s="3"/>
      <c r="V9041" s="3"/>
      <c r="X9041" s="3"/>
    </row>
    <row r="9042" spans="15:24" x14ac:dyDescent="0.45">
      <c r="O9042" s="3"/>
      <c r="V9042" s="3"/>
      <c r="X9042" s="3"/>
    </row>
    <row r="9043" spans="15:24" x14ac:dyDescent="0.45">
      <c r="O9043" s="3"/>
      <c r="V9043" s="3"/>
      <c r="X9043" s="3"/>
    </row>
    <row r="9044" spans="15:24" x14ac:dyDescent="0.45">
      <c r="O9044" s="3"/>
      <c r="V9044" s="3"/>
      <c r="X9044" s="3"/>
    </row>
    <row r="9045" spans="15:24" x14ac:dyDescent="0.45">
      <c r="O9045" s="3"/>
      <c r="V9045" s="3"/>
      <c r="X9045" s="3"/>
    </row>
    <row r="9046" spans="15:24" x14ac:dyDescent="0.45">
      <c r="O9046" s="3"/>
      <c r="V9046" s="3"/>
      <c r="X9046" s="3"/>
    </row>
    <row r="9047" spans="15:24" x14ac:dyDescent="0.45">
      <c r="O9047" s="3"/>
      <c r="V9047" s="3"/>
      <c r="X9047" s="3"/>
    </row>
    <row r="9048" spans="15:24" x14ac:dyDescent="0.45">
      <c r="O9048" s="3"/>
      <c r="V9048" s="3"/>
      <c r="X9048" s="3"/>
    </row>
    <row r="9049" spans="15:24" x14ac:dyDescent="0.45">
      <c r="O9049" s="3"/>
      <c r="V9049" s="3"/>
      <c r="X9049" s="3"/>
    </row>
    <row r="9050" spans="15:24" x14ac:dyDescent="0.45">
      <c r="O9050" s="3"/>
      <c r="V9050" s="3"/>
      <c r="X9050" s="3"/>
    </row>
    <row r="9051" spans="15:24" x14ac:dyDescent="0.45">
      <c r="O9051" s="3"/>
      <c r="V9051" s="3"/>
      <c r="X9051" s="3"/>
    </row>
    <row r="9052" spans="15:24" x14ac:dyDescent="0.45">
      <c r="O9052" s="3"/>
      <c r="V9052" s="3"/>
      <c r="X9052" s="3"/>
    </row>
    <row r="9053" spans="15:24" x14ac:dyDescent="0.45">
      <c r="O9053" s="3"/>
      <c r="V9053" s="3"/>
      <c r="X9053" s="3"/>
    </row>
    <row r="9054" spans="15:24" x14ac:dyDescent="0.45">
      <c r="O9054" s="3"/>
      <c r="V9054" s="3"/>
      <c r="X9054" s="3"/>
    </row>
    <row r="9055" spans="15:24" x14ac:dyDescent="0.45">
      <c r="O9055" s="3"/>
      <c r="V9055" s="3"/>
      <c r="X9055" s="3"/>
    </row>
    <row r="9056" spans="15:24" x14ac:dyDescent="0.45">
      <c r="O9056" s="3"/>
      <c r="V9056" s="3"/>
      <c r="X9056" s="3"/>
    </row>
    <row r="9057" spans="15:24" x14ac:dyDescent="0.45">
      <c r="O9057" s="3"/>
      <c r="V9057" s="3"/>
      <c r="X9057" s="3"/>
    </row>
    <row r="9058" spans="15:24" x14ac:dyDescent="0.45">
      <c r="O9058" s="3"/>
      <c r="V9058" s="3"/>
      <c r="X9058" s="3"/>
    </row>
    <row r="9059" spans="15:24" x14ac:dyDescent="0.45">
      <c r="O9059" s="3"/>
      <c r="V9059" s="3"/>
      <c r="X9059" s="3"/>
    </row>
    <row r="9060" spans="15:24" x14ac:dyDescent="0.45">
      <c r="O9060" s="3"/>
      <c r="V9060" s="3"/>
      <c r="X9060" s="3"/>
    </row>
    <row r="9061" spans="15:24" x14ac:dyDescent="0.45">
      <c r="O9061" s="3"/>
      <c r="V9061" s="3"/>
      <c r="X9061" s="3"/>
    </row>
    <row r="9062" spans="15:24" x14ac:dyDescent="0.45">
      <c r="O9062" s="3"/>
      <c r="V9062" s="3"/>
      <c r="X9062" s="3"/>
    </row>
    <row r="9063" spans="15:24" x14ac:dyDescent="0.45">
      <c r="O9063" s="3"/>
      <c r="V9063" s="3"/>
      <c r="X9063" s="3"/>
    </row>
    <row r="9064" spans="15:24" x14ac:dyDescent="0.45">
      <c r="O9064" s="3"/>
      <c r="V9064" s="3"/>
      <c r="X9064" s="3"/>
    </row>
    <row r="9065" spans="15:24" x14ac:dyDescent="0.45">
      <c r="O9065" s="3"/>
      <c r="V9065" s="3"/>
      <c r="X9065" s="3"/>
    </row>
    <row r="9066" spans="15:24" x14ac:dyDescent="0.45">
      <c r="O9066" s="3"/>
      <c r="V9066" s="3"/>
      <c r="X9066" s="3"/>
    </row>
    <row r="9067" spans="15:24" x14ac:dyDescent="0.45">
      <c r="O9067" s="3"/>
      <c r="V9067" s="3"/>
      <c r="X9067" s="3"/>
    </row>
    <row r="9068" spans="15:24" x14ac:dyDescent="0.45">
      <c r="O9068" s="3"/>
      <c r="V9068" s="3"/>
      <c r="X9068" s="3"/>
    </row>
    <row r="9069" spans="15:24" x14ac:dyDescent="0.45">
      <c r="O9069" s="3"/>
      <c r="V9069" s="3"/>
      <c r="X9069" s="3"/>
    </row>
    <row r="9070" spans="15:24" x14ac:dyDescent="0.45">
      <c r="O9070" s="3"/>
      <c r="V9070" s="3"/>
      <c r="X9070" s="3"/>
    </row>
    <row r="9071" spans="15:24" x14ac:dyDescent="0.45">
      <c r="O9071" s="3"/>
      <c r="V9071" s="3"/>
      <c r="X9071" s="3"/>
    </row>
    <row r="9072" spans="15:24" x14ac:dyDescent="0.45">
      <c r="O9072" s="3"/>
      <c r="V9072" s="3"/>
      <c r="X9072" s="3"/>
    </row>
    <row r="9073" spans="15:24" x14ac:dyDescent="0.45">
      <c r="O9073" s="3"/>
      <c r="V9073" s="3"/>
      <c r="X9073" s="3"/>
    </row>
    <row r="9074" spans="15:24" x14ac:dyDescent="0.45">
      <c r="O9074" s="3"/>
      <c r="V9074" s="3"/>
      <c r="X9074" s="3"/>
    </row>
    <row r="9075" spans="15:24" x14ac:dyDescent="0.45">
      <c r="O9075" s="3"/>
      <c r="V9075" s="3"/>
      <c r="X9075" s="3"/>
    </row>
    <row r="9076" spans="15:24" x14ac:dyDescent="0.45">
      <c r="O9076" s="3"/>
      <c r="V9076" s="3"/>
      <c r="X9076" s="3"/>
    </row>
    <row r="9077" spans="15:24" x14ac:dyDescent="0.45">
      <c r="O9077" s="3"/>
      <c r="V9077" s="3"/>
      <c r="X9077" s="3"/>
    </row>
    <row r="9078" spans="15:24" x14ac:dyDescent="0.45">
      <c r="O9078" s="3"/>
      <c r="V9078" s="3"/>
      <c r="X9078" s="3"/>
    </row>
    <row r="9079" spans="15:24" x14ac:dyDescent="0.45">
      <c r="O9079" s="3"/>
      <c r="V9079" s="3"/>
      <c r="X9079" s="3"/>
    </row>
    <row r="9080" spans="15:24" x14ac:dyDescent="0.45">
      <c r="O9080" s="3"/>
      <c r="V9080" s="3"/>
      <c r="X9080" s="3"/>
    </row>
    <row r="9081" spans="15:24" x14ac:dyDescent="0.45">
      <c r="O9081" s="3"/>
      <c r="V9081" s="3"/>
      <c r="X9081" s="3"/>
    </row>
    <row r="9082" spans="15:24" x14ac:dyDescent="0.45">
      <c r="O9082" s="3"/>
      <c r="V9082" s="3"/>
      <c r="X9082" s="3"/>
    </row>
    <row r="9083" spans="15:24" x14ac:dyDescent="0.45">
      <c r="O9083" s="3"/>
      <c r="V9083" s="3"/>
      <c r="X9083" s="3"/>
    </row>
    <row r="9084" spans="15:24" x14ac:dyDescent="0.45">
      <c r="O9084" s="3"/>
      <c r="V9084" s="3"/>
      <c r="X9084" s="3"/>
    </row>
    <row r="9085" spans="15:24" x14ac:dyDescent="0.45">
      <c r="O9085" s="3"/>
      <c r="V9085" s="3"/>
      <c r="X9085" s="3"/>
    </row>
    <row r="9086" spans="15:24" x14ac:dyDescent="0.45">
      <c r="O9086" s="3"/>
      <c r="V9086" s="3"/>
      <c r="X9086" s="3"/>
    </row>
    <row r="9087" spans="15:24" x14ac:dyDescent="0.45">
      <c r="O9087" s="3"/>
      <c r="V9087" s="3"/>
      <c r="X9087" s="3"/>
    </row>
    <row r="9088" spans="15:24" x14ac:dyDescent="0.45">
      <c r="O9088" s="3"/>
      <c r="V9088" s="3"/>
      <c r="X9088" s="3"/>
    </row>
    <row r="9089" spans="15:24" x14ac:dyDescent="0.45">
      <c r="O9089" s="3"/>
      <c r="V9089" s="3"/>
      <c r="X9089" s="3"/>
    </row>
    <row r="9090" spans="15:24" x14ac:dyDescent="0.45">
      <c r="O9090" s="3"/>
      <c r="V9090" s="3"/>
      <c r="X9090" s="3"/>
    </row>
    <row r="9091" spans="15:24" x14ac:dyDescent="0.45">
      <c r="O9091" s="3"/>
      <c r="V9091" s="3"/>
      <c r="X9091" s="3"/>
    </row>
    <row r="9092" spans="15:24" x14ac:dyDescent="0.45">
      <c r="O9092" s="3"/>
      <c r="V9092" s="3"/>
      <c r="X9092" s="3"/>
    </row>
    <row r="9093" spans="15:24" x14ac:dyDescent="0.45">
      <c r="O9093" s="3"/>
      <c r="V9093" s="3"/>
      <c r="X9093" s="3"/>
    </row>
    <row r="9094" spans="15:24" x14ac:dyDescent="0.45">
      <c r="O9094" s="3"/>
      <c r="V9094" s="3"/>
      <c r="X9094" s="3"/>
    </row>
    <row r="9095" spans="15:24" x14ac:dyDescent="0.45">
      <c r="O9095" s="3"/>
      <c r="V9095" s="3"/>
      <c r="X9095" s="3"/>
    </row>
    <row r="9096" spans="15:24" x14ac:dyDescent="0.45">
      <c r="O9096" s="3"/>
      <c r="V9096" s="3"/>
      <c r="X9096" s="3"/>
    </row>
    <row r="9097" spans="15:24" x14ac:dyDescent="0.45">
      <c r="O9097" s="3"/>
      <c r="V9097" s="3"/>
      <c r="X9097" s="3"/>
    </row>
    <row r="9098" spans="15:24" x14ac:dyDescent="0.45">
      <c r="O9098" s="3"/>
      <c r="V9098" s="3"/>
      <c r="X9098" s="3"/>
    </row>
    <row r="9099" spans="15:24" x14ac:dyDescent="0.45">
      <c r="O9099" s="3"/>
      <c r="V9099" s="3"/>
      <c r="X9099" s="3"/>
    </row>
    <row r="9100" spans="15:24" x14ac:dyDescent="0.45">
      <c r="O9100" s="3"/>
      <c r="V9100" s="3"/>
      <c r="X9100" s="3"/>
    </row>
    <row r="9101" spans="15:24" x14ac:dyDescent="0.45">
      <c r="O9101" s="3"/>
      <c r="V9101" s="3"/>
      <c r="X9101" s="3"/>
    </row>
    <row r="9102" spans="15:24" x14ac:dyDescent="0.45">
      <c r="O9102" s="3"/>
      <c r="V9102" s="3"/>
      <c r="X9102" s="3"/>
    </row>
    <row r="9103" spans="15:24" x14ac:dyDescent="0.45">
      <c r="O9103" s="3"/>
      <c r="V9103" s="3"/>
      <c r="X9103" s="3"/>
    </row>
    <row r="9104" spans="15:24" x14ac:dyDescent="0.45">
      <c r="O9104" s="3"/>
      <c r="V9104" s="3"/>
      <c r="X9104" s="3"/>
    </row>
    <row r="9105" spans="15:24" x14ac:dyDescent="0.45">
      <c r="O9105" s="3"/>
      <c r="V9105" s="3"/>
      <c r="X9105" s="3"/>
    </row>
    <row r="9106" spans="15:24" x14ac:dyDescent="0.45">
      <c r="O9106" s="3"/>
      <c r="V9106" s="3"/>
      <c r="X9106" s="3"/>
    </row>
    <row r="9107" spans="15:24" x14ac:dyDescent="0.45">
      <c r="O9107" s="3"/>
      <c r="V9107" s="3"/>
      <c r="X9107" s="3"/>
    </row>
    <row r="9108" spans="15:24" x14ac:dyDescent="0.45">
      <c r="O9108" s="3"/>
      <c r="V9108" s="3"/>
      <c r="X9108" s="3"/>
    </row>
    <row r="9109" spans="15:24" x14ac:dyDescent="0.45">
      <c r="O9109" s="3"/>
      <c r="V9109" s="3"/>
      <c r="X9109" s="3"/>
    </row>
    <row r="9110" spans="15:24" x14ac:dyDescent="0.45">
      <c r="O9110" s="3"/>
      <c r="V9110" s="3"/>
      <c r="X9110" s="3"/>
    </row>
    <row r="9111" spans="15:24" x14ac:dyDescent="0.45">
      <c r="O9111" s="3"/>
      <c r="V9111" s="3"/>
      <c r="X9111" s="3"/>
    </row>
    <row r="9112" spans="15:24" x14ac:dyDescent="0.45">
      <c r="O9112" s="3"/>
      <c r="V9112" s="3"/>
      <c r="X9112" s="3"/>
    </row>
    <row r="9113" spans="15:24" x14ac:dyDescent="0.45">
      <c r="O9113" s="3"/>
      <c r="V9113" s="3"/>
      <c r="X9113" s="3"/>
    </row>
    <row r="9114" spans="15:24" x14ac:dyDescent="0.45">
      <c r="O9114" s="3"/>
      <c r="V9114" s="3"/>
      <c r="X9114" s="3"/>
    </row>
    <row r="9115" spans="15:24" x14ac:dyDescent="0.45">
      <c r="O9115" s="3"/>
      <c r="V9115" s="3"/>
      <c r="X9115" s="3"/>
    </row>
    <row r="9116" spans="15:24" x14ac:dyDescent="0.45">
      <c r="O9116" s="3"/>
      <c r="V9116" s="3"/>
      <c r="X9116" s="3"/>
    </row>
    <row r="9117" spans="15:24" x14ac:dyDescent="0.45">
      <c r="O9117" s="3"/>
      <c r="V9117" s="3"/>
      <c r="X9117" s="3"/>
    </row>
    <row r="9118" spans="15:24" x14ac:dyDescent="0.45">
      <c r="O9118" s="3"/>
      <c r="V9118" s="3"/>
      <c r="X9118" s="3"/>
    </row>
    <row r="9119" spans="15:24" x14ac:dyDescent="0.45">
      <c r="O9119" s="3"/>
      <c r="V9119" s="3"/>
      <c r="X9119" s="3"/>
    </row>
    <row r="9120" spans="15:24" x14ac:dyDescent="0.45">
      <c r="O9120" s="3"/>
      <c r="V9120" s="3"/>
      <c r="X9120" s="3"/>
    </row>
    <row r="9121" spans="15:24" x14ac:dyDescent="0.45">
      <c r="O9121" s="3"/>
      <c r="V9121" s="3"/>
      <c r="X9121" s="3"/>
    </row>
    <row r="9122" spans="15:24" x14ac:dyDescent="0.45">
      <c r="O9122" s="3"/>
      <c r="V9122" s="3"/>
      <c r="X9122" s="3"/>
    </row>
    <row r="9123" spans="15:24" x14ac:dyDescent="0.45">
      <c r="O9123" s="3"/>
      <c r="V9123" s="3"/>
      <c r="X9123" s="3"/>
    </row>
    <row r="9124" spans="15:24" x14ac:dyDescent="0.45">
      <c r="O9124" s="3"/>
      <c r="V9124" s="3"/>
      <c r="X9124" s="3"/>
    </row>
    <row r="9125" spans="15:24" x14ac:dyDescent="0.45">
      <c r="O9125" s="3"/>
      <c r="V9125" s="3"/>
      <c r="X9125" s="3"/>
    </row>
    <row r="9126" spans="15:24" x14ac:dyDescent="0.45">
      <c r="O9126" s="3"/>
      <c r="V9126" s="3"/>
      <c r="X9126" s="3"/>
    </row>
    <row r="9127" spans="15:24" x14ac:dyDescent="0.45">
      <c r="O9127" s="3"/>
      <c r="V9127" s="3"/>
      <c r="X9127" s="3"/>
    </row>
    <row r="9128" spans="15:24" x14ac:dyDescent="0.45">
      <c r="O9128" s="3"/>
      <c r="V9128" s="3"/>
      <c r="X9128" s="3"/>
    </row>
    <row r="9129" spans="15:24" x14ac:dyDescent="0.45">
      <c r="O9129" s="3"/>
      <c r="V9129" s="3"/>
      <c r="X9129" s="3"/>
    </row>
    <row r="9130" spans="15:24" x14ac:dyDescent="0.45">
      <c r="O9130" s="3"/>
      <c r="V9130" s="3"/>
      <c r="X9130" s="3"/>
    </row>
    <row r="9131" spans="15:24" x14ac:dyDescent="0.45">
      <c r="O9131" s="3"/>
      <c r="V9131" s="3"/>
      <c r="X9131" s="3"/>
    </row>
    <row r="9132" spans="15:24" x14ac:dyDescent="0.45">
      <c r="O9132" s="3"/>
      <c r="V9132" s="3"/>
      <c r="X9132" s="3"/>
    </row>
    <row r="9133" spans="15:24" x14ac:dyDescent="0.45">
      <c r="O9133" s="3"/>
      <c r="V9133" s="3"/>
      <c r="X9133" s="3"/>
    </row>
    <row r="9134" spans="15:24" x14ac:dyDescent="0.45">
      <c r="O9134" s="3"/>
      <c r="V9134" s="3"/>
      <c r="X9134" s="3"/>
    </row>
    <row r="9135" spans="15:24" x14ac:dyDescent="0.45">
      <c r="O9135" s="3"/>
      <c r="V9135" s="3"/>
      <c r="X9135" s="3"/>
    </row>
    <row r="9136" spans="15:24" x14ac:dyDescent="0.45">
      <c r="O9136" s="3"/>
      <c r="V9136" s="3"/>
      <c r="X9136" s="3"/>
    </row>
    <row r="9137" spans="15:24" x14ac:dyDescent="0.45">
      <c r="O9137" s="3"/>
      <c r="V9137" s="3"/>
      <c r="X9137" s="3"/>
    </row>
    <row r="9138" spans="15:24" x14ac:dyDescent="0.45">
      <c r="O9138" s="3"/>
      <c r="V9138" s="3"/>
      <c r="X9138" s="3"/>
    </row>
    <row r="9139" spans="15:24" x14ac:dyDescent="0.45">
      <c r="O9139" s="3"/>
      <c r="V9139" s="3"/>
      <c r="X9139" s="3"/>
    </row>
    <row r="9140" spans="15:24" x14ac:dyDescent="0.45">
      <c r="O9140" s="3"/>
      <c r="V9140" s="3"/>
      <c r="X9140" s="3"/>
    </row>
    <row r="9141" spans="15:24" x14ac:dyDescent="0.45">
      <c r="O9141" s="3"/>
      <c r="V9141" s="3"/>
      <c r="X9141" s="3"/>
    </row>
    <row r="9142" spans="15:24" x14ac:dyDescent="0.45">
      <c r="O9142" s="3"/>
      <c r="V9142" s="3"/>
      <c r="X9142" s="3"/>
    </row>
    <row r="9143" spans="15:24" x14ac:dyDescent="0.45">
      <c r="O9143" s="3"/>
      <c r="V9143" s="3"/>
      <c r="X9143" s="3"/>
    </row>
    <row r="9144" spans="15:24" x14ac:dyDescent="0.45">
      <c r="O9144" s="3"/>
      <c r="V9144" s="3"/>
      <c r="X9144" s="3"/>
    </row>
    <row r="9145" spans="15:24" x14ac:dyDescent="0.45">
      <c r="O9145" s="3"/>
      <c r="V9145" s="3"/>
      <c r="X9145" s="3"/>
    </row>
    <row r="9146" spans="15:24" x14ac:dyDescent="0.45">
      <c r="O9146" s="3"/>
      <c r="V9146" s="3"/>
      <c r="X9146" s="3"/>
    </row>
    <row r="9147" spans="15:24" x14ac:dyDescent="0.45">
      <c r="O9147" s="3"/>
      <c r="V9147" s="3"/>
      <c r="X9147" s="3"/>
    </row>
    <row r="9148" spans="15:24" x14ac:dyDescent="0.45">
      <c r="O9148" s="3"/>
      <c r="V9148" s="3"/>
      <c r="X9148" s="3"/>
    </row>
    <row r="9149" spans="15:24" x14ac:dyDescent="0.45">
      <c r="O9149" s="3"/>
      <c r="V9149" s="3"/>
      <c r="X9149" s="3"/>
    </row>
    <row r="9150" spans="15:24" x14ac:dyDescent="0.45">
      <c r="O9150" s="3"/>
      <c r="V9150" s="3"/>
      <c r="X9150" s="3"/>
    </row>
    <row r="9151" spans="15:24" x14ac:dyDescent="0.45">
      <c r="O9151" s="3"/>
      <c r="V9151" s="3"/>
      <c r="X9151" s="3"/>
    </row>
    <row r="9152" spans="15:24" x14ac:dyDescent="0.45">
      <c r="O9152" s="3"/>
      <c r="V9152" s="3"/>
      <c r="X9152" s="3"/>
    </row>
    <row r="9153" spans="15:24" x14ac:dyDescent="0.45">
      <c r="O9153" s="3"/>
      <c r="V9153" s="3"/>
      <c r="X9153" s="3"/>
    </row>
    <row r="9154" spans="15:24" x14ac:dyDescent="0.45">
      <c r="O9154" s="3"/>
      <c r="V9154" s="3"/>
      <c r="X9154" s="3"/>
    </row>
    <row r="9155" spans="15:24" x14ac:dyDescent="0.45">
      <c r="O9155" s="3"/>
      <c r="V9155" s="3"/>
      <c r="X9155" s="3"/>
    </row>
    <row r="9156" spans="15:24" x14ac:dyDescent="0.45">
      <c r="O9156" s="3"/>
      <c r="V9156" s="3"/>
      <c r="X9156" s="3"/>
    </row>
    <row r="9157" spans="15:24" x14ac:dyDescent="0.45">
      <c r="O9157" s="3"/>
      <c r="V9157" s="3"/>
      <c r="X9157" s="3"/>
    </row>
    <row r="9158" spans="15:24" x14ac:dyDescent="0.45">
      <c r="O9158" s="3"/>
      <c r="V9158" s="3"/>
      <c r="X9158" s="3"/>
    </row>
    <row r="9159" spans="15:24" x14ac:dyDescent="0.45">
      <c r="O9159" s="3"/>
      <c r="V9159" s="3"/>
      <c r="X9159" s="3"/>
    </row>
    <row r="9160" spans="15:24" x14ac:dyDescent="0.45">
      <c r="O9160" s="3"/>
      <c r="V9160" s="3"/>
      <c r="X9160" s="3"/>
    </row>
    <row r="9161" spans="15:24" x14ac:dyDescent="0.45">
      <c r="O9161" s="3"/>
      <c r="V9161" s="3"/>
      <c r="X9161" s="3"/>
    </row>
    <row r="9162" spans="15:24" x14ac:dyDescent="0.45">
      <c r="O9162" s="3"/>
      <c r="V9162" s="3"/>
      <c r="X9162" s="3"/>
    </row>
    <row r="9163" spans="15:24" x14ac:dyDescent="0.45">
      <c r="O9163" s="3"/>
      <c r="V9163" s="3"/>
      <c r="X9163" s="3"/>
    </row>
    <row r="9164" spans="15:24" x14ac:dyDescent="0.45">
      <c r="O9164" s="3"/>
      <c r="V9164" s="3"/>
      <c r="X9164" s="3"/>
    </row>
    <row r="9165" spans="15:24" x14ac:dyDescent="0.45">
      <c r="O9165" s="3"/>
      <c r="V9165" s="3"/>
      <c r="X9165" s="3"/>
    </row>
    <row r="9166" spans="15:24" x14ac:dyDescent="0.45">
      <c r="O9166" s="3"/>
      <c r="V9166" s="3"/>
      <c r="X9166" s="3"/>
    </row>
    <row r="9167" spans="15:24" x14ac:dyDescent="0.45">
      <c r="O9167" s="3"/>
      <c r="V9167" s="3"/>
      <c r="X9167" s="3"/>
    </row>
    <row r="9168" spans="15:24" x14ac:dyDescent="0.45">
      <c r="O9168" s="3"/>
      <c r="V9168" s="3"/>
      <c r="X9168" s="3"/>
    </row>
    <row r="9169" spans="15:24" x14ac:dyDescent="0.45">
      <c r="O9169" s="3"/>
      <c r="V9169" s="3"/>
      <c r="X9169" s="3"/>
    </row>
    <row r="9170" spans="15:24" x14ac:dyDescent="0.45">
      <c r="O9170" s="3"/>
      <c r="V9170" s="3"/>
      <c r="X9170" s="3"/>
    </row>
    <row r="9171" spans="15:24" x14ac:dyDescent="0.45">
      <c r="O9171" s="3"/>
      <c r="V9171" s="3"/>
      <c r="X9171" s="3"/>
    </row>
    <row r="9172" spans="15:24" x14ac:dyDescent="0.45">
      <c r="O9172" s="3"/>
      <c r="V9172" s="3"/>
      <c r="X9172" s="3"/>
    </row>
    <row r="9173" spans="15:24" x14ac:dyDescent="0.45">
      <c r="O9173" s="3"/>
      <c r="V9173" s="3"/>
      <c r="X9173" s="3"/>
    </row>
    <row r="9174" spans="15:24" x14ac:dyDescent="0.45">
      <c r="O9174" s="3"/>
      <c r="V9174" s="3"/>
      <c r="X9174" s="3"/>
    </row>
    <row r="9175" spans="15:24" x14ac:dyDescent="0.45">
      <c r="O9175" s="3"/>
      <c r="V9175" s="3"/>
      <c r="X9175" s="3"/>
    </row>
    <row r="9176" spans="15:24" x14ac:dyDescent="0.45">
      <c r="O9176" s="3"/>
      <c r="V9176" s="3"/>
      <c r="X9176" s="3"/>
    </row>
    <row r="9177" spans="15:24" x14ac:dyDescent="0.45">
      <c r="O9177" s="3"/>
      <c r="V9177" s="3"/>
      <c r="X9177" s="3"/>
    </row>
    <row r="9178" spans="15:24" x14ac:dyDescent="0.45">
      <c r="O9178" s="3"/>
      <c r="V9178" s="3"/>
      <c r="X9178" s="3"/>
    </row>
    <row r="9179" spans="15:24" x14ac:dyDescent="0.45">
      <c r="O9179" s="3"/>
      <c r="V9179" s="3"/>
      <c r="X9179" s="3"/>
    </row>
    <row r="9180" spans="15:24" x14ac:dyDescent="0.45">
      <c r="O9180" s="3"/>
      <c r="V9180" s="3"/>
      <c r="X9180" s="3"/>
    </row>
    <row r="9181" spans="15:24" x14ac:dyDescent="0.45">
      <c r="O9181" s="3"/>
      <c r="V9181" s="3"/>
      <c r="X9181" s="3"/>
    </row>
    <row r="9182" spans="15:24" x14ac:dyDescent="0.45">
      <c r="O9182" s="3"/>
      <c r="V9182" s="3"/>
      <c r="X9182" s="3"/>
    </row>
    <row r="9183" spans="15:24" x14ac:dyDescent="0.45">
      <c r="O9183" s="3"/>
      <c r="V9183" s="3"/>
      <c r="X9183" s="3"/>
    </row>
    <row r="9184" spans="15:24" x14ac:dyDescent="0.45">
      <c r="O9184" s="3"/>
      <c r="V9184" s="3"/>
      <c r="X9184" s="3"/>
    </row>
    <row r="9185" spans="15:24" x14ac:dyDescent="0.45">
      <c r="O9185" s="3"/>
      <c r="V9185" s="3"/>
      <c r="X9185" s="3"/>
    </row>
    <row r="9186" spans="15:24" x14ac:dyDescent="0.45">
      <c r="O9186" s="3"/>
      <c r="V9186" s="3"/>
      <c r="X9186" s="3"/>
    </row>
    <row r="9187" spans="15:24" x14ac:dyDescent="0.45">
      <c r="O9187" s="3"/>
      <c r="V9187" s="3"/>
      <c r="X9187" s="3"/>
    </row>
    <row r="9188" spans="15:24" x14ac:dyDescent="0.45">
      <c r="O9188" s="3"/>
      <c r="V9188" s="3"/>
      <c r="X9188" s="3"/>
    </row>
    <row r="9189" spans="15:24" x14ac:dyDescent="0.45">
      <c r="O9189" s="3"/>
      <c r="V9189" s="3"/>
      <c r="X9189" s="3"/>
    </row>
    <row r="9190" spans="15:24" x14ac:dyDescent="0.45">
      <c r="O9190" s="3"/>
      <c r="V9190" s="3"/>
      <c r="X9190" s="3"/>
    </row>
    <row r="9191" spans="15:24" x14ac:dyDescent="0.45">
      <c r="O9191" s="3"/>
      <c r="V9191" s="3"/>
      <c r="X9191" s="3"/>
    </row>
    <row r="9192" spans="15:24" x14ac:dyDescent="0.45">
      <c r="O9192" s="3"/>
      <c r="V9192" s="3"/>
      <c r="X9192" s="3"/>
    </row>
    <row r="9193" spans="15:24" x14ac:dyDescent="0.45">
      <c r="O9193" s="3"/>
      <c r="V9193" s="3"/>
      <c r="X9193" s="3"/>
    </row>
    <row r="9194" spans="15:24" x14ac:dyDescent="0.45">
      <c r="O9194" s="3"/>
      <c r="V9194" s="3"/>
      <c r="X9194" s="3"/>
    </row>
    <row r="9195" spans="15:24" x14ac:dyDescent="0.45">
      <c r="O9195" s="3"/>
      <c r="V9195" s="3"/>
      <c r="X9195" s="3"/>
    </row>
    <row r="9196" spans="15:24" x14ac:dyDescent="0.45">
      <c r="O9196" s="3"/>
      <c r="V9196" s="3"/>
      <c r="X9196" s="3"/>
    </row>
    <row r="9197" spans="15:24" x14ac:dyDescent="0.45">
      <c r="O9197" s="3"/>
      <c r="V9197" s="3"/>
      <c r="X9197" s="3"/>
    </row>
    <row r="9198" spans="15:24" x14ac:dyDescent="0.45">
      <c r="O9198" s="3"/>
      <c r="V9198" s="3"/>
      <c r="X9198" s="3"/>
    </row>
    <row r="9199" spans="15:24" x14ac:dyDescent="0.45">
      <c r="O9199" s="3"/>
      <c r="V9199" s="3"/>
      <c r="X9199" s="3"/>
    </row>
    <row r="9200" spans="15:24" x14ac:dyDescent="0.45">
      <c r="O9200" s="3"/>
      <c r="V9200" s="3"/>
      <c r="X9200" s="3"/>
    </row>
    <row r="9201" spans="15:24" x14ac:dyDescent="0.45">
      <c r="O9201" s="3"/>
      <c r="V9201" s="3"/>
      <c r="X9201" s="3"/>
    </row>
    <row r="9202" spans="15:24" x14ac:dyDescent="0.45">
      <c r="O9202" s="3"/>
      <c r="V9202" s="3"/>
      <c r="X9202" s="3"/>
    </row>
    <row r="9203" spans="15:24" x14ac:dyDescent="0.45">
      <c r="O9203" s="3"/>
      <c r="V9203" s="3"/>
      <c r="X9203" s="3"/>
    </row>
    <row r="9204" spans="15:24" x14ac:dyDescent="0.45">
      <c r="O9204" s="3"/>
      <c r="V9204" s="3"/>
      <c r="X9204" s="3"/>
    </row>
    <row r="9205" spans="15:24" x14ac:dyDescent="0.45">
      <c r="O9205" s="3"/>
      <c r="V9205" s="3"/>
      <c r="X9205" s="3"/>
    </row>
    <row r="9206" spans="15:24" x14ac:dyDescent="0.45">
      <c r="O9206" s="3"/>
      <c r="V9206" s="3"/>
      <c r="X9206" s="3"/>
    </row>
    <row r="9207" spans="15:24" x14ac:dyDescent="0.45">
      <c r="O9207" s="3"/>
      <c r="V9207" s="3"/>
      <c r="X9207" s="3"/>
    </row>
    <row r="9208" spans="15:24" x14ac:dyDescent="0.45">
      <c r="O9208" s="3"/>
      <c r="V9208" s="3"/>
      <c r="X9208" s="3"/>
    </row>
    <row r="9209" spans="15:24" x14ac:dyDescent="0.45">
      <c r="O9209" s="3"/>
      <c r="V9209" s="3"/>
      <c r="X9209" s="3"/>
    </row>
    <row r="9210" spans="15:24" x14ac:dyDescent="0.45">
      <c r="O9210" s="3"/>
      <c r="V9210" s="3"/>
      <c r="X9210" s="3"/>
    </row>
    <row r="9211" spans="15:24" x14ac:dyDescent="0.45">
      <c r="O9211" s="3"/>
      <c r="V9211" s="3"/>
      <c r="X9211" s="3"/>
    </row>
    <row r="9212" spans="15:24" x14ac:dyDescent="0.45">
      <c r="O9212" s="3"/>
      <c r="V9212" s="3"/>
      <c r="X9212" s="3"/>
    </row>
    <row r="9213" spans="15:24" x14ac:dyDescent="0.45">
      <c r="O9213" s="3"/>
      <c r="V9213" s="3"/>
      <c r="X9213" s="3"/>
    </row>
    <row r="9214" spans="15:24" x14ac:dyDescent="0.45">
      <c r="O9214" s="3"/>
      <c r="V9214" s="3"/>
      <c r="X9214" s="3"/>
    </row>
    <row r="9215" spans="15:24" x14ac:dyDescent="0.45">
      <c r="O9215" s="3"/>
      <c r="V9215" s="3"/>
      <c r="X9215" s="3"/>
    </row>
    <row r="9216" spans="15:24" x14ac:dyDescent="0.45">
      <c r="O9216" s="3"/>
      <c r="V9216" s="3"/>
      <c r="X9216" s="3"/>
    </row>
    <row r="9217" spans="15:24" x14ac:dyDescent="0.45">
      <c r="O9217" s="3"/>
      <c r="V9217" s="3"/>
      <c r="X9217" s="3"/>
    </row>
    <row r="9218" spans="15:24" x14ac:dyDescent="0.45">
      <c r="O9218" s="3"/>
      <c r="V9218" s="3"/>
      <c r="X9218" s="3"/>
    </row>
    <row r="9219" spans="15:24" x14ac:dyDescent="0.45">
      <c r="O9219" s="3"/>
      <c r="V9219" s="3"/>
      <c r="X9219" s="3"/>
    </row>
    <row r="9220" spans="15:24" x14ac:dyDescent="0.45">
      <c r="O9220" s="3"/>
      <c r="V9220" s="3"/>
      <c r="X9220" s="3"/>
    </row>
    <row r="9221" spans="15:24" x14ac:dyDescent="0.45">
      <c r="O9221" s="3"/>
      <c r="V9221" s="3"/>
      <c r="X9221" s="3"/>
    </row>
    <row r="9222" spans="15:24" x14ac:dyDescent="0.45">
      <c r="O9222" s="3"/>
      <c r="V9222" s="3"/>
      <c r="X9222" s="3"/>
    </row>
    <row r="9223" spans="15:24" x14ac:dyDescent="0.45">
      <c r="O9223" s="3"/>
      <c r="V9223" s="3"/>
      <c r="X9223" s="3"/>
    </row>
    <row r="9224" spans="15:24" x14ac:dyDescent="0.45">
      <c r="O9224" s="3"/>
      <c r="V9224" s="3"/>
      <c r="X9224" s="3"/>
    </row>
    <row r="9225" spans="15:24" x14ac:dyDescent="0.45">
      <c r="O9225" s="3"/>
      <c r="V9225" s="3"/>
      <c r="X9225" s="3"/>
    </row>
    <row r="9226" spans="15:24" x14ac:dyDescent="0.45">
      <c r="O9226" s="3"/>
      <c r="V9226" s="3"/>
      <c r="X9226" s="3"/>
    </row>
    <row r="9227" spans="15:24" x14ac:dyDescent="0.45">
      <c r="O9227" s="3"/>
      <c r="V9227" s="3"/>
      <c r="X9227" s="3"/>
    </row>
    <row r="9228" spans="15:24" x14ac:dyDescent="0.45">
      <c r="O9228" s="3"/>
      <c r="V9228" s="3"/>
      <c r="X9228" s="3"/>
    </row>
    <row r="9229" spans="15:24" x14ac:dyDescent="0.45">
      <c r="O9229" s="3"/>
      <c r="V9229" s="3"/>
      <c r="X9229" s="3"/>
    </row>
    <row r="9230" spans="15:24" x14ac:dyDescent="0.45">
      <c r="O9230" s="3"/>
      <c r="V9230" s="3"/>
      <c r="X9230" s="3"/>
    </row>
    <row r="9231" spans="15:24" x14ac:dyDescent="0.45">
      <c r="O9231" s="3"/>
      <c r="V9231" s="3"/>
      <c r="X9231" s="3"/>
    </row>
    <row r="9232" spans="15:24" x14ac:dyDescent="0.45">
      <c r="O9232" s="3"/>
      <c r="V9232" s="3"/>
      <c r="X9232" s="3"/>
    </row>
    <row r="9233" spans="15:24" x14ac:dyDescent="0.45">
      <c r="O9233" s="3"/>
      <c r="V9233" s="3"/>
      <c r="X9233" s="3"/>
    </row>
    <row r="9234" spans="15:24" x14ac:dyDescent="0.45">
      <c r="O9234" s="3"/>
      <c r="V9234" s="3"/>
      <c r="X9234" s="3"/>
    </row>
    <row r="9235" spans="15:24" x14ac:dyDescent="0.45">
      <c r="O9235" s="3"/>
      <c r="V9235" s="3"/>
      <c r="X9235" s="3"/>
    </row>
    <row r="9236" spans="15:24" x14ac:dyDescent="0.45">
      <c r="O9236" s="3"/>
      <c r="V9236" s="3"/>
      <c r="X9236" s="3"/>
    </row>
    <row r="9237" spans="15:24" x14ac:dyDescent="0.45">
      <c r="O9237" s="3"/>
      <c r="V9237" s="3"/>
      <c r="X9237" s="3"/>
    </row>
    <row r="9238" spans="15:24" x14ac:dyDescent="0.45">
      <c r="O9238" s="3"/>
      <c r="V9238" s="3"/>
      <c r="X9238" s="3"/>
    </row>
    <row r="9239" spans="15:24" x14ac:dyDescent="0.45">
      <c r="O9239" s="3"/>
      <c r="V9239" s="3"/>
      <c r="X9239" s="3"/>
    </row>
    <row r="9240" spans="15:24" x14ac:dyDescent="0.45">
      <c r="O9240" s="3"/>
      <c r="V9240" s="3"/>
      <c r="X9240" s="3"/>
    </row>
    <row r="9241" spans="15:24" x14ac:dyDescent="0.45">
      <c r="O9241" s="3"/>
      <c r="V9241" s="3"/>
      <c r="X9241" s="3"/>
    </row>
    <row r="9242" spans="15:24" x14ac:dyDescent="0.45">
      <c r="O9242" s="3"/>
      <c r="V9242" s="3"/>
      <c r="X9242" s="3"/>
    </row>
    <row r="9243" spans="15:24" x14ac:dyDescent="0.45">
      <c r="O9243" s="3"/>
      <c r="V9243" s="3"/>
      <c r="X9243" s="3"/>
    </row>
    <row r="9244" spans="15:24" x14ac:dyDescent="0.45">
      <c r="O9244" s="3"/>
      <c r="V9244" s="3"/>
      <c r="X9244" s="3"/>
    </row>
    <row r="9245" spans="15:24" x14ac:dyDescent="0.45">
      <c r="O9245" s="3"/>
      <c r="V9245" s="3"/>
      <c r="X9245" s="3"/>
    </row>
    <row r="9246" spans="15:24" x14ac:dyDescent="0.45">
      <c r="O9246" s="3"/>
      <c r="V9246" s="3"/>
      <c r="X9246" s="3"/>
    </row>
    <row r="9247" spans="15:24" x14ac:dyDescent="0.45">
      <c r="O9247" s="3"/>
      <c r="V9247" s="3"/>
      <c r="X9247" s="3"/>
    </row>
    <row r="9248" spans="15:24" x14ac:dyDescent="0.45">
      <c r="O9248" s="3"/>
      <c r="V9248" s="3"/>
      <c r="X9248" s="3"/>
    </row>
    <row r="9249" spans="15:24" x14ac:dyDescent="0.45">
      <c r="O9249" s="3"/>
      <c r="V9249" s="3"/>
      <c r="X9249" s="3"/>
    </row>
    <row r="9250" spans="15:24" x14ac:dyDescent="0.45">
      <c r="O9250" s="3"/>
      <c r="V9250" s="3"/>
      <c r="X9250" s="3"/>
    </row>
    <row r="9251" spans="15:24" x14ac:dyDescent="0.45">
      <c r="O9251" s="3"/>
      <c r="V9251" s="3"/>
      <c r="X9251" s="3"/>
    </row>
    <row r="9252" spans="15:24" x14ac:dyDescent="0.45">
      <c r="O9252" s="3"/>
      <c r="V9252" s="3"/>
      <c r="X9252" s="3"/>
    </row>
    <row r="9253" spans="15:24" x14ac:dyDescent="0.45">
      <c r="O9253" s="3"/>
      <c r="V9253" s="3"/>
      <c r="X9253" s="3"/>
    </row>
    <row r="9254" spans="15:24" x14ac:dyDescent="0.45">
      <c r="O9254" s="3"/>
      <c r="V9254" s="3"/>
      <c r="X9254" s="3"/>
    </row>
    <row r="9255" spans="15:24" x14ac:dyDescent="0.45">
      <c r="O9255" s="3"/>
      <c r="V9255" s="3"/>
      <c r="X9255" s="3"/>
    </row>
    <row r="9256" spans="15:24" x14ac:dyDescent="0.45">
      <c r="O9256" s="3"/>
      <c r="V9256" s="3"/>
      <c r="X9256" s="3"/>
    </row>
    <row r="9257" spans="15:24" x14ac:dyDescent="0.45">
      <c r="O9257" s="3"/>
      <c r="V9257" s="3"/>
      <c r="X9257" s="3"/>
    </row>
    <row r="9258" spans="15:24" x14ac:dyDescent="0.45">
      <c r="O9258" s="3"/>
      <c r="V9258" s="3"/>
      <c r="X9258" s="3"/>
    </row>
    <row r="9259" spans="15:24" x14ac:dyDescent="0.45">
      <c r="O9259" s="3"/>
      <c r="V9259" s="3"/>
      <c r="X9259" s="3"/>
    </row>
    <row r="9260" spans="15:24" x14ac:dyDescent="0.45">
      <c r="O9260" s="3"/>
      <c r="V9260" s="3"/>
      <c r="X9260" s="3"/>
    </row>
    <row r="9261" spans="15:24" x14ac:dyDescent="0.45">
      <c r="O9261" s="3"/>
      <c r="V9261" s="3"/>
      <c r="X9261" s="3"/>
    </row>
    <row r="9262" spans="15:24" x14ac:dyDescent="0.45">
      <c r="O9262" s="3"/>
      <c r="V9262" s="3"/>
      <c r="X9262" s="3"/>
    </row>
    <row r="9263" spans="15:24" x14ac:dyDescent="0.45">
      <c r="O9263" s="3"/>
      <c r="V9263" s="3"/>
      <c r="X9263" s="3"/>
    </row>
    <row r="9264" spans="15:24" x14ac:dyDescent="0.45">
      <c r="O9264" s="3"/>
      <c r="V9264" s="3"/>
      <c r="X9264" s="3"/>
    </row>
    <row r="9265" spans="15:24" x14ac:dyDescent="0.45">
      <c r="O9265" s="3"/>
      <c r="V9265" s="3"/>
      <c r="X9265" s="3"/>
    </row>
    <row r="9266" spans="15:24" x14ac:dyDescent="0.45">
      <c r="O9266" s="3"/>
      <c r="V9266" s="3"/>
      <c r="X9266" s="3"/>
    </row>
    <row r="9267" spans="15:24" x14ac:dyDescent="0.45">
      <c r="O9267" s="3"/>
      <c r="V9267" s="3"/>
      <c r="X9267" s="3"/>
    </row>
    <row r="9268" spans="15:24" x14ac:dyDescent="0.45">
      <c r="O9268" s="3"/>
      <c r="V9268" s="3"/>
      <c r="X9268" s="3"/>
    </row>
    <row r="9269" spans="15:24" x14ac:dyDescent="0.45">
      <c r="O9269" s="3"/>
      <c r="V9269" s="3"/>
      <c r="X9269" s="3"/>
    </row>
    <row r="9270" spans="15:24" x14ac:dyDescent="0.45">
      <c r="O9270" s="3"/>
      <c r="V9270" s="3"/>
      <c r="X9270" s="3"/>
    </row>
    <row r="9271" spans="15:24" x14ac:dyDescent="0.45">
      <c r="O9271" s="3"/>
      <c r="V9271" s="3"/>
      <c r="X9271" s="3"/>
    </row>
    <row r="9272" spans="15:24" x14ac:dyDescent="0.45">
      <c r="O9272" s="3"/>
      <c r="V9272" s="3"/>
      <c r="X9272" s="3"/>
    </row>
    <row r="9273" spans="15:24" x14ac:dyDescent="0.45">
      <c r="O9273" s="3"/>
      <c r="V9273" s="3"/>
      <c r="X9273" s="3"/>
    </row>
    <row r="9274" spans="15:24" x14ac:dyDescent="0.45">
      <c r="O9274" s="3"/>
      <c r="V9274" s="3"/>
      <c r="X9274" s="3"/>
    </row>
    <row r="9275" spans="15:24" x14ac:dyDescent="0.45">
      <c r="O9275" s="3"/>
      <c r="V9275" s="3"/>
      <c r="X9275" s="3"/>
    </row>
    <row r="9276" spans="15:24" x14ac:dyDescent="0.45">
      <c r="O9276" s="3"/>
      <c r="V9276" s="3"/>
      <c r="X9276" s="3"/>
    </row>
    <row r="9277" spans="15:24" x14ac:dyDescent="0.45">
      <c r="O9277" s="3"/>
      <c r="V9277" s="3"/>
      <c r="X9277" s="3"/>
    </row>
    <row r="9278" spans="15:24" x14ac:dyDescent="0.45">
      <c r="O9278" s="3"/>
      <c r="V9278" s="3"/>
      <c r="X9278" s="3"/>
    </row>
    <row r="9279" spans="15:24" x14ac:dyDescent="0.45">
      <c r="O9279" s="3"/>
      <c r="V9279" s="3"/>
      <c r="X9279" s="3"/>
    </row>
    <row r="9280" spans="15:24" x14ac:dyDescent="0.45">
      <c r="O9280" s="3"/>
      <c r="V9280" s="3"/>
      <c r="X9280" s="3"/>
    </row>
    <row r="9281" spans="15:24" x14ac:dyDescent="0.45">
      <c r="O9281" s="3"/>
      <c r="V9281" s="3"/>
      <c r="X9281" s="3"/>
    </row>
    <row r="9282" spans="15:24" x14ac:dyDescent="0.45">
      <c r="O9282" s="3"/>
      <c r="V9282" s="3"/>
      <c r="X9282" s="3"/>
    </row>
    <row r="9283" spans="15:24" x14ac:dyDescent="0.45">
      <c r="O9283" s="3"/>
      <c r="V9283" s="3"/>
      <c r="X9283" s="3"/>
    </row>
    <row r="9284" spans="15:24" x14ac:dyDescent="0.45">
      <c r="O9284" s="3"/>
      <c r="V9284" s="3"/>
      <c r="X9284" s="3"/>
    </row>
    <row r="9285" spans="15:24" x14ac:dyDescent="0.45">
      <c r="O9285" s="3"/>
      <c r="V9285" s="3"/>
      <c r="X9285" s="3"/>
    </row>
    <row r="9286" spans="15:24" x14ac:dyDescent="0.45">
      <c r="O9286" s="3"/>
      <c r="V9286" s="3"/>
      <c r="X9286" s="3"/>
    </row>
    <row r="9287" spans="15:24" x14ac:dyDescent="0.45">
      <c r="O9287" s="3"/>
      <c r="V9287" s="3"/>
      <c r="X9287" s="3"/>
    </row>
    <row r="9288" spans="15:24" x14ac:dyDescent="0.45">
      <c r="O9288" s="3"/>
      <c r="V9288" s="3"/>
      <c r="X9288" s="3"/>
    </row>
    <row r="9289" spans="15:24" x14ac:dyDescent="0.45">
      <c r="O9289" s="3"/>
      <c r="V9289" s="3"/>
      <c r="X9289" s="3"/>
    </row>
    <row r="9290" spans="15:24" x14ac:dyDescent="0.45">
      <c r="O9290" s="3"/>
      <c r="V9290" s="3"/>
      <c r="X9290" s="3"/>
    </row>
    <row r="9291" spans="15:24" x14ac:dyDescent="0.45">
      <c r="O9291" s="3"/>
      <c r="V9291" s="3"/>
      <c r="X9291" s="3"/>
    </row>
    <row r="9292" spans="15:24" x14ac:dyDescent="0.45">
      <c r="O9292" s="3"/>
      <c r="V9292" s="3"/>
      <c r="X9292" s="3"/>
    </row>
    <row r="9293" spans="15:24" x14ac:dyDescent="0.45">
      <c r="O9293" s="3"/>
      <c r="V9293" s="3"/>
      <c r="X9293" s="3"/>
    </row>
    <row r="9294" spans="15:24" x14ac:dyDescent="0.45">
      <c r="O9294" s="3"/>
      <c r="V9294" s="3"/>
      <c r="X9294" s="3"/>
    </row>
    <row r="9295" spans="15:24" x14ac:dyDescent="0.45">
      <c r="O9295" s="3"/>
      <c r="V9295" s="3"/>
      <c r="X9295" s="3"/>
    </row>
    <row r="9296" spans="15:24" x14ac:dyDescent="0.45">
      <c r="O9296" s="3"/>
      <c r="V9296" s="3"/>
      <c r="X9296" s="3"/>
    </row>
    <row r="9297" spans="15:24" x14ac:dyDescent="0.45">
      <c r="O9297" s="3"/>
      <c r="V9297" s="3"/>
      <c r="X9297" s="3"/>
    </row>
    <row r="9298" spans="15:24" x14ac:dyDescent="0.45">
      <c r="O9298" s="3"/>
      <c r="V9298" s="3"/>
      <c r="X9298" s="3"/>
    </row>
    <row r="9299" spans="15:24" x14ac:dyDescent="0.45">
      <c r="O9299" s="3"/>
      <c r="V9299" s="3"/>
      <c r="X9299" s="3"/>
    </row>
    <row r="9300" spans="15:24" x14ac:dyDescent="0.45">
      <c r="O9300" s="3"/>
      <c r="V9300" s="3"/>
      <c r="X9300" s="3"/>
    </row>
    <row r="9301" spans="15:24" x14ac:dyDescent="0.45">
      <c r="O9301" s="3"/>
      <c r="V9301" s="3"/>
      <c r="X9301" s="3"/>
    </row>
    <row r="9302" spans="15:24" x14ac:dyDescent="0.45">
      <c r="O9302" s="3"/>
      <c r="V9302" s="3"/>
      <c r="X9302" s="3"/>
    </row>
    <row r="9303" spans="15:24" x14ac:dyDescent="0.45">
      <c r="O9303" s="3"/>
      <c r="V9303" s="3"/>
      <c r="X9303" s="3"/>
    </row>
    <row r="9304" spans="15:24" x14ac:dyDescent="0.45">
      <c r="O9304" s="3"/>
      <c r="V9304" s="3"/>
      <c r="X9304" s="3"/>
    </row>
    <row r="9305" spans="15:24" x14ac:dyDescent="0.45">
      <c r="O9305" s="3"/>
      <c r="V9305" s="3"/>
      <c r="X9305" s="3"/>
    </row>
    <row r="9306" spans="15:24" x14ac:dyDescent="0.45">
      <c r="O9306" s="3"/>
      <c r="V9306" s="3"/>
      <c r="X9306" s="3"/>
    </row>
    <row r="9307" spans="15:24" x14ac:dyDescent="0.45">
      <c r="O9307" s="3"/>
      <c r="V9307" s="3"/>
      <c r="X9307" s="3"/>
    </row>
    <row r="9308" spans="15:24" x14ac:dyDescent="0.45">
      <c r="O9308" s="3"/>
      <c r="V9308" s="3"/>
      <c r="X9308" s="3"/>
    </row>
    <row r="9309" spans="15:24" x14ac:dyDescent="0.45">
      <c r="O9309" s="3"/>
      <c r="V9309" s="3"/>
      <c r="X9309" s="3"/>
    </row>
    <row r="9310" spans="15:24" x14ac:dyDescent="0.45">
      <c r="O9310" s="3"/>
      <c r="V9310" s="3"/>
      <c r="X9310" s="3"/>
    </row>
    <row r="9311" spans="15:24" x14ac:dyDescent="0.45">
      <c r="O9311" s="3"/>
      <c r="V9311" s="3"/>
      <c r="X9311" s="3"/>
    </row>
    <row r="9312" spans="15:24" x14ac:dyDescent="0.45">
      <c r="O9312" s="3"/>
      <c r="V9312" s="3"/>
      <c r="X9312" s="3"/>
    </row>
    <row r="9313" spans="15:24" x14ac:dyDescent="0.45">
      <c r="O9313" s="3"/>
      <c r="V9313" s="3"/>
      <c r="X9313" s="3"/>
    </row>
    <row r="9314" spans="15:24" x14ac:dyDescent="0.45">
      <c r="O9314" s="3"/>
      <c r="V9314" s="3"/>
      <c r="X9314" s="3"/>
    </row>
    <row r="9315" spans="15:24" x14ac:dyDescent="0.45">
      <c r="O9315" s="3"/>
      <c r="V9315" s="3"/>
      <c r="X9315" s="3"/>
    </row>
    <row r="9316" spans="15:24" x14ac:dyDescent="0.45">
      <c r="O9316" s="3"/>
      <c r="V9316" s="3"/>
      <c r="X9316" s="3"/>
    </row>
    <row r="9317" spans="15:24" x14ac:dyDescent="0.45">
      <c r="O9317" s="3"/>
      <c r="V9317" s="3"/>
      <c r="X9317" s="3"/>
    </row>
    <row r="9318" spans="15:24" x14ac:dyDescent="0.45">
      <c r="O9318" s="3"/>
      <c r="V9318" s="3"/>
      <c r="X9318" s="3"/>
    </row>
    <row r="9319" spans="15:24" x14ac:dyDescent="0.45">
      <c r="O9319" s="3"/>
      <c r="V9319" s="3"/>
      <c r="X9319" s="3"/>
    </row>
    <row r="9320" spans="15:24" x14ac:dyDescent="0.45">
      <c r="O9320" s="3"/>
      <c r="V9320" s="3"/>
      <c r="X9320" s="3"/>
    </row>
    <row r="9321" spans="15:24" x14ac:dyDescent="0.45">
      <c r="O9321" s="3"/>
      <c r="V9321" s="3"/>
      <c r="X9321" s="3"/>
    </row>
    <row r="9322" spans="15:24" x14ac:dyDescent="0.45">
      <c r="O9322" s="3"/>
      <c r="V9322" s="3"/>
      <c r="X9322" s="3"/>
    </row>
    <row r="9323" spans="15:24" x14ac:dyDescent="0.45">
      <c r="O9323" s="3"/>
      <c r="V9323" s="3"/>
      <c r="X9323" s="3"/>
    </row>
    <row r="9324" spans="15:24" x14ac:dyDescent="0.45">
      <c r="O9324" s="3"/>
      <c r="V9324" s="3"/>
      <c r="X9324" s="3"/>
    </row>
    <row r="9325" spans="15:24" x14ac:dyDescent="0.45">
      <c r="O9325" s="3"/>
      <c r="V9325" s="3"/>
      <c r="X9325" s="3"/>
    </row>
    <row r="9326" spans="15:24" x14ac:dyDescent="0.45">
      <c r="O9326" s="3"/>
      <c r="V9326" s="3"/>
      <c r="X9326" s="3"/>
    </row>
    <row r="9327" spans="15:24" x14ac:dyDescent="0.45">
      <c r="O9327" s="3"/>
      <c r="V9327" s="3"/>
      <c r="X9327" s="3"/>
    </row>
    <row r="9328" spans="15:24" x14ac:dyDescent="0.45">
      <c r="O9328" s="3"/>
      <c r="V9328" s="3"/>
      <c r="X9328" s="3"/>
    </row>
    <row r="9329" spans="15:24" x14ac:dyDescent="0.45">
      <c r="O9329" s="3"/>
      <c r="V9329" s="3"/>
      <c r="X9329" s="3"/>
    </row>
    <row r="9330" spans="15:24" x14ac:dyDescent="0.45">
      <c r="O9330" s="3"/>
      <c r="V9330" s="3"/>
      <c r="X9330" s="3"/>
    </row>
    <row r="9331" spans="15:24" x14ac:dyDescent="0.45">
      <c r="O9331" s="3"/>
      <c r="V9331" s="3"/>
      <c r="X9331" s="3"/>
    </row>
    <row r="9332" spans="15:24" x14ac:dyDescent="0.45">
      <c r="O9332" s="3"/>
      <c r="V9332" s="3"/>
      <c r="X9332" s="3"/>
    </row>
    <row r="9333" spans="15:24" x14ac:dyDescent="0.45">
      <c r="O9333" s="3"/>
      <c r="V9333" s="3"/>
      <c r="X9333" s="3"/>
    </row>
    <row r="9334" spans="15:24" x14ac:dyDescent="0.45">
      <c r="O9334" s="3"/>
      <c r="V9334" s="3"/>
      <c r="X9334" s="3"/>
    </row>
    <row r="9335" spans="15:24" x14ac:dyDescent="0.45">
      <c r="O9335" s="3"/>
      <c r="V9335" s="3"/>
      <c r="X9335" s="3"/>
    </row>
    <row r="9336" spans="15:24" x14ac:dyDescent="0.45">
      <c r="O9336" s="3"/>
      <c r="V9336" s="3"/>
      <c r="X9336" s="3"/>
    </row>
    <row r="9337" spans="15:24" x14ac:dyDescent="0.45">
      <c r="O9337" s="3"/>
      <c r="V9337" s="3"/>
      <c r="X9337" s="3"/>
    </row>
    <row r="9338" spans="15:24" x14ac:dyDescent="0.45">
      <c r="O9338" s="3"/>
      <c r="V9338" s="3"/>
      <c r="X9338" s="3"/>
    </row>
    <row r="9339" spans="15:24" x14ac:dyDescent="0.45">
      <c r="O9339" s="3"/>
      <c r="V9339" s="3"/>
      <c r="X9339" s="3"/>
    </row>
    <row r="9340" spans="15:24" x14ac:dyDescent="0.45">
      <c r="O9340" s="3"/>
      <c r="V9340" s="3"/>
      <c r="X9340" s="3"/>
    </row>
    <row r="9341" spans="15:24" x14ac:dyDescent="0.45">
      <c r="O9341" s="3"/>
      <c r="V9341" s="3"/>
      <c r="X9341" s="3"/>
    </row>
    <row r="9342" spans="15:24" x14ac:dyDescent="0.45">
      <c r="O9342" s="3"/>
      <c r="V9342" s="3"/>
      <c r="X9342" s="3"/>
    </row>
    <row r="9343" spans="15:24" x14ac:dyDescent="0.45">
      <c r="O9343" s="3"/>
      <c r="V9343" s="3"/>
      <c r="X9343" s="3"/>
    </row>
    <row r="9344" spans="15:24" x14ac:dyDescent="0.45">
      <c r="O9344" s="3"/>
      <c r="V9344" s="3"/>
      <c r="X9344" s="3"/>
    </row>
    <row r="9345" spans="15:24" x14ac:dyDescent="0.45">
      <c r="O9345" s="3"/>
      <c r="V9345" s="3"/>
      <c r="X9345" s="3"/>
    </row>
    <row r="9346" spans="15:24" x14ac:dyDescent="0.45">
      <c r="O9346" s="3"/>
      <c r="V9346" s="3"/>
      <c r="X9346" s="3"/>
    </row>
    <row r="9347" spans="15:24" x14ac:dyDescent="0.45">
      <c r="O9347" s="3"/>
      <c r="V9347" s="3"/>
      <c r="X9347" s="3"/>
    </row>
    <row r="9348" spans="15:24" x14ac:dyDescent="0.45">
      <c r="O9348" s="3"/>
      <c r="V9348" s="3"/>
      <c r="X9348" s="3"/>
    </row>
    <row r="9349" spans="15:24" x14ac:dyDescent="0.45">
      <c r="O9349" s="3"/>
      <c r="V9349" s="3"/>
      <c r="X9349" s="3"/>
    </row>
    <row r="9350" spans="15:24" x14ac:dyDescent="0.45">
      <c r="O9350" s="3"/>
      <c r="V9350" s="3"/>
      <c r="X9350" s="3"/>
    </row>
    <row r="9351" spans="15:24" x14ac:dyDescent="0.45">
      <c r="O9351" s="3"/>
      <c r="V9351" s="3"/>
      <c r="X9351" s="3"/>
    </row>
    <row r="9352" spans="15:24" x14ac:dyDescent="0.45">
      <c r="O9352" s="3"/>
      <c r="V9352" s="3"/>
      <c r="X9352" s="3"/>
    </row>
    <row r="9353" spans="15:24" x14ac:dyDescent="0.45">
      <c r="O9353" s="3"/>
      <c r="V9353" s="3"/>
      <c r="X9353" s="3"/>
    </row>
    <row r="9354" spans="15:24" x14ac:dyDescent="0.45">
      <c r="O9354" s="3"/>
      <c r="V9354" s="3"/>
      <c r="X9354" s="3"/>
    </row>
    <row r="9355" spans="15:24" x14ac:dyDescent="0.45">
      <c r="O9355" s="3"/>
      <c r="V9355" s="3"/>
      <c r="X9355" s="3"/>
    </row>
    <row r="9356" spans="15:24" x14ac:dyDescent="0.45">
      <c r="O9356" s="3"/>
      <c r="V9356" s="3"/>
      <c r="X9356" s="3"/>
    </row>
    <row r="9357" spans="15:24" x14ac:dyDescent="0.45">
      <c r="O9357" s="3"/>
      <c r="V9357" s="3"/>
      <c r="X9357" s="3"/>
    </row>
    <row r="9358" spans="15:24" x14ac:dyDescent="0.45">
      <c r="O9358" s="3"/>
      <c r="V9358" s="3"/>
      <c r="X9358" s="3"/>
    </row>
    <row r="9359" spans="15:24" x14ac:dyDescent="0.45">
      <c r="O9359" s="3"/>
      <c r="V9359" s="3"/>
      <c r="X9359" s="3"/>
    </row>
    <row r="9360" spans="15:24" x14ac:dyDescent="0.45">
      <c r="O9360" s="3"/>
      <c r="V9360" s="3"/>
      <c r="X9360" s="3"/>
    </row>
    <row r="9361" spans="15:24" x14ac:dyDescent="0.45">
      <c r="O9361" s="3"/>
      <c r="V9361" s="3"/>
      <c r="X9361" s="3"/>
    </row>
    <row r="9362" spans="15:24" x14ac:dyDescent="0.45">
      <c r="O9362" s="3"/>
      <c r="V9362" s="3"/>
      <c r="X9362" s="3"/>
    </row>
    <row r="9363" spans="15:24" x14ac:dyDescent="0.45">
      <c r="O9363" s="3"/>
      <c r="V9363" s="3"/>
      <c r="X9363" s="3"/>
    </row>
    <row r="9364" spans="15:24" x14ac:dyDescent="0.45">
      <c r="O9364" s="3"/>
      <c r="V9364" s="3"/>
      <c r="X9364" s="3"/>
    </row>
    <row r="9365" spans="15:24" x14ac:dyDescent="0.45">
      <c r="O9365" s="3"/>
      <c r="V9365" s="3"/>
      <c r="X9365" s="3"/>
    </row>
    <row r="9366" spans="15:24" x14ac:dyDescent="0.45">
      <c r="O9366" s="3"/>
      <c r="V9366" s="3"/>
      <c r="X9366" s="3"/>
    </row>
    <row r="9367" spans="15:24" x14ac:dyDescent="0.45">
      <c r="O9367" s="3"/>
      <c r="V9367" s="3"/>
      <c r="X9367" s="3"/>
    </row>
    <row r="9368" spans="15:24" x14ac:dyDescent="0.45">
      <c r="O9368" s="3"/>
      <c r="V9368" s="3"/>
      <c r="X9368" s="3"/>
    </row>
    <row r="9369" spans="15:24" x14ac:dyDescent="0.45">
      <c r="O9369" s="3"/>
      <c r="V9369" s="3"/>
      <c r="X9369" s="3"/>
    </row>
    <row r="9370" spans="15:24" x14ac:dyDescent="0.45">
      <c r="O9370" s="3"/>
      <c r="V9370" s="3"/>
      <c r="X9370" s="3"/>
    </row>
    <row r="9371" spans="15:24" x14ac:dyDescent="0.45">
      <c r="O9371" s="3"/>
      <c r="V9371" s="3"/>
      <c r="X9371" s="3"/>
    </row>
    <row r="9372" spans="15:24" x14ac:dyDescent="0.45">
      <c r="O9372" s="3"/>
      <c r="V9372" s="3"/>
      <c r="X9372" s="3"/>
    </row>
    <row r="9373" spans="15:24" x14ac:dyDescent="0.45">
      <c r="O9373" s="3"/>
      <c r="V9373" s="3"/>
      <c r="X9373" s="3"/>
    </row>
    <row r="9374" spans="15:24" x14ac:dyDescent="0.45">
      <c r="O9374" s="3"/>
      <c r="V9374" s="3"/>
      <c r="X9374" s="3"/>
    </row>
    <row r="9375" spans="15:24" x14ac:dyDescent="0.45">
      <c r="O9375" s="3"/>
      <c r="V9375" s="3"/>
      <c r="X9375" s="3"/>
    </row>
    <row r="9376" spans="15:24" x14ac:dyDescent="0.45">
      <c r="O9376" s="3"/>
      <c r="V9376" s="3"/>
      <c r="X9376" s="3"/>
    </row>
    <row r="9377" spans="15:24" x14ac:dyDescent="0.45">
      <c r="O9377" s="3"/>
      <c r="V9377" s="3"/>
      <c r="X9377" s="3"/>
    </row>
    <row r="9378" spans="15:24" x14ac:dyDescent="0.45">
      <c r="O9378" s="3"/>
      <c r="V9378" s="3"/>
      <c r="X9378" s="3"/>
    </row>
    <row r="9379" spans="15:24" x14ac:dyDescent="0.45">
      <c r="O9379" s="3"/>
      <c r="V9379" s="3"/>
      <c r="X9379" s="3"/>
    </row>
    <row r="9380" spans="15:24" x14ac:dyDescent="0.45">
      <c r="O9380" s="3"/>
      <c r="V9380" s="3"/>
      <c r="X9380" s="3"/>
    </row>
    <row r="9381" spans="15:24" x14ac:dyDescent="0.45">
      <c r="O9381" s="3"/>
      <c r="V9381" s="3"/>
      <c r="X9381" s="3"/>
    </row>
    <row r="9382" spans="15:24" x14ac:dyDescent="0.45">
      <c r="O9382" s="3"/>
      <c r="V9382" s="3"/>
      <c r="X9382" s="3"/>
    </row>
    <row r="9383" spans="15:24" x14ac:dyDescent="0.45">
      <c r="O9383" s="3"/>
      <c r="V9383" s="3"/>
      <c r="X9383" s="3"/>
    </row>
    <row r="9384" spans="15:24" x14ac:dyDescent="0.45">
      <c r="O9384" s="3"/>
      <c r="V9384" s="3"/>
      <c r="X9384" s="3"/>
    </row>
    <row r="9385" spans="15:24" x14ac:dyDescent="0.45">
      <c r="O9385" s="3"/>
      <c r="V9385" s="3"/>
      <c r="X9385" s="3"/>
    </row>
    <row r="9386" spans="15:24" x14ac:dyDescent="0.45">
      <c r="O9386" s="3"/>
      <c r="V9386" s="3"/>
      <c r="X9386" s="3"/>
    </row>
    <row r="9387" spans="15:24" x14ac:dyDescent="0.45">
      <c r="O9387" s="3"/>
      <c r="V9387" s="3"/>
      <c r="X9387" s="3"/>
    </row>
    <row r="9388" spans="15:24" x14ac:dyDescent="0.45">
      <c r="O9388" s="3"/>
      <c r="V9388" s="3"/>
      <c r="X9388" s="3"/>
    </row>
    <row r="9389" spans="15:24" x14ac:dyDescent="0.45">
      <c r="O9389" s="3"/>
      <c r="V9389" s="3"/>
      <c r="X9389" s="3"/>
    </row>
    <row r="9390" spans="15:24" x14ac:dyDescent="0.45">
      <c r="O9390" s="3"/>
      <c r="V9390" s="3"/>
      <c r="X9390" s="3"/>
    </row>
    <row r="9391" spans="15:24" x14ac:dyDescent="0.45">
      <c r="O9391" s="3"/>
      <c r="V9391" s="3"/>
      <c r="X9391" s="3"/>
    </row>
    <row r="9392" spans="15:24" x14ac:dyDescent="0.45">
      <c r="O9392" s="3"/>
      <c r="V9392" s="3"/>
      <c r="X9392" s="3"/>
    </row>
    <row r="9393" spans="15:24" x14ac:dyDescent="0.45">
      <c r="O9393" s="3"/>
      <c r="V9393" s="3"/>
      <c r="X9393" s="3"/>
    </row>
    <row r="9394" spans="15:24" x14ac:dyDescent="0.45">
      <c r="O9394" s="3"/>
      <c r="V9394" s="3"/>
      <c r="X9394" s="3"/>
    </row>
    <row r="9395" spans="15:24" x14ac:dyDescent="0.45">
      <c r="O9395" s="3"/>
      <c r="V9395" s="3"/>
      <c r="X9395" s="3"/>
    </row>
    <row r="9396" spans="15:24" x14ac:dyDescent="0.45">
      <c r="O9396" s="3"/>
      <c r="V9396" s="3"/>
      <c r="X9396" s="3"/>
    </row>
    <row r="9397" spans="15:24" x14ac:dyDescent="0.45">
      <c r="O9397" s="3"/>
      <c r="V9397" s="3"/>
      <c r="X9397" s="3"/>
    </row>
    <row r="9398" spans="15:24" x14ac:dyDescent="0.45">
      <c r="O9398" s="3"/>
      <c r="V9398" s="3"/>
      <c r="X9398" s="3"/>
    </row>
    <row r="9399" spans="15:24" x14ac:dyDescent="0.45">
      <c r="O9399" s="3"/>
      <c r="V9399" s="3"/>
      <c r="X9399" s="3"/>
    </row>
    <row r="9400" spans="15:24" x14ac:dyDescent="0.45">
      <c r="O9400" s="3"/>
      <c r="V9400" s="3"/>
      <c r="X9400" s="3"/>
    </row>
    <row r="9401" spans="15:24" x14ac:dyDescent="0.45">
      <c r="O9401" s="3"/>
      <c r="V9401" s="3"/>
      <c r="X9401" s="3"/>
    </row>
    <row r="9402" spans="15:24" x14ac:dyDescent="0.45">
      <c r="O9402" s="3"/>
      <c r="V9402" s="3"/>
      <c r="X9402" s="3"/>
    </row>
    <row r="9403" spans="15:24" x14ac:dyDescent="0.45">
      <c r="O9403" s="3"/>
      <c r="V9403" s="3"/>
      <c r="X9403" s="3"/>
    </row>
    <row r="9404" spans="15:24" x14ac:dyDescent="0.45">
      <c r="O9404" s="3"/>
      <c r="V9404" s="3"/>
      <c r="X9404" s="3"/>
    </row>
    <row r="9405" spans="15:24" x14ac:dyDescent="0.45">
      <c r="O9405" s="3"/>
      <c r="V9405" s="3"/>
      <c r="X9405" s="3"/>
    </row>
    <row r="9406" spans="15:24" x14ac:dyDescent="0.45">
      <c r="O9406" s="3"/>
      <c r="V9406" s="3"/>
      <c r="X9406" s="3"/>
    </row>
    <row r="9407" spans="15:24" x14ac:dyDescent="0.45">
      <c r="O9407" s="3"/>
      <c r="V9407" s="3"/>
      <c r="X9407" s="3"/>
    </row>
    <row r="9408" spans="15:24" x14ac:dyDescent="0.45">
      <c r="O9408" s="3"/>
      <c r="V9408" s="3"/>
      <c r="X9408" s="3"/>
    </row>
    <row r="9409" spans="15:24" x14ac:dyDescent="0.45">
      <c r="O9409" s="3"/>
      <c r="V9409" s="3"/>
      <c r="X9409" s="3"/>
    </row>
    <row r="9410" spans="15:24" x14ac:dyDescent="0.45">
      <c r="O9410" s="3"/>
      <c r="V9410" s="3"/>
      <c r="X9410" s="3"/>
    </row>
    <row r="9411" spans="15:24" x14ac:dyDescent="0.45">
      <c r="O9411" s="3"/>
      <c r="V9411" s="3"/>
      <c r="X9411" s="3"/>
    </row>
    <row r="9412" spans="15:24" x14ac:dyDescent="0.45">
      <c r="O9412" s="3"/>
      <c r="V9412" s="3"/>
      <c r="X9412" s="3"/>
    </row>
    <row r="9413" spans="15:24" x14ac:dyDescent="0.45">
      <c r="O9413" s="3"/>
      <c r="V9413" s="3"/>
      <c r="X9413" s="3"/>
    </row>
    <row r="9414" spans="15:24" x14ac:dyDescent="0.45">
      <c r="O9414" s="3"/>
      <c r="V9414" s="3"/>
      <c r="X9414" s="3"/>
    </row>
    <row r="9415" spans="15:24" x14ac:dyDescent="0.45">
      <c r="O9415" s="3"/>
      <c r="V9415" s="3"/>
      <c r="X9415" s="3"/>
    </row>
    <row r="9416" spans="15:24" x14ac:dyDescent="0.45">
      <c r="O9416" s="3"/>
      <c r="V9416" s="3"/>
      <c r="X9416" s="3"/>
    </row>
    <row r="9417" spans="15:24" x14ac:dyDescent="0.45">
      <c r="O9417" s="3"/>
      <c r="V9417" s="3"/>
      <c r="X9417" s="3"/>
    </row>
    <row r="9418" spans="15:24" x14ac:dyDescent="0.45">
      <c r="O9418" s="3"/>
      <c r="V9418" s="3"/>
      <c r="X9418" s="3"/>
    </row>
    <row r="9419" spans="15:24" x14ac:dyDescent="0.45">
      <c r="O9419" s="3"/>
      <c r="V9419" s="3"/>
      <c r="X9419" s="3"/>
    </row>
    <row r="9420" spans="15:24" x14ac:dyDescent="0.45">
      <c r="O9420" s="3"/>
      <c r="V9420" s="3"/>
      <c r="X9420" s="3"/>
    </row>
    <row r="9421" spans="15:24" x14ac:dyDescent="0.45">
      <c r="O9421" s="3"/>
      <c r="V9421" s="3"/>
      <c r="X9421" s="3"/>
    </row>
    <row r="9422" spans="15:24" x14ac:dyDescent="0.45">
      <c r="O9422" s="3"/>
      <c r="V9422" s="3"/>
      <c r="X9422" s="3"/>
    </row>
    <row r="9423" spans="15:24" x14ac:dyDescent="0.45">
      <c r="O9423" s="3"/>
      <c r="V9423" s="3"/>
      <c r="X9423" s="3"/>
    </row>
    <row r="9424" spans="15:24" x14ac:dyDescent="0.45">
      <c r="O9424" s="3"/>
      <c r="V9424" s="3"/>
      <c r="X9424" s="3"/>
    </row>
    <row r="9425" spans="15:24" x14ac:dyDescent="0.45">
      <c r="O9425" s="3"/>
      <c r="V9425" s="3"/>
      <c r="X9425" s="3"/>
    </row>
    <row r="9426" spans="15:24" x14ac:dyDescent="0.45">
      <c r="O9426" s="3"/>
      <c r="V9426" s="3"/>
      <c r="X9426" s="3"/>
    </row>
    <row r="9427" spans="15:24" x14ac:dyDescent="0.45">
      <c r="O9427" s="3"/>
      <c r="V9427" s="3"/>
      <c r="X9427" s="3"/>
    </row>
    <row r="9428" spans="15:24" x14ac:dyDescent="0.45">
      <c r="O9428" s="3"/>
      <c r="V9428" s="3"/>
      <c r="X9428" s="3"/>
    </row>
    <row r="9429" spans="15:24" x14ac:dyDescent="0.45">
      <c r="O9429" s="3"/>
      <c r="V9429" s="3"/>
      <c r="X9429" s="3"/>
    </row>
    <row r="9430" spans="15:24" x14ac:dyDescent="0.45">
      <c r="O9430" s="3"/>
      <c r="V9430" s="3"/>
      <c r="X9430" s="3"/>
    </row>
    <row r="9431" spans="15:24" x14ac:dyDescent="0.45">
      <c r="O9431" s="3"/>
      <c r="V9431" s="3"/>
      <c r="X9431" s="3"/>
    </row>
    <row r="9432" spans="15:24" x14ac:dyDescent="0.45">
      <c r="O9432" s="3"/>
      <c r="V9432" s="3"/>
      <c r="X9432" s="3"/>
    </row>
    <row r="9433" spans="15:24" x14ac:dyDescent="0.45">
      <c r="O9433" s="3"/>
      <c r="V9433" s="3"/>
      <c r="X9433" s="3"/>
    </row>
    <row r="9434" spans="15:24" x14ac:dyDescent="0.45">
      <c r="O9434" s="3"/>
      <c r="V9434" s="3"/>
      <c r="X9434" s="3"/>
    </row>
    <row r="9435" spans="15:24" x14ac:dyDescent="0.45">
      <c r="O9435" s="3"/>
      <c r="V9435" s="3"/>
      <c r="X9435" s="3"/>
    </row>
    <row r="9436" spans="15:24" x14ac:dyDescent="0.45">
      <c r="O9436" s="3"/>
      <c r="V9436" s="3"/>
      <c r="X9436" s="3"/>
    </row>
    <row r="9437" spans="15:24" x14ac:dyDescent="0.45">
      <c r="O9437" s="3"/>
      <c r="V9437" s="3"/>
      <c r="X9437" s="3"/>
    </row>
    <row r="9438" spans="15:24" x14ac:dyDescent="0.45">
      <c r="O9438" s="3"/>
      <c r="V9438" s="3"/>
      <c r="X9438" s="3"/>
    </row>
    <row r="9439" spans="15:24" x14ac:dyDescent="0.45">
      <c r="O9439" s="3"/>
      <c r="V9439" s="3"/>
      <c r="X9439" s="3"/>
    </row>
    <row r="9440" spans="15:24" x14ac:dyDescent="0.45">
      <c r="O9440" s="3"/>
      <c r="V9440" s="3"/>
      <c r="X9440" s="3"/>
    </row>
    <row r="9441" spans="15:24" x14ac:dyDescent="0.45">
      <c r="O9441" s="3"/>
      <c r="V9441" s="3"/>
      <c r="X9441" s="3"/>
    </row>
    <row r="9442" spans="15:24" x14ac:dyDescent="0.45">
      <c r="O9442" s="3"/>
      <c r="V9442" s="3"/>
      <c r="X9442" s="3"/>
    </row>
    <row r="9443" spans="15:24" x14ac:dyDescent="0.45">
      <c r="O9443" s="3"/>
      <c r="V9443" s="3"/>
      <c r="X9443" s="3"/>
    </row>
    <row r="9444" spans="15:24" x14ac:dyDescent="0.45">
      <c r="O9444" s="3"/>
      <c r="V9444" s="3"/>
      <c r="X9444" s="3"/>
    </row>
    <row r="9445" spans="15:24" x14ac:dyDescent="0.45">
      <c r="O9445" s="3"/>
      <c r="V9445" s="3"/>
      <c r="X9445" s="3"/>
    </row>
    <row r="9446" spans="15:24" x14ac:dyDescent="0.45">
      <c r="O9446" s="3"/>
      <c r="V9446" s="3"/>
      <c r="X9446" s="3"/>
    </row>
    <row r="9447" spans="15:24" x14ac:dyDescent="0.45">
      <c r="O9447" s="3"/>
      <c r="V9447" s="3"/>
      <c r="X9447" s="3"/>
    </row>
    <row r="9448" spans="15:24" x14ac:dyDescent="0.45">
      <c r="O9448" s="3"/>
      <c r="V9448" s="3"/>
      <c r="X9448" s="3"/>
    </row>
    <row r="9449" spans="15:24" x14ac:dyDescent="0.45">
      <c r="O9449" s="3"/>
      <c r="V9449" s="3"/>
      <c r="X9449" s="3"/>
    </row>
    <row r="9450" spans="15:24" x14ac:dyDescent="0.45">
      <c r="O9450" s="3"/>
      <c r="V9450" s="3"/>
      <c r="X9450" s="3"/>
    </row>
    <row r="9451" spans="15:24" x14ac:dyDescent="0.45">
      <c r="O9451" s="3"/>
      <c r="V9451" s="3"/>
      <c r="X9451" s="3"/>
    </row>
    <row r="9452" spans="15:24" x14ac:dyDescent="0.45">
      <c r="O9452" s="3"/>
      <c r="V9452" s="3"/>
      <c r="X9452" s="3"/>
    </row>
    <row r="9453" spans="15:24" x14ac:dyDescent="0.45">
      <c r="O9453" s="3"/>
      <c r="V9453" s="3"/>
      <c r="X9453" s="3"/>
    </row>
    <row r="9454" spans="15:24" x14ac:dyDescent="0.45">
      <c r="O9454" s="3"/>
      <c r="V9454" s="3"/>
      <c r="X9454" s="3"/>
    </row>
    <row r="9455" spans="15:24" x14ac:dyDescent="0.45">
      <c r="O9455" s="3"/>
      <c r="V9455" s="3"/>
      <c r="X9455" s="3"/>
    </row>
    <row r="9456" spans="15:24" x14ac:dyDescent="0.45">
      <c r="O9456" s="3"/>
      <c r="V9456" s="3"/>
      <c r="X9456" s="3"/>
    </row>
    <row r="9457" spans="15:24" x14ac:dyDescent="0.45">
      <c r="O9457" s="3"/>
      <c r="V9457" s="3"/>
      <c r="X9457" s="3"/>
    </row>
    <row r="9458" spans="15:24" x14ac:dyDescent="0.45">
      <c r="O9458" s="3"/>
      <c r="V9458" s="3"/>
      <c r="X9458" s="3"/>
    </row>
    <row r="9459" spans="15:24" x14ac:dyDescent="0.45">
      <c r="O9459" s="3"/>
      <c r="V9459" s="3"/>
      <c r="X9459" s="3"/>
    </row>
    <row r="9460" spans="15:24" x14ac:dyDescent="0.45">
      <c r="O9460" s="3"/>
      <c r="V9460" s="3"/>
      <c r="X9460" s="3"/>
    </row>
    <row r="9461" spans="15:24" x14ac:dyDescent="0.45">
      <c r="O9461" s="3"/>
      <c r="V9461" s="3"/>
      <c r="X9461" s="3"/>
    </row>
    <row r="9462" spans="15:24" x14ac:dyDescent="0.45">
      <c r="O9462" s="3"/>
      <c r="V9462" s="3"/>
      <c r="X9462" s="3"/>
    </row>
    <row r="9463" spans="15:24" x14ac:dyDescent="0.45">
      <c r="O9463" s="3"/>
      <c r="V9463" s="3"/>
      <c r="X9463" s="3"/>
    </row>
    <row r="9464" spans="15:24" x14ac:dyDescent="0.45">
      <c r="O9464" s="3"/>
      <c r="V9464" s="3"/>
      <c r="X9464" s="3"/>
    </row>
    <row r="9465" spans="15:24" x14ac:dyDescent="0.45">
      <c r="O9465" s="3"/>
      <c r="V9465" s="3"/>
      <c r="X9465" s="3"/>
    </row>
    <row r="9466" spans="15:24" x14ac:dyDescent="0.45">
      <c r="O9466" s="3"/>
      <c r="V9466" s="3"/>
      <c r="X9466" s="3"/>
    </row>
    <row r="9467" spans="15:24" x14ac:dyDescent="0.45">
      <c r="O9467" s="3"/>
      <c r="V9467" s="3"/>
      <c r="X9467" s="3"/>
    </row>
    <row r="9468" spans="15:24" x14ac:dyDescent="0.45">
      <c r="O9468" s="3"/>
      <c r="V9468" s="3"/>
      <c r="X9468" s="3"/>
    </row>
    <row r="9469" spans="15:24" x14ac:dyDescent="0.45">
      <c r="O9469" s="3"/>
      <c r="V9469" s="3"/>
      <c r="X9469" s="3"/>
    </row>
    <row r="9470" spans="15:24" x14ac:dyDescent="0.45">
      <c r="O9470" s="3"/>
      <c r="V9470" s="3"/>
      <c r="X9470" s="3"/>
    </row>
    <row r="9471" spans="15:24" x14ac:dyDescent="0.45">
      <c r="O9471" s="3"/>
      <c r="V9471" s="3"/>
      <c r="X9471" s="3"/>
    </row>
    <row r="9472" spans="15:24" x14ac:dyDescent="0.45">
      <c r="O9472" s="3"/>
      <c r="V9472" s="3"/>
      <c r="X9472" s="3"/>
    </row>
    <row r="9473" spans="15:24" x14ac:dyDescent="0.45">
      <c r="O9473" s="3"/>
      <c r="V9473" s="3"/>
      <c r="X9473" s="3"/>
    </row>
    <row r="9474" spans="15:24" x14ac:dyDescent="0.45">
      <c r="O9474" s="3"/>
      <c r="V9474" s="3"/>
      <c r="X9474" s="3"/>
    </row>
    <row r="9475" spans="15:24" x14ac:dyDescent="0.45">
      <c r="O9475" s="3"/>
      <c r="V9475" s="3"/>
      <c r="X9475" s="3"/>
    </row>
    <row r="9476" spans="15:24" x14ac:dyDescent="0.45">
      <c r="O9476" s="3"/>
      <c r="V9476" s="3"/>
      <c r="X9476" s="3"/>
    </row>
    <row r="9477" spans="15:24" x14ac:dyDescent="0.45">
      <c r="O9477" s="3"/>
      <c r="V9477" s="3"/>
      <c r="X9477" s="3"/>
    </row>
    <row r="9478" spans="15:24" x14ac:dyDescent="0.45">
      <c r="O9478" s="3"/>
      <c r="V9478" s="3"/>
      <c r="X9478" s="3"/>
    </row>
    <row r="9479" spans="15:24" x14ac:dyDescent="0.45">
      <c r="O9479" s="3"/>
      <c r="V9479" s="3"/>
      <c r="X9479" s="3"/>
    </row>
    <row r="9480" spans="15:24" x14ac:dyDescent="0.45">
      <c r="O9480" s="3"/>
      <c r="V9480" s="3"/>
      <c r="X9480" s="3"/>
    </row>
    <row r="9481" spans="15:24" x14ac:dyDescent="0.45">
      <c r="O9481" s="3"/>
      <c r="V9481" s="3"/>
      <c r="X9481" s="3"/>
    </row>
    <row r="9482" spans="15:24" x14ac:dyDescent="0.45">
      <c r="O9482" s="3"/>
      <c r="V9482" s="3"/>
      <c r="X9482" s="3"/>
    </row>
    <row r="9483" spans="15:24" x14ac:dyDescent="0.45">
      <c r="O9483" s="3"/>
      <c r="V9483" s="3"/>
      <c r="X9483" s="3"/>
    </row>
    <row r="9484" spans="15:24" x14ac:dyDescent="0.45">
      <c r="O9484" s="3"/>
      <c r="V9484" s="3"/>
      <c r="X9484" s="3"/>
    </row>
    <row r="9485" spans="15:24" x14ac:dyDescent="0.45">
      <c r="O9485" s="3"/>
      <c r="V9485" s="3"/>
      <c r="X9485" s="3"/>
    </row>
    <row r="9486" spans="15:24" x14ac:dyDescent="0.45">
      <c r="O9486" s="3"/>
      <c r="V9486" s="3"/>
      <c r="X9486" s="3"/>
    </row>
    <row r="9487" spans="15:24" x14ac:dyDescent="0.45">
      <c r="O9487" s="3"/>
      <c r="V9487" s="3"/>
      <c r="X9487" s="3"/>
    </row>
    <row r="9488" spans="15:24" x14ac:dyDescent="0.45">
      <c r="O9488" s="3"/>
      <c r="V9488" s="3"/>
      <c r="X9488" s="3"/>
    </row>
    <row r="9489" spans="15:24" x14ac:dyDescent="0.45">
      <c r="O9489" s="3"/>
      <c r="V9489" s="3"/>
      <c r="X9489" s="3"/>
    </row>
    <row r="9490" spans="15:24" x14ac:dyDescent="0.45">
      <c r="O9490" s="3"/>
      <c r="V9490" s="3"/>
      <c r="X9490" s="3"/>
    </row>
    <row r="9491" spans="15:24" x14ac:dyDescent="0.45">
      <c r="O9491" s="3"/>
      <c r="V9491" s="3"/>
      <c r="X9491" s="3"/>
    </row>
    <row r="9492" spans="15:24" x14ac:dyDescent="0.45">
      <c r="O9492" s="3"/>
      <c r="V9492" s="3"/>
      <c r="X9492" s="3"/>
    </row>
    <row r="9493" spans="15:24" x14ac:dyDescent="0.45">
      <c r="O9493" s="3"/>
      <c r="V9493" s="3"/>
      <c r="X9493" s="3"/>
    </row>
    <row r="9494" spans="15:24" x14ac:dyDescent="0.45">
      <c r="O9494" s="3"/>
      <c r="V9494" s="3"/>
      <c r="X9494" s="3"/>
    </row>
    <row r="9495" spans="15:24" x14ac:dyDescent="0.45">
      <c r="O9495" s="3"/>
      <c r="V9495" s="3"/>
      <c r="X9495" s="3"/>
    </row>
    <row r="9496" spans="15:24" x14ac:dyDescent="0.45">
      <c r="O9496" s="3"/>
      <c r="V9496" s="3"/>
      <c r="X9496" s="3"/>
    </row>
    <row r="9497" spans="15:24" x14ac:dyDescent="0.45">
      <c r="O9497" s="3"/>
      <c r="V9497" s="3"/>
      <c r="X9497" s="3"/>
    </row>
    <row r="9498" spans="15:24" x14ac:dyDescent="0.45">
      <c r="O9498" s="3"/>
      <c r="V9498" s="3"/>
      <c r="X9498" s="3"/>
    </row>
    <row r="9499" spans="15:24" x14ac:dyDescent="0.45">
      <c r="O9499" s="3"/>
      <c r="V9499" s="3"/>
      <c r="X9499" s="3"/>
    </row>
    <row r="9500" spans="15:24" x14ac:dyDescent="0.45">
      <c r="O9500" s="3"/>
      <c r="V9500" s="3"/>
      <c r="X9500" s="3"/>
    </row>
    <row r="9501" spans="15:24" x14ac:dyDescent="0.45">
      <c r="O9501" s="3"/>
      <c r="V9501" s="3"/>
      <c r="X9501" s="3"/>
    </row>
    <row r="9502" spans="15:24" x14ac:dyDescent="0.45">
      <c r="O9502" s="3"/>
      <c r="V9502" s="3"/>
      <c r="X9502" s="3"/>
    </row>
    <row r="9503" spans="15:24" x14ac:dyDescent="0.45">
      <c r="O9503" s="3"/>
      <c r="V9503" s="3"/>
      <c r="X9503" s="3"/>
    </row>
    <row r="9504" spans="15:24" x14ac:dyDescent="0.45">
      <c r="O9504" s="3"/>
      <c r="V9504" s="3"/>
      <c r="X9504" s="3"/>
    </row>
    <row r="9505" spans="15:24" x14ac:dyDescent="0.45">
      <c r="O9505" s="3"/>
      <c r="V9505" s="3"/>
      <c r="X9505" s="3"/>
    </row>
    <row r="9506" spans="15:24" x14ac:dyDescent="0.45">
      <c r="O9506" s="3"/>
      <c r="V9506" s="3"/>
      <c r="X9506" s="3"/>
    </row>
    <row r="9507" spans="15:24" x14ac:dyDescent="0.45">
      <c r="O9507" s="3"/>
      <c r="V9507" s="3"/>
      <c r="X9507" s="3"/>
    </row>
    <row r="9508" spans="15:24" x14ac:dyDescent="0.45">
      <c r="O9508" s="3"/>
      <c r="V9508" s="3"/>
      <c r="X9508" s="3"/>
    </row>
    <row r="9509" spans="15:24" x14ac:dyDescent="0.45">
      <c r="O9509" s="3"/>
      <c r="V9509" s="3"/>
      <c r="X9509" s="3"/>
    </row>
    <row r="9510" spans="15:24" x14ac:dyDescent="0.45">
      <c r="O9510" s="3"/>
      <c r="V9510" s="3"/>
      <c r="X9510" s="3"/>
    </row>
    <row r="9511" spans="15:24" x14ac:dyDescent="0.45">
      <c r="O9511" s="3"/>
      <c r="V9511" s="3"/>
      <c r="X9511" s="3"/>
    </row>
    <row r="9512" spans="15:24" x14ac:dyDescent="0.45">
      <c r="O9512" s="3"/>
      <c r="V9512" s="3"/>
      <c r="X9512" s="3"/>
    </row>
    <row r="9513" spans="15:24" x14ac:dyDescent="0.45">
      <c r="O9513" s="3"/>
      <c r="V9513" s="3"/>
      <c r="X9513" s="3"/>
    </row>
    <row r="9514" spans="15:24" x14ac:dyDescent="0.45">
      <c r="O9514" s="3"/>
      <c r="V9514" s="3"/>
      <c r="X9514" s="3"/>
    </row>
    <row r="9515" spans="15:24" x14ac:dyDescent="0.45">
      <c r="O9515" s="3"/>
      <c r="V9515" s="3"/>
      <c r="X9515" s="3"/>
    </row>
    <row r="9516" spans="15:24" x14ac:dyDescent="0.45">
      <c r="O9516" s="3"/>
      <c r="V9516" s="3"/>
      <c r="X9516" s="3"/>
    </row>
    <row r="9517" spans="15:24" x14ac:dyDescent="0.45">
      <c r="O9517" s="3"/>
      <c r="V9517" s="3"/>
      <c r="X9517" s="3"/>
    </row>
    <row r="9518" spans="15:24" x14ac:dyDescent="0.45">
      <c r="O9518" s="3"/>
      <c r="V9518" s="3"/>
      <c r="X9518" s="3"/>
    </row>
    <row r="9519" spans="15:24" x14ac:dyDescent="0.45">
      <c r="O9519" s="3"/>
      <c r="V9519" s="3"/>
      <c r="X9519" s="3"/>
    </row>
    <row r="9520" spans="15:24" x14ac:dyDescent="0.45">
      <c r="O9520" s="3"/>
      <c r="V9520" s="3"/>
      <c r="X9520" s="3"/>
    </row>
    <row r="9521" spans="15:24" x14ac:dyDescent="0.45">
      <c r="O9521" s="3"/>
      <c r="V9521" s="3"/>
      <c r="X9521" s="3"/>
    </row>
    <row r="9522" spans="15:24" x14ac:dyDescent="0.45">
      <c r="O9522" s="3"/>
      <c r="V9522" s="3"/>
      <c r="X9522" s="3"/>
    </row>
    <row r="9523" spans="15:24" x14ac:dyDescent="0.45">
      <c r="O9523" s="3"/>
      <c r="V9523" s="3"/>
      <c r="X9523" s="3"/>
    </row>
    <row r="9524" spans="15:24" x14ac:dyDescent="0.45">
      <c r="O9524" s="3"/>
      <c r="V9524" s="3"/>
      <c r="X9524" s="3"/>
    </row>
    <row r="9525" spans="15:24" x14ac:dyDescent="0.45">
      <c r="O9525" s="3"/>
      <c r="V9525" s="3"/>
      <c r="X9525" s="3"/>
    </row>
    <row r="9526" spans="15:24" x14ac:dyDescent="0.45">
      <c r="O9526" s="3"/>
      <c r="V9526" s="3"/>
      <c r="X9526" s="3"/>
    </row>
    <row r="9527" spans="15:24" x14ac:dyDescent="0.45">
      <c r="O9527" s="3"/>
      <c r="V9527" s="3"/>
      <c r="X9527" s="3"/>
    </row>
    <row r="9528" spans="15:24" x14ac:dyDescent="0.45">
      <c r="O9528" s="3"/>
      <c r="V9528" s="3"/>
      <c r="X9528" s="3"/>
    </row>
    <row r="9529" spans="15:24" x14ac:dyDescent="0.45">
      <c r="O9529" s="3"/>
      <c r="V9529" s="3"/>
      <c r="X9529" s="3"/>
    </row>
    <row r="9530" spans="15:24" x14ac:dyDescent="0.45">
      <c r="O9530" s="3"/>
      <c r="V9530" s="3"/>
      <c r="X9530" s="3"/>
    </row>
    <row r="9531" spans="15:24" x14ac:dyDescent="0.45">
      <c r="O9531" s="3"/>
      <c r="V9531" s="3"/>
      <c r="X9531" s="3"/>
    </row>
    <row r="9532" spans="15:24" x14ac:dyDescent="0.45">
      <c r="O9532" s="3"/>
      <c r="V9532" s="3"/>
      <c r="X9532" s="3"/>
    </row>
    <row r="9533" spans="15:24" x14ac:dyDescent="0.45">
      <c r="O9533" s="3"/>
      <c r="V9533" s="3"/>
      <c r="X9533" s="3"/>
    </row>
    <row r="9534" spans="15:24" x14ac:dyDescent="0.45">
      <c r="O9534" s="3"/>
      <c r="V9534" s="3"/>
      <c r="X9534" s="3"/>
    </row>
    <row r="9535" spans="15:24" x14ac:dyDescent="0.45">
      <c r="O9535" s="3"/>
      <c r="V9535" s="3"/>
      <c r="X9535" s="3"/>
    </row>
    <row r="9536" spans="15:24" x14ac:dyDescent="0.45">
      <c r="O9536" s="3"/>
      <c r="V9536" s="3"/>
      <c r="X9536" s="3"/>
    </row>
    <row r="9537" spans="15:24" x14ac:dyDescent="0.45">
      <c r="O9537" s="3"/>
      <c r="V9537" s="3"/>
      <c r="X9537" s="3"/>
    </row>
    <row r="9538" spans="15:24" x14ac:dyDescent="0.45">
      <c r="O9538" s="3"/>
      <c r="V9538" s="3"/>
      <c r="X9538" s="3"/>
    </row>
    <row r="9539" spans="15:24" x14ac:dyDescent="0.45">
      <c r="O9539" s="3"/>
      <c r="V9539" s="3"/>
      <c r="X9539" s="3"/>
    </row>
    <row r="9540" spans="15:24" x14ac:dyDescent="0.45">
      <c r="O9540" s="3"/>
      <c r="V9540" s="3"/>
      <c r="X9540" s="3"/>
    </row>
    <row r="9541" spans="15:24" x14ac:dyDescent="0.45">
      <c r="O9541" s="3"/>
      <c r="V9541" s="3"/>
      <c r="X9541" s="3"/>
    </row>
    <row r="9542" spans="15:24" x14ac:dyDescent="0.45">
      <c r="O9542" s="3"/>
      <c r="V9542" s="3"/>
      <c r="X9542" s="3"/>
    </row>
    <row r="9543" spans="15:24" x14ac:dyDescent="0.45">
      <c r="O9543" s="3"/>
      <c r="V9543" s="3"/>
      <c r="X9543" s="3"/>
    </row>
    <row r="9544" spans="15:24" x14ac:dyDescent="0.45">
      <c r="O9544" s="3"/>
      <c r="V9544" s="3"/>
      <c r="X9544" s="3"/>
    </row>
    <row r="9545" spans="15:24" x14ac:dyDescent="0.45">
      <c r="O9545" s="3"/>
      <c r="V9545" s="3"/>
      <c r="X9545" s="3"/>
    </row>
    <row r="9546" spans="15:24" x14ac:dyDescent="0.45">
      <c r="O9546" s="3"/>
      <c r="V9546" s="3"/>
      <c r="X9546" s="3"/>
    </row>
    <row r="9547" spans="15:24" x14ac:dyDescent="0.45">
      <c r="O9547" s="3"/>
      <c r="V9547" s="3"/>
      <c r="X9547" s="3"/>
    </row>
    <row r="9548" spans="15:24" x14ac:dyDescent="0.45">
      <c r="O9548" s="3"/>
      <c r="V9548" s="3"/>
      <c r="X9548" s="3"/>
    </row>
    <row r="9549" spans="15:24" x14ac:dyDescent="0.45">
      <c r="O9549" s="3"/>
      <c r="V9549" s="3"/>
      <c r="X9549" s="3"/>
    </row>
    <row r="9550" spans="15:24" x14ac:dyDescent="0.45">
      <c r="O9550" s="3"/>
      <c r="V9550" s="3"/>
      <c r="X9550" s="3"/>
    </row>
    <row r="9551" spans="15:24" x14ac:dyDescent="0.45">
      <c r="O9551" s="3"/>
      <c r="V9551" s="3"/>
      <c r="X9551" s="3"/>
    </row>
    <row r="9552" spans="15:24" x14ac:dyDescent="0.45">
      <c r="O9552" s="3"/>
      <c r="V9552" s="3"/>
      <c r="X9552" s="3"/>
    </row>
    <row r="9553" spans="15:24" x14ac:dyDescent="0.45">
      <c r="O9553" s="3"/>
      <c r="V9553" s="3"/>
      <c r="X9553" s="3"/>
    </row>
    <row r="9554" spans="15:24" x14ac:dyDescent="0.45">
      <c r="O9554" s="3"/>
      <c r="V9554" s="3"/>
      <c r="X9554" s="3"/>
    </row>
    <row r="9555" spans="15:24" x14ac:dyDescent="0.45">
      <c r="O9555" s="3"/>
      <c r="V9555" s="3"/>
      <c r="X9555" s="3"/>
    </row>
    <row r="9556" spans="15:24" x14ac:dyDescent="0.45">
      <c r="O9556" s="3"/>
      <c r="V9556" s="3"/>
      <c r="X9556" s="3"/>
    </row>
    <row r="9557" spans="15:24" x14ac:dyDescent="0.45">
      <c r="O9557" s="3"/>
      <c r="V9557" s="3"/>
      <c r="X9557" s="3"/>
    </row>
    <row r="9558" spans="15:24" x14ac:dyDescent="0.45">
      <c r="O9558" s="3"/>
      <c r="V9558" s="3"/>
      <c r="X9558" s="3"/>
    </row>
    <row r="9559" spans="15:24" x14ac:dyDescent="0.45">
      <c r="O9559" s="3"/>
      <c r="V9559" s="3"/>
      <c r="X9559" s="3"/>
    </row>
    <row r="9560" spans="15:24" x14ac:dyDescent="0.45">
      <c r="O9560" s="3"/>
      <c r="V9560" s="3"/>
      <c r="X9560" s="3"/>
    </row>
    <row r="9561" spans="15:24" x14ac:dyDescent="0.45">
      <c r="O9561" s="3"/>
      <c r="V9561" s="3"/>
      <c r="X9561" s="3"/>
    </row>
    <row r="9562" spans="15:24" x14ac:dyDescent="0.45">
      <c r="O9562" s="3"/>
      <c r="V9562" s="3"/>
      <c r="X9562" s="3"/>
    </row>
    <row r="9563" spans="15:24" x14ac:dyDescent="0.45">
      <c r="O9563" s="3"/>
      <c r="V9563" s="3"/>
      <c r="X9563" s="3"/>
    </row>
    <row r="9564" spans="15:24" x14ac:dyDescent="0.45">
      <c r="O9564" s="3"/>
      <c r="V9564" s="3"/>
      <c r="X9564" s="3"/>
    </row>
    <row r="9565" spans="15:24" x14ac:dyDescent="0.45">
      <c r="O9565" s="3"/>
      <c r="V9565" s="3"/>
      <c r="X9565" s="3"/>
    </row>
    <row r="9566" spans="15:24" x14ac:dyDescent="0.45">
      <c r="O9566" s="3"/>
      <c r="V9566" s="3"/>
      <c r="X9566" s="3"/>
    </row>
    <row r="9567" spans="15:24" x14ac:dyDescent="0.45">
      <c r="O9567" s="3"/>
      <c r="V9567" s="3"/>
      <c r="X9567" s="3"/>
    </row>
    <row r="9568" spans="15:24" x14ac:dyDescent="0.45">
      <c r="O9568" s="3"/>
      <c r="V9568" s="3"/>
      <c r="X9568" s="3"/>
    </row>
    <row r="9569" spans="15:24" x14ac:dyDescent="0.45">
      <c r="O9569" s="3"/>
      <c r="V9569" s="3"/>
      <c r="X9569" s="3"/>
    </row>
    <row r="9570" spans="15:24" x14ac:dyDescent="0.45">
      <c r="O9570" s="3"/>
      <c r="V9570" s="3"/>
      <c r="X9570" s="3"/>
    </row>
    <row r="9571" spans="15:24" x14ac:dyDescent="0.45">
      <c r="O9571" s="3"/>
      <c r="V9571" s="3"/>
      <c r="X9571" s="3"/>
    </row>
    <row r="9572" spans="15:24" x14ac:dyDescent="0.45">
      <c r="O9572" s="3"/>
      <c r="V9572" s="3"/>
      <c r="X9572" s="3"/>
    </row>
    <row r="9573" spans="15:24" x14ac:dyDescent="0.45">
      <c r="O9573" s="3"/>
      <c r="V9573" s="3"/>
      <c r="X9573" s="3"/>
    </row>
    <row r="9574" spans="15:24" x14ac:dyDescent="0.45">
      <c r="O9574" s="3"/>
      <c r="V9574" s="3"/>
      <c r="X9574" s="3"/>
    </row>
    <row r="9575" spans="15:24" x14ac:dyDescent="0.45">
      <c r="O9575" s="3"/>
      <c r="V9575" s="3"/>
      <c r="X9575" s="3"/>
    </row>
    <row r="9576" spans="15:24" x14ac:dyDescent="0.45">
      <c r="O9576" s="3"/>
      <c r="V9576" s="3"/>
      <c r="X9576" s="3"/>
    </row>
    <row r="9577" spans="15:24" x14ac:dyDescent="0.45">
      <c r="O9577" s="3"/>
      <c r="V9577" s="3"/>
      <c r="X9577" s="3"/>
    </row>
    <row r="9578" spans="15:24" x14ac:dyDescent="0.45">
      <c r="O9578" s="3"/>
      <c r="V9578" s="3"/>
      <c r="X9578" s="3"/>
    </row>
    <row r="9579" spans="15:24" x14ac:dyDescent="0.45">
      <c r="O9579" s="3"/>
      <c r="V9579" s="3"/>
      <c r="X9579" s="3"/>
    </row>
    <row r="9580" spans="15:24" x14ac:dyDescent="0.45">
      <c r="O9580" s="3"/>
      <c r="V9580" s="3"/>
      <c r="X9580" s="3"/>
    </row>
    <row r="9581" spans="15:24" x14ac:dyDescent="0.45">
      <c r="O9581" s="3"/>
      <c r="V9581" s="3"/>
      <c r="X9581" s="3"/>
    </row>
    <row r="9582" spans="15:24" x14ac:dyDescent="0.45">
      <c r="O9582" s="3"/>
      <c r="V9582" s="3"/>
      <c r="X9582" s="3"/>
    </row>
    <row r="9583" spans="15:24" x14ac:dyDescent="0.45">
      <c r="O9583" s="3"/>
      <c r="V9583" s="3"/>
      <c r="X9583" s="3"/>
    </row>
    <row r="9584" spans="15:24" x14ac:dyDescent="0.45">
      <c r="O9584" s="3"/>
      <c r="V9584" s="3"/>
      <c r="X9584" s="3"/>
    </row>
    <row r="9585" spans="15:24" x14ac:dyDescent="0.45">
      <c r="O9585" s="3"/>
      <c r="V9585" s="3"/>
      <c r="X9585" s="3"/>
    </row>
    <row r="9586" spans="15:24" x14ac:dyDescent="0.45">
      <c r="O9586" s="3"/>
      <c r="V9586" s="3"/>
      <c r="X9586" s="3"/>
    </row>
    <row r="9587" spans="15:24" x14ac:dyDescent="0.45">
      <c r="O9587" s="3"/>
      <c r="V9587" s="3"/>
      <c r="X9587" s="3"/>
    </row>
    <row r="9588" spans="15:24" x14ac:dyDescent="0.45">
      <c r="O9588" s="3"/>
      <c r="V9588" s="3"/>
      <c r="X9588" s="3"/>
    </row>
    <row r="9589" spans="15:24" x14ac:dyDescent="0.45">
      <c r="O9589" s="3"/>
      <c r="V9589" s="3"/>
      <c r="X9589" s="3"/>
    </row>
    <row r="9590" spans="15:24" x14ac:dyDescent="0.45">
      <c r="O9590" s="3"/>
      <c r="V9590" s="3"/>
      <c r="X9590" s="3"/>
    </row>
    <row r="9591" spans="15:24" x14ac:dyDescent="0.45">
      <c r="O9591" s="3"/>
      <c r="V9591" s="3"/>
      <c r="X9591" s="3"/>
    </row>
    <row r="9592" spans="15:24" x14ac:dyDescent="0.45">
      <c r="O9592" s="3"/>
      <c r="V9592" s="3"/>
      <c r="X9592" s="3"/>
    </row>
    <row r="9593" spans="15:24" x14ac:dyDescent="0.45">
      <c r="O9593" s="3"/>
      <c r="V9593" s="3"/>
      <c r="X9593" s="3"/>
    </row>
    <row r="9594" spans="15:24" x14ac:dyDescent="0.45">
      <c r="O9594" s="3"/>
      <c r="V9594" s="3"/>
      <c r="X9594" s="3"/>
    </row>
    <row r="9595" spans="15:24" x14ac:dyDescent="0.45">
      <c r="O9595" s="3"/>
      <c r="V9595" s="3"/>
      <c r="X9595" s="3"/>
    </row>
    <row r="9596" spans="15:24" x14ac:dyDescent="0.45">
      <c r="O9596" s="3"/>
      <c r="V9596" s="3"/>
      <c r="X9596" s="3"/>
    </row>
    <row r="9597" spans="15:24" x14ac:dyDescent="0.45">
      <c r="O9597" s="3"/>
      <c r="V9597" s="3"/>
      <c r="X9597" s="3"/>
    </row>
    <row r="9598" spans="15:24" x14ac:dyDescent="0.45">
      <c r="O9598" s="3"/>
      <c r="V9598" s="3"/>
      <c r="X9598" s="3"/>
    </row>
    <row r="9599" spans="15:24" x14ac:dyDescent="0.45">
      <c r="O9599" s="3"/>
      <c r="V9599" s="3"/>
      <c r="X9599" s="3"/>
    </row>
    <row r="9600" spans="15:24" x14ac:dyDescent="0.45">
      <c r="O9600" s="3"/>
      <c r="V9600" s="3"/>
      <c r="X9600" s="3"/>
    </row>
    <row r="9601" spans="15:24" x14ac:dyDescent="0.45">
      <c r="O9601" s="3"/>
      <c r="V9601" s="3"/>
      <c r="X9601" s="3"/>
    </row>
    <row r="9602" spans="15:24" x14ac:dyDescent="0.45">
      <c r="O9602" s="3"/>
      <c r="V9602" s="3"/>
      <c r="X9602" s="3"/>
    </row>
    <row r="9603" spans="15:24" x14ac:dyDescent="0.45">
      <c r="O9603" s="3"/>
      <c r="V9603" s="3"/>
      <c r="X9603" s="3"/>
    </row>
    <row r="9604" spans="15:24" x14ac:dyDescent="0.45">
      <c r="O9604" s="3"/>
      <c r="V9604" s="3"/>
      <c r="X9604" s="3"/>
    </row>
    <row r="9605" spans="15:24" x14ac:dyDescent="0.45">
      <c r="O9605" s="3"/>
      <c r="V9605" s="3"/>
      <c r="X9605" s="3"/>
    </row>
    <row r="9606" spans="15:24" x14ac:dyDescent="0.45">
      <c r="O9606" s="3"/>
      <c r="V9606" s="3"/>
      <c r="X9606" s="3"/>
    </row>
    <row r="9607" spans="15:24" x14ac:dyDescent="0.45">
      <c r="O9607" s="3"/>
      <c r="V9607" s="3"/>
      <c r="X9607" s="3"/>
    </row>
    <row r="9608" spans="15:24" x14ac:dyDescent="0.45">
      <c r="O9608" s="3"/>
      <c r="V9608" s="3"/>
      <c r="X9608" s="3"/>
    </row>
    <row r="9609" spans="15:24" x14ac:dyDescent="0.45">
      <c r="O9609" s="3"/>
      <c r="V9609" s="3"/>
      <c r="X9609" s="3"/>
    </row>
    <row r="9610" spans="15:24" x14ac:dyDescent="0.45">
      <c r="O9610" s="3"/>
      <c r="V9610" s="3"/>
      <c r="X9610" s="3"/>
    </row>
    <row r="9611" spans="15:24" x14ac:dyDescent="0.45">
      <c r="O9611" s="3"/>
      <c r="V9611" s="3"/>
      <c r="X9611" s="3"/>
    </row>
    <row r="9612" spans="15:24" x14ac:dyDescent="0.45">
      <c r="O9612" s="3"/>
      <c r="V9612" s="3"/>
      <c r="X9612" s="3"/>
    </row>
    <row r="9613" spans="15:24" x14ac:dyDescent="0.45">
      <c r="O9613" s="3"/>
      <c r="V9613" s="3"/>
      <c r="X9613" s="3"/>
    </row>
    <row r="9614" spans="15:24" x14ac:dyDescent="0.45">
      <c r="O9614" s="3"/>
      <c r="V9614" s="3"/>
      <c r="X9614" s="3"/>
    </row>
    <row r="9615" spans="15:24" x14ac:dyDescent="0.45">
      <c r="O9615" s="3"/>
      <c r="V9615" s="3"/>
      <c r="X9615" s="3"/>
    </row>
    <row r="9616" spans="15:24" x14ac:dyDescent="0.45">
      <c r="O9616" s="3"/>
      <c r="V9616" s="3"/>
      <c r="X9616" s="3"/>
    </row>
    <row r="9617" spans="15:24" x14ac:dyDescent="0.45">
      <c r="O9617" s="3"/>
      <c r="V9617" s="3"/>
      <c r="X9617" s="3"/>
    </row>
    <row r="9618" spans="15:24" x14ac:dyDescent="0.45">
      <c r="O9618" s="3"/>
      <c r="V9618" s="3"/>
      <c r="X9618" s="3"/>
    </row>
    <row r="9619" spans="15:24" x14ac:dyDescent="0.45">
      <c r="O9619" s="3"/>
      <c r="V9619" s="3"/>
      <c r="X9619" s="3"/>
    </row>
    <row r="9620" spans="15:24" x14ac:dyDescent="0.45">
      <c r="O9620" s="3"/>
      <c r="V9620" s="3"/>
      <c r="X9620" s="3"/>
    </row>
    <row r="9621" spans="15:24" x14ac:dyDescent="0.45">
      <c r="O9621" s="3"/>
      <c r="V9621" s="3"/>
      <c r="X9621" s="3"/>
    </row>
    <row r="9622" spans="15:24" x14ac:dyDescent="0.45">
      <c r="O9622" s="3"/>
      <c r="V9622" s="3"/>
      <c r="X9622" s="3"/>
    </row>
    <row r="9623" spans="15:24" x14ac:dyDescent="0.45">
      <c r="O9623" s="3"/>
      <c r="V9623" s="3"/>
      <c r="X9623" s="3"/>
    </row>
    <row r="9624" spans="15:24" x14ac:dyDescent="0.45">
      <c r="O9624" s="3"/>
      <c r="V9624" s="3"/>
      <c r="X9624" s="3"/>
    </row>
    <row r="9625" spans="15:24" x14ac:dyDescent="0.45">
      <c r="O9625" s="3"/>
      <c r="V9625" s="3"/>
      <c r="X9625" s="3"/>
    </row>
    <row r="9626" spans="15:24" x14ac:dyDescent="0.45">
      <c r="O9626" s="3"/>
      <c r="V9626" s="3"/>
      <c r="X9626" s="3"/>
    </row>
    <row r="9627" spans="15:24" x14ac:dyDescent="0.45">
      <c r="O9627" s="3"/>
      <c r="V9627" s="3"/>
      <c r="X9627" s="3"/>
    </row>
    <row r="9628" spans="15:24" x14ac:dyDescent="0.45">
      <c r="O9628" s="3"/>
      <c r="V9628" s="3"/>
      <c r="X9628" s="3"/>
    </row>
    <row r="9629" spans="15:24" x14ac:dyDescent="0.45">
      <c r="O9629" s="3"/>
      <c r="V9629" s="3"/>
      <c r="X9629" s="3"/>
    </row>
    <row r="9630" spans="15:24" x14ac:dyDescent="0.45">
      <c r="O9630" s="3"/>
      <c r="V9630" s="3"/>
      <c r="X9630" s="3"/>
    </row>
    <row r="9631" spans="15:24" x14ac:dyDescent="0.45">
      <c r="O9631" s="3"/>
      <c r="V9631" s="3"/>
      <c r="X9631" s="3"/>
    </row>
    <row r="9632" spans="15:24" x14ac:dyDescent="0.45">
      <c r="O9632" s="3"/>
      <c r="V9632" s="3"/>
      <c r="X9632" s="3"/>
    </row>
    <row r="9633" spans="15:24" x14ac:dyDescent="0.45">
      <c r="O9633" s="3"/>
      <c r="V9633" s="3"/>
      <c r="X9633" s="3"/>
    </row>
    <row r="9634" spans="15:24" x14ac:dyDescent="0.45">
      <c r="O9634" s="3"/>
      <c r="V9634" s="3"/>
      <c r="X9634" s="3"/>
    </row>
    <row r="9635" spans="15:24" x14ac:dyDescent="0.45">
      <c r="O9635" s="3"/>
      <c r="V9635" s="3"/>
      <c r="X9635" s="3"/>
    </row>
    <row r="9636" spans="15:24" x14ac:dyDescent="0.45">
      <c r="O9636" s="3"/>
      <c r="V9636" s="3"/>
      <c r="X9636" s="3"/>
    </row>
    <row r="9637" spans="15:24" x14ac:dyDescent="0.45">
      <c r="O9637" s="3"/>
      <c r="V9637" s="3"/>
      <c r="X9637" s="3"/>
    </row>
    <row r="9638" spans="15:24" x14ac:dyDescent="0.45">
      <c r="O9638" s="3"/>
      <c r="V9638" s="3"/>
      <c r="X9638" s="3"/>
    </row>
    <row r="9639" spans="15:24" x14ac:dyDescent="0.45">
      <c r="O9639" s="3"/>
      <c r="V9639" s="3"/>
      <c r="X9639" s="3"/>
    </row>
    <row r="9640" spans="15:24" x14ac:dyDescent="0.45">
      <c r="O9640" s="3"/>
      <c r="V9640" s="3"/>
      <c r="X9640" s="3"/>
    </row>
    <row r="9641" spans="15:24" x14ac:dyDescent="0.45">
      <c r="O9641" s="3"/>
      <c r="V9641" s="3"/>
      <c r="X9641" s="3"/>
    </row>
    <row r="9642" spans="15:24" x14ac:dyDescent="0.45">
      <c r="O9642" s="3"/>
      <c r="V9642" s="3"/>
      <c r="X9642" s="3"/>
    </row>
    <row r="9643" spans="15:24" x14ac:dyDescent="0.45">
      <c r="O9643" s="3"/>
      <c r="V9643" s="3"/>
      <c r="X9643" s="3"/>
    </row>
    <row r="9644" spans="15:24" x14ac:dyDescent="0.45">
      <c r="O9644" s="3"/>
      <c r="V9644" s="3"/>
      <c r="X9644" s="3"/>
    </row>
    <row r="9645" spans="15:24" x14ac:dyDescent="0.45">
      <c r="O9645" s="3"/>
      <c r="V9645" s="3"/>
      <c r="X9645" s="3"/>
    </row>
    <row r="9646" spans="15:24" x14ac:dyDescent="0.45">
      <c r="O9646" s="3"/>
      <c r="V9646" s="3"/>
      <c r="X9646" s="3"/>
    </row>
    <row r="9647" spans="15:24" x14ac:dyDescent="0.45">
      <c r="O9647" s="3"/>
      <c r="V9647" s="3"/>
      <c r="X9647" s="3"/>
    </row>
    <row r="9648" spans="15:24" x14ac:dyDescent="0.45">
      <c r="O9648" s="3"/>
      <c r="V9648" s="3"/>
      <c r="X9648" s="3"/>
    </row>
    <row r="9649" spans="15:24" x14ac:dyDescent="0.45">
      <c r="O9649" s="3"/>
      <c r="V9649" s="3"/>
      <c r="X9649" s="3"/>
    </row>
    <row r="9650" spans="15:24" x14ac:dyDescent="0.45">
      <c r="O9650" s="3"/>
      <c r="V9650" s="3"/>
      <c r="X9650" s="3"/>
    </row>
    <row r="9651" spans="15:24" x14ac:dyDescent="0.45">
      <c r="O9651" s="3"/>
      <c r="V9651" s="3"/>
      <c r="X9651" s="3"/>
    </row>
    <row r="9652" spans="15:24" x14ac:dyDescent="0.45">
      <c r="O9652" s="3"/>
      <c r="V9652" s="3"/>
      <c r="X9652" s="3"/>
    </row>
    <row r="9653" spans="15:24" x14ac:dyDescent="0.45">
      <c r="O9653" s="3"/>
      <c r="V9653" s="3"/>
      <c r="X9653" s="3"/>
    </row>
    <row r="9654" spans="15:24" x14ac:dyDescent="0.45">
      <c r="O9654" s="3"/>
      <c r="V9654" s="3"/>
      <c r="X9654" s="3"/>
    </row>
    <row r="9655" spans="15:24" x14ac:dyDescent="0.45">
      <c r="O9655" s="3"/>
      <c r="V9655" s="3"/>
      <c r="X9655" s="3"/>
    </row>
    <row r="9656" spans="15:24" x14ac:dyDescent="0.45">
      <c r="O9656" s="3"/>
      <c r="V9656" s="3"/>
      <c r="X9656" s="3"/>
    </row>
    <row r="9657" spans="15:24" x14ac:dyDescent="0.45">
      <c r="O9657" s="3"/>
      <c r="V9657" s="3"/>
      <c r="X9657" s="3"/>
    </row>
    <row r="9658" spans="15:24" x14ac:dyDescent="0.45">
      <c r="O9658" s="3"/>
      <c r="V9658" s="3"/>
      <c r="X9658" s="3"/>
    </row>
    <row r="9659" spans="15:24" x14ac:dyDescent="0.45">
      <c r="O9659" s="3"/>
      <c r="V9659" s="3"/>
      <c r="X9659" s="3"/>
    </row>
    <row r="9660" spans="15:24" x14ac:dyDescent="0.45">
      <c r="O9660" s="3"/>
      <c r="V9660" s="3"/>
      <c r="X9660" s="3"/>
    </row>
    <row r="9661" spans="15:24" x14ac:dyDescent="0.45">
      <c r="O9661" s="3"/>
      <c r="V9661" s="3"/>
      <c r="X9661" s="3"/>
    </row>
    <row r="9662" spans="15:24" x14ac:dyDescent="0.45">
      <c r="O9662" s="3"/>
      <c r="V9662" s="3"/>
      <c r="X9662" s="3"/>
    </row>
    <row r="9663" spans="15:24" x14ac:dyDescent="0.45">
      <c r="O9663" s="3"/>
      <c r="V9663" s="3"/>
      <c r="X9663" s="3"/>
    </row>
    <row r="9664" spans="15:24" x14ac:dyDescent="0.45">
      <c r="O9664" s="3"/>
      <c r="V9664" s="3"/>
      <c r="X9664" s="3"/>
    </row>
    <row r="9665" spans="15:24" x14ac:dyDescent="0.45">
      <c r="O9665" s="3"/>
      <c r="V9665" s="3"/>
      <c r="X9665" s="3"/>
    </row>
    <row r="9666" spans="15:24" x14ac:dyDescent="0.45">
      <c r="O9666" s="3"/>
      <c r="V9666" s="3"/>
      <c r="X9666" s="3"/>
    </row>
    <row r="9667" spans="15:24" x14ac:dyDescent="0.45">
      <c r="O9667" s="3"/>
      <c r="V9667" s="3"/>
      <c r="X9667" s="3"/>
    </row>
    <row r="9668" spans="15:24" x14ac:dyDescent="0.45">
      <c r="O9668" s="3"/>
      <c r="V9668" s="3"/>
      <c r="X9668" s="3"/>
    </row>
    <row r="9669" spans="15:24" x14ac:dyDescent="0.45">
      <c r="O9669" s="3"/>
      <c r="V9669" s="3"/>
      <c r="X9669" s="3"/>
    </row>
    <row r="9670" spans="15:24" x14ac:dyDescent="0.45">
      <c r="O9670" s="3"/>
      <c r="V9670" s="3"/>
      <c r="X9670" s="3"/>
    </row>
    <row r="9671" spans="15:24" x14ac:dyDescent="0.45">
      <c r="O9671" s="3"/>
      <c r="V9671" s="3"/>
      <c r="X9671" s="3"/>
    </row>
    <row r="9672" spans="15:24" x14ac:dyDescent="0.45">
      <c r="O9672" s="3"/>
      <c r="V9672" s="3"/>
      <c r="X9672" s="3"/>
    </row>
    <row r="9673" spans="15:24" x14ac:dyDescent="0.45">
      <c r="O9673" s="3"/>
      <c r="V9673" s="3"/>
      <c r="X9673" s="3"/>
    </row>
    <row r="9674" spans="15:24" x14ac:dyDescent="0.45">
      <c r="O9674" s="3"/>
      <c r="V9674" s="3"/>
      <c r="X9674" s="3"/>
    </row>
    <row r="9675" spans="15:24" x14ac:dyDescent="0.45">
      <c r="O9675" s="3"/>
      <c r="V9675" s="3"/>
      <c r="X9675" s="3"/>
    </row>
    <row r="9676" spans="15:24" x14ac:dyDescent="0.45">
      <c r="O9676" s="3"/>
      <c r="V9676" s="3"/>
      <c r="X9676" s="3"/>
    </row>
    <row r="9677" spans="15:24" x14ac:dyDescent="0.45">
      <c r="O9677" s="3"/>
      <c r="V9677" s="3"/>
      <c r="X9677" s="3"/>
    </row>
    <row r="9678" spans="15:24" x14ac:dyDescent="0.45">
      <c r="O9678" s="3"/>
      <c r="V9678" s="3"/>
      <c r="X9678" s="3"/>
    </row>
    <row r="9679" spans="15:24" x14ac:dyDescent="0.45">
      <c r="O9679" s="3"/>
      <c r="V9679" s="3"/>
      <c r="X9679" s="3"/>
    </row>
    <row r="9680" spans="15:24" x14ac:dyDescent="0.45">
      <c r="O9680" s="3"/>
      <c r="V9680" s="3"/>
      <c r="X9680" s="3"/>
    </row>
    <row r="9681" spans="15:24" x14ac:dyDescent="0.45">
      <c r="O9681" s="3"/>
      <c r="V9681" s="3"/>
      <c r="X9681" s="3"/>
    </row>
    <row r="9682" spans="15:24" x14ac:dyDescent="0.45">
      <c r="O9682" s="3"/>
      <c r="V9682" s="3"/>
      <c r="X9682" s="3"/>
    </row>
    <row r="9683" spans="15:24" x14ac:dyDescent="0.45">
      <c r="O9683" s="3"/>
      <c r="V9683" s="3"/>
      <c r="X9683" s="3"/>
    </row>
    <row r="9684" spans="15:24" x14ac:dyDescent="0.45">
      <c r="O9684" s="3"/>
      <c r="V9684" s="3"/>
      <c r="X9684" s="3"/>
    </row>
    <row r="9685" spans="15:24" x14ac:dyDescent="0.45">
      <c r="O9685" s="3"/>
      <c r="V9685" s="3"/>
      <c r="X9685" s="3"/>
    </row>
    <row r="9686" spans="15:24" x14ac:dyDescent="0.45">
      <c r="O9686" s="3"/>
      <c r="V9686" s="3"/>
      <c r="X9686" s="3"/>
    </row>
    <row r="9687" spans="15:24" x14ac:dyDescent="0.45">
      <c r="O9687" s="3"/>
      <c r="V9687" s="3"/>
      <c r="X9687" s="3"/>
    </row>
    <row r="9688" spans="15:24" x14ac:dyDescent="0.45">
      <c r="O9688" s="3"/>
      <c r="V9688" s="3"/>
      <c r="X9688" s="3"/>
    </row>
    <row r="9689" spans="15:24" x14ac:dyDescent="0.45">
      <c r="O9689" s="3"/>
      <c r="V9689" s="3"/>
      <c r="X9689" s="3"/>
    </row>
    <row r="9690" spans="15:24" x14ac:dyDescent="0.45">
      <c r="O9690" s="3"/>
      <c r="V9690" s="3"/>
      <c r="X9690" s="3"/>
    </row>
    <row r="9691" spans="15:24" x14ac:dyDescent="0.45">
      <c r="O9691" s="3"/>
      <c r="V9691" s="3"/>
      <c r="X9691" s="3"/>
    </row>
    <row r="9692" spans="15:24" x14ac:dyDescent="0.45">
      <c r="O9692" s="3"/>
      <c r="V9692" s="3"/>
      <c r="X9692" s="3"/>
    </row>
    <row r="9693" spans="15:24" x14ac:dyDescent="0.45">
      <c r="O9693" s="3"/>
      <c r="V9693" s="3"/>
      <c r="X9693" s="3"/>
    </row>
    <row r="9694" spans="15:24" x14ac:dyDescent="0.45">
      <c r="O9694" s="3"/>
      <c r="V9694" s="3"/>
      <c r="X9694" s="3"/>
    </row>
    <row r="9695" spans="15:24" x14ac:dyDescent="0.45">
      <c r="O9695" s="3"/>
      <c r="V9695" s="3"/>
      <c r="X9695" s="3"/>
    </row>
    <row r="9696" spans="15:24" x14ac:dyDescent="0.45">
      <c r="O9696" s="3"/>
      <c r="V9696" s="3"/>
      <c r="X9696" s="3"/>
    </row>
    <row r="9697" spans="15:24" x14ac:dyDescent="0.45">
      <c r="O9697" s="3"/>
      <c r="V9697" s="3"/>
      <c r="X9697" s="3"/>
    </row>
    <row r="9698" spans="15:24" x14ac:dyDescent="0.45">
      <c r="O9698" s="3"/>
      <c r="V9698" s="3"/>
      <c r="X9698" s="3"/>
    </row>
    <row r="9699" spans="15:24" x14ac:dyDescent="0.45">
      <c r="O9699" s="3"/>
      <c r="V9699" s="3"/>
      <c r="X9699" s="3"/>
    </row>
    <row r="9700" spans="15:24" x14ac:dyDescent="0.45">
      <c r="O9700" s="3"/>
      <c r="V9700" s="3"/>
      <c r="X9700" s="3"/>
    </row>
    <row r="9701" spans="15:24" x14ac:dyDescent="0.45">
      <c r="O9701" s="3"/>
      <c r="V9701" s="3"/>
      <c r="X9701" s="3"/>
    </row>
    <row r="9702" spans="15:24" x14ac:dyDescent="0.45">
      <c r="O9702" s="3"/>
      <c r="V9702" s="3"/>
      <c r="X9702" s="3"/>
    </row>
    <row r="9703" spans="15:24" x14ac:dyDescent="0.45">
      <c r="O9703" s="3"/>
      <c r="V9703" s="3"/>
      <c r="X9703" s="3"/>
    </row>
    <row r="9704" spans="15:24" x14ac:dyDescent="0.45">
      <c r="O9704" s="3"/>
      <c r="V9704" s="3"/>
      <c r="X9704" s="3"/>
    </row>
    <row r="9705" spans="15:24" x14ac:dyDescent="0.45">
      <c r="O9705" s="3"/>
      <c r="V9705" s="3"/>
      <c r="X9705" s="3"/>
    </row>
    <row r="9706" spans="15:24" x14ac:dyDescent="0.45">
      <c r="O9706" s="3"/>
      <c r="V9706" s="3"/>
      <c r="X9706" s="3"/>
    </row>
    <row r="9707" spans="15:24" x14ac:dyDescent="0.45">
      <c r="O9707" s="3"/>
      <c r="V9707" s="3"/>
      <c r="X9707" s="3"/>
    </row>
    <row r="9708" spans="15:24" x14ac:dyDescent="0.45">
      <c r="O9708" s="3"/>
      <c r="V9708" s="3"/>
      <c r="X9708" s="3"/>
    </row>
    <row r="9709" spans="15:24" x14ac:dyDescent="0.45">
      <c r="O9709" s="3"/>
      <c r="V9709" s="3"/>
      <c r="X9709" s="3"/>
    </row>
    <row r="9710" spans="15:24" x14ac:dyDescent="0.45">
      <c r="O9710" s="3"/>
      <c r="V9710" s="3"/>
      <c r="X9710" s="3"/>
    </row>
    <row r="9711" spans="15:24" x14ac:dyDescent="0.45">
      <c r="O9711" s="3"/>
      <c r="V9711" s="3"/>
      <c r="X9711" s="3"/>
    </row>
    <row r="9712" spans="15:24" x14ac:dyDescent="0.45">
      <c r="O9712" s="3"/>
      <c r="V9712" s="3"/>
      <c r="X9712" s="3"/>
    </row>
    <row r="9713" spans="15:24" x14ac:dyDescent="0.45">
      <c r="O9713" s="3"/>
      <c r="V9713" s="3"/>
      <c r="X9713" s="3"/>
    </row>
    <row r="9714" spans="15:24" x14ac:dyDescent="0.45">
      <c r="O9714" s="3"/>
      <c r="V9714" s="3"/>
      <c r="X9714" s="3"/>
    </row>
    <row r="9715" spans="15:24" x14ac:dyDescent="0.45">
      <c r="O9715" s="3"/>
      <c r="V9715" s="3"/>
      <c r="X9715" s="3"/>
    </row>
    <row r="9716" spans="15:24" x14ac:dyDescent="0.45">
      <c r="O9716" s="3"/>
      <c r="V9716" s="3"/>
      <c r="X9716" s="3"/>
    </row>
    <row r="9717" spans="15:24" x14ac:dyDescent="0.45">
      <c r="O9717" s="3"/>
      <c r="V9717" s="3"/>
      <c r="X9717" s="3"/>
    </row>
    <row r="9718" spans="15:24" x14ac:dyDescent="0.45">
      <c r="O9718" s="3"/>
      <c r="V9718" s="3"/>
      <c r="X9718" s="3"/>
    </row>
    <row r="9719" spans="15:24" x14ac:dyDescent="0.45">
      <c r="O9719" s="3"/>
      <c r="V9719" s="3"/>
      <c r="X9719" s="3"/>
    </row>
    <row r="9720" spans="15:24" x14ac:dyDescent="0.45">
      <c r="O9720" s="3"/>
      <c r="V9720" s="3"/>
      <c r="X9720" s="3"/>
    </row>
    <row r="9721" spans="15:24" x14ac:dyDescent="0.45">
      <c r="O9721" s="3"/>
      <c r="V9721" s="3"/>
      <c r="X9721" s="3"/>
    </row>
    <row r="9722" spans="15:24" x14ac:dyDescent="0.45">
      <c r="O9722" s="3"/>
      <c r="V9722" s="3"/>
      <c r="X9722" s="3"/>
    </row>
    <row r="9723" spans="15:24" x14ac:dyDescent="0.45">
      <c r="O9723" s="3"/>
      <c r="V9723" s="3"/>
      <c r="X9723" s="3"/>
    </row>
    <row r="9724" spans="15:24" x14ac:dyDescent="0.45">
      <c r="O9724" s="3"/>
      <c r="V9724" s="3"/>
      <c r="X9724" s="3"/>
    </row>
    <row r="9725" spans="15:24" x14ac:dyDescent="0.45">
      <c r="O9725" s="3"/>
      <c r="V9725" s="3"/>
      <c r="X9725" s="3"/>
    </row>
    <row r="9726" spans="15:24" x14ac:dyDescent="0.45">
      <c r="O9726" s="3"/>
      <c r="V9726" s="3"/>
      <c r="X9726" s="3"/>
    </row>
    <row r="9727" spans="15:24" x14ac:dyDescent="0.45">
      <c r="O9727" s="3"/>
      <c r="V9727" s="3"/>
      <c r="X9727" s="3"/>
    </row>
    <row r="9728" spans="15:24" x14ac:dyDescent="0.45">
      <c r="O9728" s="3"/>
      <c r="V9728" s="3"/>
      <c r="X9728" s="3"/>
    </row>
    <row r="9729" spans="15:24" x14ac:dyDescent="0.45">
      <c r="O9729" s="3"/>
      <c r="V9729" s="3"/>
      <c r="X9729" s="3"/>
    </row>
    <row r="9730" spans="15:24" x14ac:dyDescent="0.45">
      <c r="O9730" s="3"/>
      <c r="V9730" s="3"/>
      <c r="X9730" s="3"/>
    </row>
    <row r="9731" spans="15:24" x14ac:dyDescent="0.45">
      <c r="O9731" s="3"/>
      <c r="V9731" s="3"/>
      <c r="X9731" s="3"/>
    </row>
    <row r="9732" spans="15:24" x14ac:dyDescent="0.45">
      <c r="O9732" s="3"/>
      <c r="V9732" s="3"/>
      <c r="X9732" s="3"/>
    </row>
    <row r="9733" spans="15:24" x14ac:dyDescent="0.45">
      <c r="O9733" s="3"/>
      <c r="V9733" s="3"/>
      <c r="X9733" s="3"/>
    </row>
    <row r="9734" spans="15:24" x14ac:dyDescent="0.45">
      <c r="O9734" s="3"/>
      <c r="V9734" s="3"/>
      <c r="X9734" s="3"/>
    </row>
    <row r="9735" spans="15:24" x14ac:dyDescent="0.45">
      <c r="O9735" s="3"/>
      <c r="V9735" s="3"/>
      <c r="X9735" s="3"/>
    </row>
    <row r="9736" spans="15:24" x14ac:dyDescent="0.45">
      <c r="O9736" s="3"/>
      <c r="V9736" s="3"/>
      <c r="X9736" s="3"/>
    </row>
    <row r="9737" spans="15:24" x14ac:dyDescent="0.45">
      <c r="O9737" s="3"/>
      <c r="V9737" s="3"/>
      <c r="X9737" s="3"/>
    </row>
    <row r="9738" spans="15:24" x14ac:dyDescent="0.45">
      <c r="O9738" s="3"/>
      <c r="V9738" s="3"/>
      <c r="X9738" s="3"/>
    </row>
    <row r="9739" spans="15:24" x14ac:dyDescent="0.45">
      <c r="O9739" s="3"/>
      <c r="V9739" s="3"/>
      <c r="X9739" s="3"/>
    </row>
    <row r="9740" spans="15:24" x14ac:dyDescent="0.45">
      <c r="O9740" s="3"/>
      <c r="V9740" s="3"/>
      <c r="X9740" s="3"/>
    </row>
    <row r="9741" spans="15:24" x14ac:dyDescent="0.45">
      <c r="O9741" s="3"/>
      <c r="V9741" s="3"/>
      <c r="X9741" s="3"/>
    </row>
    <row r="9742" spans="15:24" x14ac:dyDescent="0.45">
      <c r="O9742" s="3"/>
      <c r="V9742" s="3"/>
      <c r="X9742" s="3"/>
    </row>
    <row r="9743" spans="15:24" x14ac:dyDescent="0.45">
      <c r="O9743" s="3"/>
      <c r="V9743" s="3"/>
      <c r="X9743" s="3"/>
    </row>
    <row r="9744" spans="15:24" x14ac:dyDescent="0.45">
      <c r="O9744" s="3"/>
      <c r="V9744" s="3"/>
      <c r="X9744" s="3"/>
    </row>
    <row r="9745" spans="15:24" x14ac:dyDescent="0.45">
      <c r="O9745" s="3"/>
      <c r="V9745" s="3"/>
      <c r="X9745" s="3"/>
    </row>
    <row r="9746" spans="15:24" x14ac:dyDescent="0.45">
      <c r="O9746" s="3"/>
      <c r="V9746" s="3"/>
      <c r="X9746" s="3"/>
    </row>
    <row r="9747" spans="15:24" x14ac:dyDescent="0.45">
      <c r="O9747" s="3"/>
      <c r="V9747" s="3"/>
      <c r="X9747" s="3"/>
    </row>
    <row r="9748" spans="15:24" x14ac:dyDescent="0.45">
      <c r="O9748" s="3"/>
      <c r="V9748" s="3"/>
      <c r="X9748" s="3"/>
    </row>
    <row r="9749" spans="15:24" x14ac:dyDescent="0.45">
      <c r="O9749" s="3"/>
      <c r="V9749" s="3"/>
      <c r="X9749" s="3"/>
    </row>
    <row r="9750" spans="15:24" x14ac:dyDescent="0.45">
      <c r="O9750" s="3"/>
      <c r="V9750" s="3"/>
      <c r="X9750" s="3"/>
    </row>
    <row r="9751" spans="15:24" x14ac:dyDescent="0.45">
      <c r="O9751" s="3"/>
      <c r="V9751" s="3"/>
      <c r="X9751" s="3"/>
    </row>
    <row r="9752" spans="15:24" x14ac:dyDescent="0.45">
      <c r="O9752" s="3"/>
      <c r="V9752" s="3"/>
      <c r="X9752" s="3"/>
    </row>
    <row r="9753" spans="15:24" x14ac:dyDescent="0.45">
      <c r="O9753" s="3"/>
      <c r="V9753" s="3"/>
      <c r="X9753" s="3"/>
    </row>
    <row r="9754" spans="15:24" x14ac:dyDescent="0.45">
      <c r="O9754" s="3"/>
      <c r="V9754" s="3"/>
      <c r="X9754" s="3"/>
    </row>
    <row r="9755" spans="15:24" x14ac:dyDescent="0.45">
      <c r="O9755" s="3"/>
      <c r="V9755" s="3"/>
      <c r="X9755" s="3"/>
    </row>
    <row r="9756" spans="15:24" x14ac:dyDescent="0.45">
      <c r="O9756" s="3"/>
      <c r="V9756" s="3"/>
      <c r="X9756" s="3"/>
    </row>
    <row r="9757" spans="15:24" x14ac:dyDescent="0.45">
      <c r="O9757" s="3"/>
      <c r="V9757" s="3"/>
      <c r="X9757" s="3"/>
    </row>
    <row r="9758" spans="15:24" x14ac:dyDescent="0.45">
      <c r="O9758" s="3"/>
      <c r="V9758" s="3"/>
      <c r="X9758" s="3"/>
    </row>
    <row r="9759" spans="15:24" x14ac:dyDescent="0.45">
      <c r="O9759" s="3"/>
      <c r="V9759" s="3"/>
      <c r="X9759" s="3"/>
    </row>
    <row r="9760" spans="15:24" x14ac:dyDescent="0.45">
      <c r="O9760" s="3"/>
      <c r="V9760" s="3"/>
      <c r="X9760" s="3"/>
    </row>
    <row r="9761" spans="15:24" x14ac:dyDescent="0.45">
      <c r="O9761" s="3"/>
      <c r="V9761" s="3"/>
      <c r="X9761" s="3"/>
    </row>
    <row r="9762" spans="15:24" x14ac:dyDescent="0.45">
      <c r="O9762" s="3"/>
      <c r="V9762" s="3"/>
      <c r="X9762" s="3"/>
    </row>
    <row r="9763" spans="15:24" x14ac:dyDescent="0.45">
      <c r="O9763" s="3"/>
      <c r="V9763" s="3"/>
      <c r="X9763" s="3"/>
    </row>
    <row r="9764" spans="15:24" x14ac:dyDescent="0.45">
      <c r="O9764" s="3"/>
      <c r="V9764" s="3"/>
      <c r="X9764" s="3"/>
    </row>
    <row r="9765" spans="15:24" x14ac:dyDescent="0.45">
      <c r="O9765" s="3"/>
      <c r="V9765" s="3"/>
      <c r="X9765" s="3"/>
    </row>
    <row r="9766" spans="15:24" x14ac:dyDescent="0.45">
      <c r="O9766" s="3"/>
      <c r="V9766" s="3"/>
      <c r="X9766" s="3"/>
    </row>
    <row r="9767" spans="15:24" x14ac:dyDescent="0.45">
      <c r="O9767" s="3"/>
      <c r="V9767" s="3"/>
      <c r="X9767" s="3"/>
    </row>
    <row r="9768" spans="15:24" x14ac:dyDescent="0.45">
      <c r="O9768" s="3"/>
      <c r="V9768" s="3"/>
      <c r="X9768" s="3"/>
    </row>
    <row r="9769" spans="15:24" x14ac:dyDescent="0.45">
      <c r="O9769" s="3"/>
      <c r="V9769" s="3"/>
      <c r="X9769" s="3"/>
    </row>
    <row r="9770" spans="15:24" x14ac:dyDescent="0.45">
      <c r="O9770" s="3"/>
      <c r="V9770" s="3"/>
      <c r="X9770" s="3"/>
    </row>
    <row r="9771" spans="15:24" x14ac:dyDescent="0.45">
      <c r="O9771" s="3"/>
      <c r="V9771" s="3"/>
      <c r="X9771" s="3"/>
    </row>
    <row r="9772" spans="15:24" x14ac:dyDescent="0.45">
      <c r="O9772" s="3"/>
      <c r="V9772" s="3"/>
      <c r="X9772" s="3"/>
    </row>
    <row r="9773" spans="15:24" x14ac:dyDescent="0.45">
      <c r="O9773" s="3"/>
      <c r="V9773" s="3"/>
      <c r="X9773" s="3"/>
    </row>
    <row r="9774" spans="15:24" x14ac:dyDescent="0.45">
      <c r="O9774" s="3"/>
      <c r="V9774" s="3"/>
      <c r="X9774" s="3"/>
    </row>
    <row r="9775" spans="15:24" x14ac:dyDescent="0.45">
      <c r="O9775" s="3"/>
      <c r="V9775" s="3"/>
      <c r="X9775" s="3"/>
    </row>
    <row r="9776" spans="15:24" x14ac:dyDescent="0.45">
      <c r="O9776" s="3"/>
      <c r="V9776" s="3"/>
      <c r="X9776" s="3"/>
    </row>
    <row r="9777" spans="15:24" x14ac:dyDescent="0.45">
      <c r="O9777" s="3"/>
      <c r="V9777" s="3"/>
      <c r="X9777" s="3"/>
    </row>
    <row r="9778" spans="15:24" x14ac:dyDescent="0.45">
      <c r="O9778" s="3"/>
      <c r="V9778" s="3"/>
      <c r="X9778" s="3"/>
    </row>
    <row r="9779" spans="15:24" x14ac:dyDescent="0.45">
      <c r="O9779" s="3"/>
      <c r="V9779" s="3"/>
      <c r="X9779" s="3"/>
    </row>
    <row r="9780" spans="15:24" x14ac:dyDescent="0.45">
      <c r="O9780" s="3"/>
      <c r="V9780" s="3"/>
      <c r="X9780" s="3"/>
    </row>
    <row r="9781" spans="15:24" x14ac:dyDescent="0.45">
      <c r="O9781" s="3"/>
      <c r="V9781" s="3"/>
      <c r="X9781" s="3"/>
    </row>
    <row r="9782" spans="15:24" x14ac:dyDescent="0.45">
      <c r="O9782" s="3"/>
      <c r="V9782" s="3"/>
      <c r="X9782" s="3"/>
    </row>
    <row r="9783" spans="15:24" x14ac:dyDescent="0.45">
      <c r="O9783" s="3"/>
      <c r="V9783" s="3"/>
      <c r="X9783" s="3"/>
    </row>
    <row r="9784" spans="15:24" x14ac:dyDescent="0.45">
      <c r="O9784" s="3"/>
      <c r="V9784" s="3"/>
      <c r="X9784" s="3"/>
    </row>
    <row r="9785" spans="15:24" x14ac:dyDescent="0.45">
      <c r="O9785" s="3"/>
      <c r="V9785" s="3"/>
      <c r="X9785" s="3"/>
    </row>
    <row r="9786" spans="15:24" x14ac:dyDescent="0.45">
      <c r="O9786" s="3"/>
      <c r="V9786" s="3"/>
      <c r="X9786" s="3"/>
    </row>
    <row r="9787" spans="15:24" x14ac:dyDescent="0.45">
      <c r="O9787" s="3"/>
      <c r="V9787" s="3"/>
      <c r="X9787" s="3"/>
    </row>
    <row r="9788" spans="15:24" x14ac:dyDescent="0.45">
      <c r="O9788" s="3"/>
      <c r="V9788" s="3"/>
      <c r="X9788" s="3"/>
    </row>
    <row r="9789" spans="15:24" x14ac:dyDescent="0.45">
      <c r="O9789" s="3"/>
      <c r="V9789" s="3"/>
      <c r="X9789" s="3"/>
    </row>
    <row r="9790" spans="15:24" x14ac:dyDescent="0.45">
      <c r="O9790" s="3"/>
      <c r="V9790" s="3"/>
      <c r="X9790" s="3"/>
    </row>
    <row r="9791" spans="15:24" x14ac:dyDescent="0.45">
      <c r="O9791" s="3"/>
      <c r="V9791" s="3"/>
      <c r="X9791" s="3"/>
    </row>
    <row r="9792" spans="15:24" x14ac:dyDescent="0.45">
      <c r="O9792" s="3"/>
      <c r="V9792" s="3"/>
      <c r="X9792" s="3"/>
    </row>
    <row r="9793" spans="15:24" x14ac:dyDescent="0.45">
      <c r="O9793" s="3"/>
      <c r="V9793" s="3"/>
      <c r="X9793" s="3"/>
    </row>
    <row r="9794" spans="15:24" x14ac:dyDescent="0.45">
      <c r="O9794" s="3"/>
      <c r="V9794" s="3"/>
      <c r="X9794" s="3"/>
    </row>
    <row r="9795" spans="15:24" x14ac:dyDescent="0.45">
      <c r="O9795" s="3"/>
      <c r="V9795" s="3"/>
      <c r="X9795" s="3"/>
    </row>
    <row r="9796" spans="15:24" x14ac:dyDescent="0.45">
      <c r="O9796" s="3"/>
      <c r="V9796" s="3"/>
      <c r="X9796" s="3"/>
    </row>
    <row r="9797" spans="15:24" x14ac:dyDescent="0.45">
      <c r="O9797" s="3"/>
      <c r="V9797" s="3"/>
      <c r="X9797" s="3"/>
    </row>
    <row r="9798" spans="15:24" x14ac:dyDescent="0.45">
      <c r="O9798" s="3"/>
      <c r="V9798" s="3"/>
      <c r="X9798" s="3"/>
    </row>
    <row r="9799" spans="15:24" x14ac:dyDescent="0.45">
      <c r="O9799" s="3"/>
      <c r="V9799" s="3"/>
      <c r="X9799" s="3"/>
    </row>
    <row r="9800" spans="15:24" x14ac:dyDescent="0.45">
      <c r="O9800" s="3"/>
      <c r="V9800" s="3"/>
      <c r="X9800" s="3"/>
    </row>
    <row r="9801" spans="15:24" x14ac:dyDescent="0.45">
      <c r="O9801" s="3"/>
      <c r="V9801" s="3"/>
      <c r="X9801" s="3"/>
    </row>
    <row r="9802" spans="15:24" x14ac:dyDescent="0.45">
      <c r="O9802" s="3"/>
      <c r="V9802" s="3"/>
      <c r="X9802" s="3"/>
    </row>
    <row r="9803" spans="15:24" x14ac:dyDescent="0.45">
      <c r="O9803" s="3"/>
      <c r="V9803" s="3"/>
      <c r="X9803" s="3"/>
    </row>
    <row r="9804" spans="15:24" x14ac:dyDescent="0.45">
      <c r="O9804" s="3"/>
      <c r="V9804" s="3"/>
      <c r="X9804" s="3"/>
    </row>
    <row r="9805" spans="15:24" x14ac:dyDescent="0.45">
      <c r="O9805" s="3"/>
      <c r="V9805" s="3"/>
      <c r="X9805" s="3"/>
    </row>
    <row r="9806" spans="15:24" x14ac:dyDescent="0.45">
      <c r="O9806" s="3"/>
      <c r="V9806" s="3"/>
      <c r="X9806" s="3"/>
    </row>
    <row r="9807" spans="15:24" x14ac:dyDescent="0.45">
      <c r="O9807" s="3"/>
      <c r="V9807" s="3"/>
      <c r="X9807" s="3"/>
    </row>
    <row r="9808" spans="15:24" x14ac:dyDescent="0.45">
      <c r="O9808" s="3"/>
      <c r="V9808" s="3"/>
      <c r="X9808" s="3"/>
    </row>
    <row r="9809" spans="15:24" x14ac:dyDescent="0.45">
      <c r="O9809" s="3"/>
      <c r="V9809" s="3"/>
      <c r="X9809" s="3"/>
    </row>
    <row r="9810" spans="15:24" x14ac:dyDescent="0.45">
      <c r="O9810" s="3"/>
      <c r="V9810" s="3"/>
      <c r="X9810" s="3"/>
    </row>
    <row r="9811" spans="15:24" x14ac:dyDescent="0.45">
      <c r="O9811" s="3"/>
      <c r="V9811" s="3"/>
      <c r="X9811" s="3"/>
    </row>
    <row r="9812" spans="15:24" x14ac:dyDescent="0.45">
      <c r="O9812" s="3"/>
      <c r="V9812" s="3"/>
      <c r="X9812" s="3"/>
    </row>
    <row r="9813" spans="15:24" x14ac:dyDescent="0.45">
      <c r="O9813" s="3"/>
      <c r="V9813" s="3"/>
      <c r="X9813" s="3"/>
    </row>
    <row r="9814" spans="15:24" x14ac:dyDescent="0.45">
      <c r="O9814" s="3"/>
      <c r="V9814" s="3"/>
      <c r="X9814" s="3"/>
    </row>
    <row r="9815" spans="15:24" x14ac:dyDescent="0.45">
      <c r="O9815" s="3"/>
      <c r="V9815" s="3"/>
      <c r="X9815" s="3"/>
    </row>
    <row r="9816" spans="15:24" x14ac:dyDescent="0.45">
      <c r="O9816" s="3"/>
      <c r="V9816" s="3"/>
      <c r="X9816" s="3"/>
    </row>
    <row r="9817" spans="15:24" x14ac:dyDescent="0.45">
      <c r="O9817" s="3"/>
      <c r="V9817" s="3"/>
      <c r="X9817" s="3"/>
    </row>
    <row r="9818" spans="15:24" x14ac:dyDescent="0.45">
      <c r="O9818" s="3"/>
      <c r="V9818" s="3"/>
      <c r="X9818" s="3"/>
    </row>
    <row r="9819" spans="15:24" x14ac:dyDescent="0.45">
      <c r="O9819" s="3"/>
      <c r="V9819" s="3"/>
      <c r="X9819" s="3"/>
    </row>
    <row r="9820" spans="15:24" x14ac:dyDescent="0.45">
      <c r="O9820" s="3"/>
      <c r="V9820" s="3"/>
      <c r="X9820" s="3"/>
    </row>
    <row r="9821" spans="15:24" x14ac:dyDescent="0.45">
      <c r="O9821" s="3"/>
      <c r="V9821" s="3"/>
      <c r="X9821" s="3"/>
    </row>
    <row r="9822" spans="15:24" x14ac:dyDescent="0.45">
      <c r="O9822" s="3"/>
      <c r="V9822" s="3"/>
      <c r="X9822" s="3"/>
    </row>
    <row r="9823" spans="15:24" x14ac:dyDescent="0.45">
      <c r="O9823" s="3"/>
      <c r="V9823" s="3"/>
      <c r="X9823" s="3"/>
    </row>
    <row r="9824" spans="15:24" x14ac:dyDescent="0.45">
      <c r="O9824" s="3"/>
      <c r="V9824" s="3"/>
      <c r="X9824" s="3"/>
    </row>
    <row r="9825" spans="15:24" x14ac:dyDescent="0.45">
      <c r="O9825" s="3"/>
      <c r="V9825" s="3"/>
      <c r="X9825" s="3"/>
    </row>
    <row r="9826" spans="15:24" x14ac:dyDescent="0.45">
      <c r="O9826" s="3"/>
      <c r="V9826" s="3"/>
      <c r="X9826" s="3"/>
    </row>
    <row r="9827" spans="15:24" x14ac:dyDescent="0.45">
      <c r="O9827" s="3"/>
      <c r="V9827" s="3"/>
      <c r="X9827" s="3"/>
    </row>
    <row r="9828" spans="15:24" x14ac:dyDescent="0.45">
      <c r="O9828" s="3"/>
      <c r="V9828" s="3"/>
      <c r="X9828" s="3"/>
    </row>
    <row r="9829" spans="15:24" x14ac:dyDescent="0.45">
      <c r="O9829" s="3"/>
      <c r="V9829" s="3"/>
      <c r="X9829" s="3"/>
    </row>
    <row r="9830" spans="15:24" x14ac:dyDescent="0.45">
      <c r="O9830" s="3"/>
      <c r="V9830" s="3"/>
      <c r="X9830" s="3"/>
    </row>
    <row r="9831" spans="15:24" x14ac:dyDescent="0.45">
      <c r="O9831" s="3"/>
      <c r="V9831" s="3"/>
      <c r="X9831" s="3"/>
    </row>
    <row r="9832" spans="15:24" x14ac:dyDescent="0.45">
      <c r="O9832" s="3"/>
      <c r="V9832" s="3"/>
      <c r="X9832" s="3"/>
    </row>
    <row r="9833" spans="15:24" x14ac:dyDescent="0.45">
      <c r="O9833" s="3"/>
      <c r="V9833" s="3"/>
      <c r="X9833" s="3"/>
    </row>
    <row r="9834" spans="15:24" x14ac:dyDescent="0.45">
      <c r="O9834" s="3"/>
      <c r="V9834" s="3"/>
      <c r="X9834" s="3"/>
    </row>
    <row r="9835" spans="15:24" x14ac:dyDescent="0.45">
      <c r="O9835" s="3"/>
      <c r="V9835" s="3"/>
      <c r="X9835" s="3"/>
    </row>
    <row r="9836" spans="15:24" x14ac:dyDescent="0.45">
      <c r="O9836" s="3"/>
      <c r="V9836" s="3"/>
      <c r="X9836" s="3"/>
    </row>
    <row r="9837" spans="15:24" x14ac:dyDescent="0.45">
      <c r="O9837" s="3"/>
      <c r="V9837" s="3"/>
      <c r="X9837" s="3"/>
    </row>
    <row r="9838" spans="15:24" x14ac:dyDescent="0.45">
      <c r="O9838" s="3"/>
      <c r="V9838" s="3"/>
      <c r="X9838" s="3"/>
    </row>
    <row r="9839" spans="15:24" x14ac:dyDescent="0.45">
      <c r="O9839" s="3"/>
      <c r="V9839" s="3"/>
      <c r="X9839" s="3"/>
    </row>
    <row r="9840" spans="15:24" x14ac:dyDescent="0.45">
      <c r="O9840" s="3"/>
      <c r="V9840" s="3"/>
      <c r="X9840" s="3"/>
    </row>
    <row r="9841" spans="15:24" x14ac:dyDescent="0.45">
      <c r="O9841" s="3"/>
      <c r="V9841" s="3"/>
      <c r="X9841" s="3"/>
    </row>
    <row r="9842" spans="15:24" x14ac:dyDescent="0.45">
      <c r="O9842" s="3"/>
      <c r="V9842" s="3"/>
      <c r="X9842" s="3"/>
    </row>
    <row r="9843" spans="15:24" x14ac:dyDescent="0.45">
      <c r="O9843" s="3"/>
      <c r="V9843" s="3"/>
      <c r="X9843" s="3"/>
    </row>
    <row r="9844" spans="15:24" x14ac:dyDescent="0.45">
      <c r="O9844" s="3"/>
      <c r="V9844" s="3"/>
      <c r="X9844" s="3"/>
    </row>
    <row r="9845" spans="15:24" x14ac:dyDescent="0.45">
      <c r="O9845" s="3"/>
      <c r="V9845" s="3"/>
      <c r="X9845" s="3"/>
    </row>
    <row r="9846" spans="15:24" x14ac:dyDescent="0.45">
      <c r="O9846" s="3"/>
      <c r="V9846" s="3"/>
      <c r="X9846" s="3"/>
    </row>
    <row r="9847" spans="15:24" x14ac:dyDescent="0.45">
      <c r="O9847" s="3"/>
      <c r="V9847" s="3"/>
      <c r="X9847" s="3"/>
    </row>
    <row r="9848" spans="15:24" x14ac:dyDescent="0.45">
      <c r="O9848" s="3"/>
      <c r="V9848" s="3"/>
      <c r="X9848" s="3"/>
    </row>
    <row r="9849" spans="15:24" x14ac:dyDescent="0.45">
      <c r="O9849" s="3"/>
      <c r="V9849" s="3"/>
      <c r="X9849" s="3"/>
    </row>
    <row r="9850" spans="15:24" x14ac:dyDescent="0.45">
      <c r="O9850" s="3"/>
      <c r="V9850" s="3"/>
      <c r="X9850" s="3"/>
    </row>
    <row r="9851" spans="15:24" x14ac:dyDescent="0.45">
      <c r="O9851" s="3"/>
      <c r="V9851" s="3"/>
      <c r="X9851" s="3"/>
    </row>
    <row r="9852" spans="15:24" x14ac:dyDescent="0.45">
      <c r="O9852" s="3"/>
      <c r="V9852" s="3"/>
      <c r="X9852" s="3"/>
    </row>
    <row r="9853" spans="15:24" x14ac:dyDescent="0.45">
      <c r="O9853" s="3"/>
      <c r="V9853" s="3"/>
      <c r="X9853" s="3"/>
    </row>
    <row r="9854" spans="15:24" x14ac:dyDescent="0.45">
      <c r="O9854" s="3"/>
      <c r="V9854" s="3"/>
      <c r="X9854" s="3"/>
    </row>
    <row r="9855" spans="15:24" x14ac:dyDescent="0.45">
      <c r="O9855" s="3"/>
      <c r="V9855" s="3"/>
      <c r="X9855" s="3"/>
    </row>
    <row r="9856" spans="15:24" x14ac:dyDescent="0.45">
      <c r="O9856" s="3"/>
      <c r="V9856" s="3"/>
      <c r="X9856" s="3"/>
    </row>
    <row r="9857" spans="15:24" x14ac:dyDescent="0.45">
      <c r="O9857" s="3"/>
      <c r="V9857" s="3"/>
      <c r="X9857" s="3"/>
    </row>
    <row r="9858" spans="15:24" x14ac:dyDescent="0.45">
      <c r="O9858" s="3"/>
      <c r="V9858" s="3"/>
      <c r="X9858" s="3"/>
    </row>
    <row r="9859" spans="15:24" x14ac:dyDescent="0.45">
      <c r="O9859" s="3"/>
      <c r="V9859" s="3"/>
      <c r="X9859" s="3"/>
    </row>
    <row r="9860" spans="15:24" x14ac:dyDescent="0.45">
      <c r="O9860" s="3"/>
      <c r="V9860" s="3"/>
      <c r="X9860" s="3"/>
    </row>
    <row r="9861" spans="15:24" x14ac:dyDescent="0.45">
      <c r="O9861" s="3"/>
      <c r="V9861" s="3"/>
      <c r="X9861" s="3"/>
    </row>
    <row r="9862" spans="15:24" x14ac:dyDescent="0.45">
      <c r="O9862" s="3"/>
      <c r="V9862" s="3"/>
      <c r="X9862" s="3"/>
    </row>
    <row r="9863" spans="15:24" x14ac:dyDescent="0.45">
      <c r="O9863" s="3"/>
      <c r="V9863" s="3"/>
      <c r="X9863" s="3"/>
    </row>
    <row r="9864" spans="15:24" x14ac:dyDescent="0.45">
      <c r="O9864" s="3"/>
      <c r="V9864" s="3"/>
      <c r="X9864" s="3"/>
    </row>
    <row r="9865" spans="15:24" x14ac:dyDescent="0.45">
      <c r="O9865" s="3"/>
      <c r="V9865" s="3"/>
      <c r="X9865" s="3"/>
    </row>
    <row r="9866" spans="15:24" x14ac:dyDescent="0.45">
      <c r="O9866" s="3"/>
      <c r="V9866" s="3"/>
      <c r="X9866" s="3"/>
    </row>
    <row r="9867" spans="15:24" x14ac:dyDescent="0.45">
      <c r="O9867" s="3"/>
      <c r="V9867" s="3"/>
      <c r="X9867" s="3"/>
    </row>
    <row r="9868" spans="15:24" x14ac:dyDescent="0.45">
      <c r="O9868" s="3"/>
      <c r="V9868" s="3"/>
      <c r="X9868" s="3"/>
    </row>
    <row r="9869" spans="15:24" x14ac:dyDescent="0.45">
      <c r="O9869" s="3"/>
      <c r="V9869" s="3"/>
      <c r="X9869" s="3"/>
    </row>
    <row r="9870" spans="15:24" x14ac:dyDescent="0.45">
      <c r="O9870" s="3"/>
      <c r="V9870" s="3"/>
      <c r="X9870" s="3"/>
    </row>
    <row r="9871" spans="15:24" x14ac:dyDescent="0.45">
      <c r="O9871" s="3"/>
      <c r="V9871" s="3"/>
      <c r="X9871" s="3"/>
    </row>
    <row r="9872" spans="15:24" x14ac:dyDescent="0.45">
      <c r="O9872" s="3"/>
      <c r="V9872" s="3"/>
      <c r="X9872" s="3"/>
    </row>
    <row r="9873" spans="15:24" x14ac:dyDescent="0.45">
      <c r="O9873" s="3"/>
      <c r="V9873" s="3"/>
      <c r="X9873" s="3"/>
    </row>
    <row r="9874" spans="15:24" x14ac:dyDescent="0.45">
      <c r="O9874" s="3"/>
      <c r="V9874" s="3"/>
      <c r="X9874" s="3"/>
    </row>
    <row r="9875" spans="15:24" x14ac:dyDescent="0.45">
      <c r="O9875" s="3"/>
      <c r="V9875" s="3"/>
      <c r="X9875" s="3"/>
    </row>
    <row r="9876" spans="15:24" x14ac:dyDescent="0.45">
      <c r="O9876" s="3"/>
      <c r="V9876" s="3"/>
      <c r="X9876" s="3"/>
    </row>
    <row r="9877" spans="15:24" x14ac:dyDescent="0.45">
      <c r="O9877" s="3"/>
      <c r="V9877" s="3"/>
      <c r="X9877" s="3"/>
    </row>
    <row r="9878" spans="15:24" x14ac:dyDescent="0.45">
      <c r="O9878" s="3"/>
      <c r="V9878" s="3"/>
      <c r="X9878" s="3"/>
    </row>
    <row r="9879" spans="15:24" x14ac:dyDescent="0.45">
      <c r="O9879" s="3"/>
      <c r="V9879" s="3"/>
      <c r="X9879" s="3"/>
    </row>
    <row r="9880" spans="15:24" x14ac:dyDescent="0.45">
      <c r="O9880" s="3"/>
      <c r="V9880" s="3"/>
      <c r="X9880" s="3"/>
    </row>
    <row r="9881" spans="15:24" x14ac:dyDescent="0.45">
      <c r="O9881" s="3"/>
      <c r="V9881" s="3"/>
      <c r="X9881" s="3"/>
    </row>
    <row r="9882" spans="15:24" x14ac:dyDescent="0.45">
      <c r="O9882" s="3"/>
      <c r="V9882" s="3"/>
      <c r="X9882" s="3"/>
    </row>
    <row r="9883" spans="15:24" x14ac:dyDescent="0.45">
      <c r="O9883" s="3"/>
      <c r="V9883" s="3"/>
      <c r="X9883" s="3"/>
    </row>
    <row r="9884" spans="15:24" x14ac:dyDescent="0.45">
      <c r="O9884" s="3"/>
      <c r="V9884" s="3"/>
      <c r="X9884" s="3"/>
    </row>
    <row r="9885" spans="15:24" x14ac:dyDescent="0.45">
      <c r="O9885" s="3"/>
      <c r="V9885" s="3"/>
      <c r="X9885" s="3"/>
    </row>
    <row r="9886" spans="15:24" x14ac:dyDescent="0.45">
      <c r="O9886" s="3"/>
      <c r="V9886" s="3"/>
      <c r="X9886" s="3"/>
    </row>
    <row r="9887" spans="15:24" x14ac:dyDescent="0.45">
      <c r="O9887" s="3"/>
      <c r="V9887" s="3"/>
      <c r="X9887" s="3"/>
    </row>
    <row r="9888" spans="15:24" x14ac:dyDescent="0.45">
      <c r="O9888" s="3"/>
      <c r="V9888" s="3"/>
      <c r="X9888" s="3"/>
    </row>
    <row r="9889" spans="15:24" x14ac:dyDescent="0.45">
      <c r="O9889" s="3"/>
      <c r="V9889" s="3"/>
      <c r="X9889" s="3"/>
    </row>
    <row r="9890" spans="15:24" x14ac:dyDescent="0.45">
      <c r="O9890" s="3"/>
      <c r="V9890" s="3"/>
      <c r="X9890" s="3"/>
    </row>
    <row r="9891" spans="15:24" x14ac:dyDescent="0.45">
      <c r="O9891" s="3"/>
      <c r="V9891" s="3"/>
      <c r="X9891" s="3"/>
    </row>
    <row r="9892" spans="15:24" x14ac:dyDescent="0.45">
      <c r="O9892" s="3"/>
      <c r="V9892" s="3"/>
      <c r="X9892" s="3"/>
    </row>
    <row r="9893" spans="15:24" x14ac:dyDescent="0.45">
      <c r="O9893" s="3"/>
      <c r="V9893" s="3"/>
      <c r="X9893" s="3"/>
    </row>
    <row r="9894" spans="15:24" x14ac:dyDescent="0.45">
      <c r="O9894" s="3"/>
      <c r="V9894" s="3"/>
      <c r="X9894" s="3"/>
    </row>
    <row r="9895" spans="15:24" x14ac:dyDescent="0.45">
      <c r="O9895" s="3"/>
      <c r="V9895" s="3"/>
      <c r="X9895" s="3"/>
    </row>
    <row r="9896" spans="15:24" x14ac:dyDescent="0.45">
      <c r="O9896" s="3"/>
      <c r="V9896" s="3"/>
      <c r="X9896" s="3"/>
    </row>
    <row r="9897" spans="15:24" x14ac:dyDescent="0.45">
      <c r="O9897" s="3"/>
      <c r="V9897" s="3"/>
      <c r="X9897" s="3"/>
    </row>
    <row r="9898" spans="15:24" x14ac:dyDescent="0.45">
      <c r="O9898" s="3"/>
      <c r="V9898" s="3"/>
      <c r="X9898" s="3"/>
    </row>
    <row r="9899" spans="15:24" x14ac:dyDescent="0.45">
      <c r="O9899" s="3"/>
      <c r="V9899" s="3"/>
      <c r="X9899" s="3"/>
    </row>
    <row r="9900" spans="15:24" x14ac:dyDescent="0.45">
      <c r="O9900" s="3"/>
      <c r="V9900" s="3"/>
      <c r="X9900" s="3"/>
    </row>
    <row r="9901" spans="15:24" x14ac:dyDescent="0.45">
      <c r="O9901" s="3"/>
      <c r="V9901" s="3"/>
      <c r="X9901" s="3"/>
    </row>
    <row r="9902" spans="15:24" x14ac:dyDescent="0.45">
      <c r="O9902" s="3"/>
      <c r="V9902" s="3"/>
      <c r="X9902" s="3"/>
    </row>
    <row r="9903" spans="15:24" x14ac:dyDescent="0.45">
      <c r="O9903" s="3"/>
      <c r="V9903" s="3"/>
      <c r="X9903" s="3"/>
    </row>
    <row r="9904" spans="15:24" x14ac:dyDescent="0.45">
      <c r="O9904" s="3"/>
      <c r="V9904" s="3"/>
      <c r="X9904" s="3"/>
    </row>
    <row r="9905" spans="15:24" x14ac:dyDescent="0.45">
      <c r="O9905" s="3"/>
      <c r="V9905" s="3"/>
      <c r="X9905" s="3"/>
    </row>
    <row r="9906" spans="15:24" x14ac:dyDescent="0.45">
      <c r="O9906" s="3"/>
      <c r="V9906" s="3"/>
      <c r="X9906" s="3"/>
    </row>
    <row r="9907" spans="15:24" x14ac:dyDescent="0.45">
      <c r="O9907" s="3"/>
      <c r="V9907" s="3"/>
      <c r="X9907" s="3"/>
    </row>
    <row r="9908" spans="15:24" x14ac:dyDescent="0.45">
      <c r="O9908" s="3"/>
      <c r="V9908" s="3"/>
      <c r="X9908" s="3"/>
    </row>
    <row r="9909" spans="15:24" x14ac:dyDescent="0.45">
      <c r="O9909" s="3"/>
      <c r="V9909" s="3"/>
      <c r="X9909" s="3"/>
    </row>
    <row r="9910" spans="15:24" x14ac:dyDescent="0.45">
      <c r="O9910" s="3"/>
      <c r="V9910" s="3"/>
      <c r="X9910" s="3"/>
    </row>
    <row r="9911" spans="15:24" x14ac:dyDescent="0.45">
      <c r="O9911" s="3"/>
      <c r="V9911" s="3"/>
      <c r="X9911" s="3"/>
    </row>
    <row r="9912" spans="15:24" x14ac:dyDescent="0.45">
      <c r="O9912" s="3"/>
      <c r="V9912" s="3"/>
      <c r="X9912" s="3"/>
    </row>
    <row r="9913" spans="15:24" x14ac:dyDescent="0.45">
      <c r="O9913" s="3"/>
      <c r="V9913" s="3"/>
      <c r="X9913" s="3"/>
    </row>
    <row r="9914" spans="15:24" x14ac:dyDescent="0.45">
      <c r="O9914" s="3"/>
      <c r="V9914" s="3"/>
      <c r="X9914" s="3"/>
    </row>
    <row r="9915" spans="15:24" x14ac:dyDescent="0.45">
      <c r="O9915" s="3"/>
      <c r="V9915" s="3"/>
      <c r="X9915" s="3"/>
    </row>
    <row r="9916" spans="15:24" x14ac:dyDescent="0.45">
      <c r="O9916" s="3"/>
      <c r="V9916" s="3"/>
      <c r="X9916" s="3"/>
    </row>
    <row r="9917" spans="15:24" x14ac:dyDescent="0.45">
      <c r="O9917" s="3"/>
      <c r="V9917" s="3"/>
      <c r="X9917" s="3"/>
    </row>
    <row r="9918" spans="15:24" x14ac:dyDescent="0.45">
      <c r="O9918" s="3"/>
      <c r="V9918" s="3"/>
      <c r="X9918" s="3"/>
    </row>
    <row r="9919" spans="15:24" x14ac:dyDescent="0.45">
      <c r="O9919" s="3"/>
      <c r="V9919" s="3"/>
      <c r="X9919" s="3"/>
    </row>
    <row r="9920" spans="15:24" x14ac:dyDescent="0.45">
      <c r="O9920" s="3"/>
      <c r="V9920" s="3"/>
      <c r="X9920" s="3"/>
    </row>
    <row r="9921" spans="15:24" x14ac:dyDescent="0.45">
      <c r="O9921" s="3"/>
      <c r="V9921" s="3"/>
      <c r="X9921" s="3"/>
    </row>
    <row r="9922" spans="15:24" x14ac:dyDescent="0.45">
      <c r="O9922" s="3"/>
      <c r="V9922" s="3"/>
      <c r="X9922" s="3"/>
    </row>
    <row r="9923" spans="15:24" x14ac:dyDescent="0.45">
      <c r="O9923" s="3"/>
      <c r="V9923" s="3"/>
      <c r="X9923" s="3"/>
    </row>
    <row r="9924" spans="15:24" x14ac:dyDescent="0.45">
      <c r="O9924" s="3"/>
      <c r="V9924" s="3"/>
      <c r="X9924" s="3"/>
    </row>
    <row r="9925" spans="15:24" x14ac:dyDescent="0.45">
      <c r="O9925" s="3"/>
      <c r="V9925" s="3"/>
      <c r="X9925" s="3"/>
    </row>
    <row r="9926" spans="15:24" x14ac:dyDescent="0.45">
      <c r="O9926" s="3"/>
      <c r="V9926" s="3"/>
      <c r="X9926" s="3"/>
    </row>
    <row r="9927" spans="15:24" x14ac:dyDescent="0.45">
      <c r="O9927" s="3"/>
      <c r="V9927" s="3"/>
      <c r="X9927" s="3"/>
    </row>
    <row r="9928" spans="15:24" x14ac:dyDescent="0.45">
      <c r="O9928" s="3"/>
      <c r="V9928" s="3"/>
      <c r="X9928" s="3"/>
    </row>
    <row r="9929" spans="15:24" x14ac:dyDescent="0.45">
      <c r="O9929" s="3"/>
      <c r="V9929" s="3"/>
      <c r="X9929" s="3"/>
    </row>
    <row r="9930" spans="15:24" x14ac:dyDescent="0.45">
      <c r="O9930" s="3"/>
      <c r="V9930" s="3"/>
      <c r="X9930" s="3"/>
    </row>
    <row r="9931" spans="15:24" x14ac:dyDescent="0.45">
      <c r="O9931" s="3"/>
      <c r="V9931" s="3"/>
      <c r="X9931" s="3"/>
    </row>
    <row r="9932" spans="15:24" x14ac:dyDescent="0.45">
      <c r="O9932" s="3"/>
      <c r="V9932" s="3"/>
      <c r="X9932" s="3"/>
    </row>
    <row r="9933" spans="15:24" x14ac:dyDescent="0.45">
      <c r="O9933" s="3"/>
      <c r="V9933" s="3"/>
      <c r="X9933" s="3"/>
    </row>
    <row r="9934" spans="15:24" x14ac:dyDescent="0.45">
      <c r="O9934" s="3"/>
      <c r="V9934" s="3"/>
      <c r="X9934" s="3"/>
    </row>
    <row r="9935" spans="15:24" x14ac:dyDescent="0.45">
      <c r="O9935" s="3"/>
      <c r="V9935" s="3"/>
      <c r="X9935" s="3"/>
    </row>
    <row r="9936" spans="15:24" x14ac:dyDescent="0.45">
      <c r="O9936" s="3"/>
      <c r="V9936" s="3"/>
      <c r="X9936" s="3"/>
    </row>
    <row r="9937" spans="15:24" x14ac:dyDescent="0.45">
      <c r="O9937" s="3"/>
      <c r="V9937" s="3"/>
      <c r="X9937" s="3"/>
    </row>
    <row r="9938" spans="15:24" x14ac:dyDescent="0.45">
      <c r="O9938" s="3"/>
      <c r="V9938" s="3"/>
      <c r="X9938" s="3"/>
    </row>
    <row r="9939" spans="15:24" x14ac:dyDescent="0.45">
      <c r="O9939" s="3"/>
      <c r="V9939" s="3"/>
      <c r="X9939" s="3"/>
    </row>
    <row r="9940" spans="15:24" x14ac:dyDescent="0.45">
      <c r="O9940" s="3"/>
      <c r="V9940" s="3"/>
      <c r="X9940" s="3"/>
    </row>
    <row r="9941" spans="15:24" x14ac:dyDescent="0.45">
      <c r="O9941" s="3"/>
      <c r="V9941" s="3"/>
      <c r="X9941" s="3"/>
    </row>
    <row r="9942" spans="15:24" x14ac:dyDescent="0.45">
      <c r="O9942" s="3"/>
      <c r="V9942" s="3"/>
      <c r="X9942" s="3"/>
    </row>
    <row r="9943" spans="15:24" x14ac:dyDescent="0.45">
      <c r="O9943" s="3"/>
      <c r="V9943" s="3"/>
      <c r="X9943" s="3"/>
    </row>
    <row r="9944" spans="15:24" x14ac:dyDescent="0.45">
      <c r="O9944" s="3"/>
      <c r="V9944" s="3"/>
      <c r="X9944" s="3"/>
    </row>
    <row r="9945" spans="15:24" x14ac:dyDescent="0.45">
      <c r="O9945" s="3"/>
      <c r="V9945" s="3"/>
      <c r="X9945" s="3"/>
    </row>
    <row r="9946" spans="15:24" x14ac:dyDescent="0.45">
      <c r="O9946" s="3"/>
      <c r="V9946" s="3"/>
      <c r="X9946" s="3"/>
    </row>
    <row r="9947" spans="15:24" x14ac:dyDescent="0.45">
      <c r="O9947" s="3"/>
      <c r="V9947" s="3"/>
      <c r="X9947" s="3"/>
    </row>
    <row r="9948" spans="15:24" x14ac:dyDescent="0.45">
      <c r="O9948" s="3"/>
      <c r="V9948" s="3"/>
      <c r="X9948" s="3"/>
    </row>
    <row r="9949" spans="15:24" x14ac:dyDescent="0.45">
      <c r="O9949" s="3"/>
      <c r="V9949" s="3"/>
      <c r="X9949" s="3"/>
    </row>
    <row r="9950" spans="15:24" x14ac:dyDescent="0.45">
      <c r="O9950" s="3"/>
      <c r="V9950" s="3"/>
      <c r="X9950" s="3"/>
    </row>
    <row r="9951" spans="15:24" x14ac:dyDescent="0.45">
      <c r="O9951" s="3"/>
      <c r="V9951" s="3"/>
      <c r="X9951" s="3"/>
    </row>
    <row r="9952" spans="15:24" x14ac:dyDescent="0.45">
      <c r="O9952" s="3"/>
      <c r="V9952" s="3"/>
      <c r="X9952" s="3"/>
    </row>
    <row r="9953" spans="15:24" x14ac:dyDescent="0.45">
      <c r="O9953" s="3"/>
      <c r="V9953" s="3"/>
      <c r="X9953" s="3"/>
    </row>
    <row r="9954" spans="15:24" x14ac:dyDescent="0.45">
      <c r="O9954" s="3"/>
      <c r="V9954" s="3"/>
      <c r="X9954" s="3"/>
    </row>
    <row r="9955" spans="15:24" x14ac:dyDescent="0.45">
      <c r="O9955" s="3"/>
      <c r="V9955" s="3"/>
      <c r="X9955" s="3"/>
    </row>
    <row r="9956" spans="15:24" x14ac:dyDescent="0.45">
      <c r="O9956" s="3"/>
      <c r="V9956" s="3"/>
      <c r="X9956" s="3"/>
    </row>
    <row r="9957" spans="15:24" x14ac:dyDescent="0.45">
      <c r="O9957" s="3"/>
      <c r="V9957" s="3"/>
      <c r="X9957" s="3"/>
    </row>
    <row r="9958" spans="15:24" x14ac:dyDescent="0.45">
      <c r="O9958" s="3"/>
      <c r="V9958" s="3"/>
      <c r="X9958" s="3"/>
    </row>
    <row r="9959" spans="15:24" x14ac:dyDescent="0.45">
      <c r="O9959" s="3"/>
      <c r="V9959" s="3"/>
      <c r="X9959" s="3"/>
    </row>
    <row r="9960" spans="15:24" x14ac:dyDescent="0.45">
      <c r="O9960" s="3"/>
      <c r="V9960" s="3"/>
      <c r="X9960" s="3"/>
    </row>
    <row r="9961" spans="15:24" x14ac:dyDescent="0.45">
      <c r="O9961" s="3"/>
      <c r="V9961" s="3"/>
      <c r="X9961" s="3"/>
    </row>
    <row r="9962" spans="15:24" x14ac:dyDescent="0.45">
      <c r="O9962" s="3"/>
      <c r="V9962" s="3"/>
      <c r="X9962" s="3"/>
    </row>
    <row r="9963" spans="15:24" x14ac:dyDescent="0.45">
      <c r="O9963" s="3"/>
      <c r="V9963" s="3"/>
      <c r="X9963" s="3"/>
    </row>
    <row r="9964" spans="15:24" x14ac:dyDescent="0.45">
      <c r="O9964" s="3"/>
      <c r="V9964" s="3"/>
      <c r="X9964" s="3"/>
    </row>
    <row r="9965" spans="15:24" x14ac:dyDescent="0.45">
      <c r="O9965" s="3"/>
      <c r="V9965" s="3"/>
      <c r="X9965" s="3"/>
    </row>
    <row r="9966" spans="15:24" x14ac:dyDescent="0.45">
      <c r="O9966" s="3"/>
      <c r="V9966" s="3"/>
      <c r="X9966" s="3"/>
    </row>
    <row r="9967" spans="15:24" x14ac:dyDescent="0.45">
      <c r="O9967" s="3"/>
      <c r="V9967" s="3"/>
      <c r="X9967" s="3"/>
    </row>
    <row r="9968" spans="15:24" x14ac:dyDescent="0.45">
      <c r="O9968" s="3"/>
      <c r="V9968" s="3"/>
      <c r="X9968" s="3"/>
    </row>
    <row r="9969" spans="15:24" x14ac:dyDescent="0.45">
      <c r="O9969" s="3"/>
      <c r="V9969" s="3"/>
      <c r="X9969" s="3"/>
    </row>
    <row r="9970" spans="15:24" x14ac:dyDescent="0.45">
      <c r="O9970" s="3"/>
      <c r="V9970" s="3"/>
      <c r="X9970" s="3"/>
    </row>
    <row r="9971" spans="15:24" x14ac:dyDescent="0.45">
      <c r="O9971" s="3"/>
      <c r="V9971" s="3"/>
      <c r="X9971" s="3"/>
    </row>
    <row r="9972" spans="15:24" x14ac:dyDescent="0.45">
      <c r="O9972" s="3"/>
      <c r="V9972" s="3"/>
      <c r="X9972" s="3"/>
    </row>
    <row r="9973" spans="15:24" x14ac:dyDescent="0.45">
      <c r="O9973" s="3"/>
      <c r="V9973" s="3"/>
      <c r="X9973" s="3"/>
    </row>
    <row r="9974" spans="15:24" x14ac:dyDescent="0.45">
      <c r="O9974" s="3"/>
      <c r="V9974" s="3"/>
      <c r="X9974" s="3"/>
    </row>
    <row r="9975" spans="15:24" x14ac:dyDescent="0.45">
      <c r="O9975" s="3"/>
      <c r="V9975" s="3"/>
      <c r="X9975" s="3"/>
    </row>
    <row r="9976" spans="15:24" x14ac:dyDescent="0.45">
      <c r="O9976" s="3"/>
      <c r="V9976" s="3"/>
      <c r="X9976" s="3"/>
    </row>
    <row r="9977" spans="15:24" x14ac:dyDescent="0.45">
      <c r="O9977" s="3"/>
      <c r="V9977" s="3"/>
      <c r="X9977" s="3"/>
    </row>
    <row r="9978" spans="15:24" x14ac:dyDescent="0.45">
      <c r="O9978" s="3"/>
      <c r="V9978" s="3"/>
      <c r="X9978" s="3"/>
    </row>
    <row r="9979" spans="15:24" x14ac:dyDescent="0.45">
      <c r="O9979" s="3"/>
      <c r="V9979" s="3"/>
      <c r="X9979" s="3"/>
    </row>
    <row r="9980" spans="15:24" x14ac:dyDescent="0.45">
      <c r="O9980" s="3"/>
      <c r="V9980" s="3"/>
      <c r="X9980" s="3"/>
    </row>
    <row r="9981" spans="15:24" x14ac:dyDescent="0.45">
      <c r="O9981" s="3"/>
      <c r="V9981" s="3"/>
      <c r="X9981" s="3"/>
    </row>
    <row r="9982" spans="15:24" x14ac:dyDescent="0.45">
      <c r="O9982" s="3"/>
      <c r="V9982" s="3"/>
      <c r="X9982" s="3"/>
    </row>
    <row r="9983" spans="15:24" x14ac:dyDescent="0.45">
      <c r="O9983" s="3"/>
      <c r="V9983" s="3"/>
      <c r="X9983" s="3"/>
    </row>
    <row r="9984" spans="15:24" x14ac:dyDescent="0.45">
      <c r="O9984" s="3"/>
      <c r="V9984" s="3"/>
      <c r="X9984" s="3"/>
    </row>
    <row r="9985" spans="15:24" x14ac:dyDescent="0.45">
      <c r="O9985" s="3"/>
      <c r="V9985" s="3"/>
      <c r="X9985" s="3"/>
    </row>
    <row r="9986" spans="15:24" x14ac:dyDescent="0.45">
      <c r="O9986" s="3"/>
      <c r="V9986" s="3"/>
      <c r="X9986" s="3"/>
    </row>
    <row r="9987" spans="15:24" x14ac:dyDescent="0.45">
      <c r="O9987" s="3"/>
      <c r="V9987" s="3"/>
      <c r="X9987" s="3"/>
    </row>
    <row r="9988" spans="15:24" x14ac:dyDescent="0.45">
      <c r="O9988" s="3"/>
      <c r="V9988" s="3"/>
      <c r="X9988" s="3"/>
    </row>
    <row r="9989" spans="15:24" x14ac:dyDescent="0.45">
      <c r="O9989" s="3"/>
      <c r="V9989" s="3"/>
      <c r="X9989" s="3"/>
    </row>
    <row r="9990" spans="15:24" x14ac:dyDescent="0.45">
      <c r="O9990" s="3"/>
      <c r="V9990" s="3"/>
      <c r="X9990" s="3"/>
    </row>
    <row r="9991" spans="15:24" x14ac:dyDescent="0.45">
      <c r="O9991" s="3"/>
      <c r="V9991" s="3"/>
      <c r="X9991" s="3"/>
    </row>
    <row r="9992" spans="15:24" x14ac:dyDescent="0.45">
      <c r="O9992" s="3"/>
      <c r="V9992" s="3"/>
      <c r="X9992" s="3"/>
    </row>
    <row r="9993" spans="15:24" x14ac:dyDescent="0.45">
      <c r="O9993" s="3"/>
      <c r="V9993" s="3"/>
      <c r="X9993" s="3"/>
    </row>
    <row r="9994" spans="15:24" x14ac:dyDescent="0.45">
      <c r="O9994" s="3"/>
      <c r="V9994" s="3"/>
      <c r="X9994" s="3"/>
    </row>
    <row r="9995" spans="15:24" x14ac:dyDescent="0.45">
      <c r="O9995" s="3"/>
      <c r="V9995" s="3"/>
      <c r="X9995" s="3"/>
    </row>
    <row r="9996" spans="15:24" x14ac:dyDescent="0.45">
      <c r="O9996" s="3"/>
      <c r="V9996" s="3"/>
      <c r="X9996" s="3"/>
    </row>
    <row r="9997" spans="15:24" x14ac:dyDescent="0.45">
      <c r="O9997" s="3"/>
      <c r="V9997" s="3"/>
      <c r="X9997" s="3"/>
    </row>
    <row r="9998" spans="15:24" x14ac:dyDescent="0.45">
      <c r="O9998" s="3"/>
      <c r="V9998" s="3"/>
      <c r="X9998" s="3"/>
    </row>
    <row r="9999" spans="15:24" x14ac:dyDescent="0.45">
      <c r="O9999" s="3"/>
      <c r="V9999" s="3"/>
      <c r="X9999" s="3"/>
    </row>
    <row r="10000" spans="15:24" x14ac:dyDescent="0.45">
      <c r="O10000" s="3"/>
      <c r="V10000" s="3"/>
      <c r="X10000" s="3"/>
    </row>
    <row r="10001" spans="15:24" x14ac:dyDescent="0.45">
      <c r="O10001" s="3"/>
      <c r="V10001" s="3"/>
      <c r="X10001" s="3"/>
    </row>
    <row r="10002" spans="15:24" x14ac:dyDescent="0.45">
      <c r="O10002" s="3"/>
      <c r="V10002" s="3"/>
      <c r="X10002" s="3"/>
    </row>
    <row r="10003" spans="15:24" x14ac:dyDescent="0.45">
      <c r="O10003" s="3"/>
      <c r="V10003" s="3"/>
      <c r="X10003" s="3"/>
    </row>
    <row r="10004" spans="15:24" x14ac:dyDescent="0.45">
      <c r="O10004" s="3"/>
      <c r="V10004" s="3"/>
      <c r="X10004" s="3"/>
    </row>
    <row r="10005" spans="15:24" x14ac:dyDescent="0.45">
      <c r="O10005" s="3"/>
      <c r="V10005" s="3"/>
      <c r="X10005" s="3"/>
    </row>
    <row r="10006" spans="15:24" x14ac:dyDescent="0.45">
      <c r="O10006" s="3"/>
      <c r="V10006" s="3"/>
      <c r="X10006" s="3"/>
    </row>
    <row r="10007" spans="15:24" x14ac:dyDescent="0.45">
      <c r="O10007" s="3"/>
      <c r="V10007" s="3"/>
      <c r="X10007" s="3"/>
    </row>
    <row r="10008" spans="15:24" x14ac:dyDescent="0.45">
      <c r="O10008" s="3"/>
      <c r="V10008" s="3"/>
      <c r="X10008" s="3"/>
    </row>
    <row r="10009" spans="15:24" x14ac:dyDescent="0.45">
      <c r="O10009" s="3"/>
      <c r="V10009" s="3"/>
      <c r="X10009" s="3"/>
    </row>
    <row r="10010" spans="15:24" x14ac:dyDescent="0.45">
      <c r="O10010" s="3"/>
      <c r="V10010" s="3"/>
      <c r="X10010" s="3"/>
    </row>
    <row r="10011" spans="15:24" x14ac:dyDescent="0.45">
      <c r="O10011" s="3"/>
      <c r="V10011" s="3"/>
      <c r="X10011" s="3"/>
    </row>
    <row r="10012" spans="15:24" x14ac:dyDescent="0.45">
      <c r="O10012" s="3"/>
      <c r="V10012" s="3"/>
      <c r="X10012" s="3"/>
    </row>
    <row r="10013" spans="15:24" x14ac:dyDescent="0.45">
      <c r="O10013" s="3"/>
      <c r="V10013" s="3"/>
      <c r="X10013" s="3"/>
    </row>
    <row r="10014" spans="15:24" x14ac:dyDescent="0.45">
      <c r="O10014" s="3"/>
      <c r="V10014" s="3"/>
      <c r="X10014" s="3"/>
    </row>
    <row r="10015" spans="15:24" x14ac:dyDescent="0.45">
      <c r="O10015" s="3"/>
      <c r="V10015" s="3"/>
      <c r="X10015" s="3"/>
    </row>
    <row r="10016" spans="15:24" x14ac:dyDescent="0.45">
      <c r="O10016" s="3"/>
      <c r="V10016" s="3"/>
      <c r="X10016" s="3"/>
    </row>
    <row r="10017" spans="15:24" x14ac:dyDescent="0.45">
      <c r="O10017" s="3"/>
      <c r="V10017" s="3"/>
      <c r="X10017" s="3"/>
    </row>
    <row r="10018" spans="15:24" x14ac:dyDescent="0.45">
      <c r="O10018" s="3"/>
      <c r="V10018" s="3"/>
      <c r="X10018" s="3"/>
    </row>
    <row r="10019" spans="15:24" x14ac:dyDescent="0.45">
      <c r="O10019" s="3"/>
      <c r="V10019" s="3"/>
      <c r="X10019" s="3"/>
    </row>
    <row r="10020" spans="15:24" x14ac:dyDescent="0.45">
      <c r="O10020" s="3"/>
      <c r="V10020" s="3"/>
      <c r="X10020" s="3"/>
    </row>
    <row r="10021" spans="15:24" x14ac:dyDescent="0.45">
      <c r="O10021" s="3"/>
      <c r="V10021" s="3"/>
      <c r="X10021" s="3"/>
    </row>
    <row r="10022" spans="15:24" x14ac:dyDescent="0.45">
      <c r="O10022" s="3"/>
      <c r="V10022" s="3"/>
      <c r="X10022" s="3"/>
    </row>
    <row r="10023" spans="15:24" x14ac:dyDescent="0.45">
      <c r="O10023" s="3"/>
      <c r="V10023" s="3"/>
      <c r="X10023" s="3"/>
    </row>
    <row r="10024" spans="15:24" x14ac:dyDescent="0.45">
      <c r="O10024" s="3"/>
      <c r="V10024" s="3"/>
      <c r="X10024" s="3"/>
    </row>
    <row r="10025" spans="15:24" x14ac:dyDescent="0.45">
      <c r="O10025" s="3"/>
      <c r="V10025" s="3"/>
      <c r="X10025" s="3"/>
    </row>
    <row r="10026" spans="15:24" x14ac:dyDescent="0.45">
      <c r="O10026" s="3"/>
      <c r="V10026" s="3"/>
      <c r="X10026" s="3"/>
    </row>
    <row r="10027" spans="15:24" x14ac:dyDescent="0.45">
      <c r="O10027" s="3"/>
      <c r="V10027" s="3"/>
      <c r="X10027" s="3"/>
    </row>
    <row r="10028" spans="15:24" x14ac:dyDescent="0.45">
      <c r="O10028" s="3"/>
      <c r="V10028" s="3"/>
      <c r="X10028" s="3"/>
    </row>
    <row r="10029" spans="15:24" x14ac:dyDescent="0.45">
      <c r="O10029" s="3"/>
      <c r="V10029" s="3"/>
      <c r="X10029" s="3"/>
    </row>
    <row r="10030" spans="15:24" x14ac:dyDescent="0.45">
      <c r="O10030" s="3"/>
      <c r="V10030" s="3"/>
      <c r="X10030" s="3"/>
    </row>
    <row r="10031" spans="15:24" x14ac:dyDescent="0.45">
      <c r="O10031" s="3"/>
      <c r="V10031" s="3"/>
      <c r="X10031" s="3"/>
    </row>
    <row r="10032" spans="15:24" x14ac:dyDescent="0.45">
      <c r="O10032" s="3"/>
      <c r="V10032" s="3"/>
      <c r="X10032" s="3"/>
    </row>
    <row r="10033" spans="15:24" x14ac:dyDescent="0.45">
      <c r="O10033" s="3"/>
      <c r="V10033" s="3"/>
      <c r="X10033" s="3"/>
    </row>
    <row r="10034" spans="15:24" x14ac:dyDescent="0.45">
      <c r="O10034" s="3"/>
      <c r="V10034" s="3"/>
      <c r="X10034" s="3"/>
    </row>
    <row r="10035" spans="15:24" x14ac:dyDescent="0.45">
      <c r="O10035" s="3"/>
      <c r="V10035" s="3"/>
      <c r="X10035" s="3"/>
    </row>
    <row r="10036" spans="15:24" x14ac:dyDescent="0.45">
      <c r="O10036" s="3"/>
      <c r="V10036" s="3"/>
      <c r="X10036" s="3"/>
    </row>
    <row r="10037" spans="15:24" x14ac:dyDescent="0.45">
      <c r="O10037" s="3"/>
      <c r="V10037" s="3"/>
      <c r="X10037" s="3"/>
    </row>
    <row r="10038" spans="15:24" x14ac:dyDescent="0.45">
      <c r="O10038" s="3"/>
      <c r="V10038" s="3"/>
      <c r="X10038" s="3"/>
    </row>
    <row r="10039" spans="15:24" x14ac:dyDescent="0.45">
      <c r="O10039" s="3"/>
      <c r="V10039" s="3"/>
      <c r="X10039" s="3"/>
    </row>
    <row r="10040" spans="15:24" x14ac:dyDescent="0.45">
      <c r="O10040" s="3"/>
      <c r="V10040" s="3"/>
      <c r="X10040" s="3"/>
    </row>
    <row r="10041" spans="15:24" x14ac:dyDescent="0.45">
      <c r="O10041" s="3"/>
      <c r="V10041" s="3"/>
      <c r="X10041" s="3"/>
    </row>
    <row r="10042" spans="15:24" x14ac:dyDescent="0.45">
      <c r="O10042" s="3"/>
      <c r="V10042" s="3"/>
      <c r="X10042" s="3"/>
    </row>
    <row r="10043" spans="15:24" x14ac:dyDescent="0.45">
      <c r="O10043" s="3"/>
      <c r="V10043" s="3"/>
      <c r="X10043" s="3"/>
    </row>
    <row r="10044" spans="15:24" x14ac:dyDescent="0.45">
      <c r="O10044" s="3"/>
      <c r="V10044" s="3"/>
      <c r="X10044" s="3"/>
    </row>
    <row r="10045" spans="15:24" x14ac:dyDescent="0.45">
      <c r="O10045" s="3"/>
      <c r="V10045" s="3"/>
      <c r="X10045" s="3"/>
    </row>
    <row r="10046" spans="15:24" x14ac:dyDescent="0.45">
      <c r="O10046" s="3"/>
      <c r="V10046" s="3"/>
      <c r="X10046" s="3"/>
    </row>
    <row r="10047" spans="15:24" x14ac:dyDescent="0.45">
      <c r="O10047" s="3"/>
      <c r="V10047" s="3"/>
      <c r="X10047" s="3"/>
    </row>
    <row r="10048" spans="15:24" x14ac:dyDescent="0.45">
      <c r="O10048" s="3"/>
      <c r="V10048" s="3"/>
      <c r="X10048" s="3"/>
    </row>
    <row r="10049" spans="15:24" x14ac:dyDescent="0.45">
      <c r="O10049" s="3"/>
      <c r="V10049" s="3"/>
      <c r="X10049" s="3"/>
    </row>
    <row r="10050" spans="15:24" x14ac:dyDescent="0.45">
      <c r="O10050" s="3"/>
      <c r="V10050" s="3"/>
      <c r="X10050" s="3"/>
    </row>
    <row r="10051" spans="15:24" x14ac:dyDescent="0.45">
      <c r="O10051" s="3"/>
      <c r="V10051" s="3"/>
      <c r="X10051" s="3"/>
    </row>
    <row r="10052" spans="15:24" x14ac:dyDescent="0.45">
      <c r="O10052" s="3"/>
      <c r="V10052" s="3"/>
      <c r="X10052" s="3"/>
    </row>
    <row r="10053" spans="15:24" x14ac:dyDescent="0.45">
      <c r="O10053" s="3"/>
      <c r="V10053" s="3"/>
      <c r="X10053" s="3"/>
    </row>
    <row r="10054" spans="15:24" x14ac:dyDescent="0.45">
      <c r="O10054" s="3"/>
      <c r="V10054" s="3"/>
      <c r="X10054" s="3"/>
    </row>
    <row r="10055" spans="15:24" x14ac:dyDescent="0.45">
      <c r="O10055" s="3"/>
      <c r="V10055" s="3"/>
      <c r="X10055" s="3"/>
    </row>
    <row r="10056" spans="15:24" x14ac:dyDescent="0.45">
      <c r="O10056" s="3"/>
      <c r="V10056" s="3"/>
      <c r="X10056" s="3"/>
    </row>
    <row r="10057" spans="15:24" x14ac:dyDescent="0.45">
      <c r="O10057" s="3"/>
      <c r="V10057" s="3"/>
      <c r="X10057" s="3"/>
    </row>
    <row r="10058" spans="15:24" x14ac:dyDescent="0.45">
      <c r="O10058" s="3"/>
      <c r="V10058" s="3"/>
      <c r="X10058" s="3"/>
    </row>
    <row r="10059" spans="15:24" x14ac:dyDescent="0.45">
      <c r="O10059" s="3"/>
      <c r="V10059" s="3"/>
      <c r="X10059" s="3"/>
    </row>
    <row r="10060" spans="15:24" x14ac:dyDescent="0.45">
      <c r="O10060" s="3"/>
      <c r="V10060" s="3"/>
      <c r="X10060" s="3"/>
    </row>
    <row r="10061" spans="15:24" x14ac:dyDescent="0.45">
      <c r="O10061" s="3"/>
      <c r="V10061" s="3"/>
      <c r="X10061" s="3"/>
    </row>
    <row r="10062" spans="15:24" x14ac:dyDescent="0.45">
      <c r="O10062" s="3"/>
      <c r="V10062" s="3"/>
      <c r="X10062" s="3"/>
    </row>
    <row r="10063" spans="15:24" x14ac:dyDescent="0.45">
      <c r="O10063" s="3"/>
      <c r="V10063" s="3"/>
      <c r="X10063" s="3"/>
    </row>
    <row r="10064" spans="15:24" x14ac:dyDescent="0.45">
      <c r="O10064" s="3"/>
      <c r="V10064" s="3"/>
      <c r="X10064" s="3"/>
    </row>
    <row r="10065" spans="15:24" x14ac:dyDescent="0.45">
      <c r="O10065" s="3"/>
      <c r="V10065" s="3"/>
      <c r="X10065" s="3"/>
    </row>
    <row r="10066" spans="15:24" x14ac:dyDescent="0.45">
      <c r="O10066" s="3"/>
      <c r="V10066" s="3"/>
      <c r="X10066" s="3"/>
    </row>
    <row r="10067" spans="15:24" x14ac:dyDescent="0.45">
      <c r="O10067" s="3"/>
      <c r="V10067" s="3"/>
      <c r="X10067" s="3"/>
    </row>
    <row r="10068" spans="15:24" x14ac:dyDescent="0.45">
      <c r="O10068" s="3"/>
      <c r="V10068" s="3"/>
      <c r="X10068" s="3"/>
    </row>
    <row r="10069" spans="15:24" x14ac:dyDescent="0.45">
      <c r="O10069" s="3"/>
      <c r="V10069" s="3"/>
      <c r="X10069" s="3"/>
    </row>
    <row r="10070" spans="15:24" x14ac:dyDescent="0.45">
      <c r="O10070" s="3"/>
      <c r="V10070" s="3"/>
      <c r="X10070" s="3"/>
    </row>
    <row r="10071" spans="15:24" x14ac:dyDescent="0.45">
      <c r="O10071" s="3"/>
      <c r="V10071" s="3"/>
      <c r="X10071" s="3"/>
    </row>
    <row r="10072" spans="15:24" x14ac:dyDescent="0.45">
      <c r="O10072" s="3"/>
      <c r="V10072" s="3"/>
      <c r="X10072" s="3"/>
    </row>
    <row r="10073" spans="15:24" x14ac:dyDescent="0.45">
      <c r="O10073" s="3"/>
      <c r="V10073" s="3"/>
      <c r="X10073" s="3"/>
    </row>
    <row r="10074" spans="15:24" x14ac:dyDescent="0.45">
      <c r="O10074" s="3"/>
      <c r="V10074" s="3"/>
      <c r="X10074" s="3"/>
    </row>
    <row r="10075" spans="15:24" x14ac:dyDescent="0.45">
      <c r="O10075" s="3"/>
      <c r="V10075" s="3"/>
      <c r="X10075" s="3"/>
    </row>
    <row r="10076" spans="15:24" x14ac:dyDescent="0.45">
      <c r="O10076" s="3"/>
      <c r="V10076" s="3"/>
      <c r="X10076" s="3"/>
    </row>
    <row r="10077" spans="15:24" x14ac:dyDescent="0.45">
      <c r="O10077" s="3"/>
      <c r="V10077" s="3"/>
      <c r="X10077" s="3"/>
    </row>
    <row r="10078" spans="15:24" x14ac:dyDescent="0.45">
      <c r="O10078" s="3"/>
      <c r="V10078" s="3"/>
      <c r="X10078" s="3"/>
    </row>
    <row r="10079" spans="15:24" x14ac:dyDescent="0.45">
      <c r="O10079" s="3"/>
      <c r="V10079" s="3"/>
      <c r="X10079" s="3"/>
    </row>
    <row r="10080" spans="15:24" x14ac:dyDescent="0.45">
      <c r="O10080" s="3"/>
      <c r="V10080" s="3"/>
      <c r="X10080" s="3"/>
    </row>
    <row r="10081" spans="15:24" x14ac:dyDescent="0.45">
      <c r="O10081" s="3"/>
      <c r="V10081" s="3"/>
      <c r="X10081" s="3"/>
    </row>
    <row r="10082" spans="15:24" x14ac:dyDescent="0.45">
      <c r="O10082" s="3"/>
      <c r="V10082" s="3"/>
      <c r="X10082" s="3"/>
    </row>
    <row r="10083" spans="15:24" x14ac:dyDescent="0.45">
      <c r="O10083" s="3"/>
      <c r="V10083" s="3"/>
      <c r="X10083" s="3"/>
    </row>
    <row r="10084" spans="15:24" x14ac:dyDescent="0.45">
      <c r="O10084" s="3"/>
      <c r="V10084" s="3"/>
      <c r="X10084" s="3"/>
    </row>
    <row r="10085" spans="15:24" x14ac:dyDescent="0.45">
      <c r="O10085" s="3"/>
      <c r="V10085" s="3"/>
      <c r="X10085" s="3"/>
    </row>
    <row r="10086" spans="15:24" x14ac:dyDescent="0.45">
      <c r="O10086" s="3"/>
      <c r="V10086" s="3"/>
      <c r="X10086" s="3"/>
    </row>
    <row r="10087" spans="15:24" x14ac:dyDescent="0.45">
      <c r="O10087" s="3"/>
      <c r="V10087" s="3"/>
      <c r="X10087" s="3"/>
    </row>
    <row r="10088" spans="15:24" x14ac:dyDescent="0.45">
      <c r="O10088" s="3"/>
      <c r="V10088" s="3"/>
      <c r="X10088" s="3"/>
    </row>
    <row r="10089" spans="15:24" x14ac:dyDescent="0.45">
      <c r="O10089" s="3"/>
      <c r="V10089" s="3"/>
      <c r="X10089" s="3"/>
    </row>
    <row r="10090" spans="15:24" x14ac:dyDescent="0.45">
      <c r="O10090" s="3"/>
      <c r="V10090" s="3"/>
      <c r="X10090" s="3"/>
    </row>
    <row r="10091" spans="15:24" x14ac:dyDescent="0.45">
      <c r="O10091" s="3"/>
      <c r="V10091" s="3"/>
      <c r="X10091" s="3"/>
    </row>
    <row r="10092" spans="15:24" x14ac:dyDescent="0.45">
      <c r="O10092" s="3"/>
      <c r="V10092" s="3"/>
      <c r="X10092" s="3"/>
    </row>
    <row r="10093" spans="15:24" x14ac:dyDescent="0.45">
      <c r="O10093" s="3"/>
      <c r="V10093" s="3"/>
      <c r="X10093" s="3"/>
    </row>
    <row r="10094" spans="15:24" x14ac:dyDescent="0.45">
      <c r="O10094" s="3"/>
      <c r="V10094" s="3"/>
      <c r="X10094" s="3"/>
    </row>
    <row r="10095" spans="15:24" x14ac:dyDescent="0.45">
      <c r="O10095" s="3"/>
      <c r="V10095" s="3"/>
      <c r="X10095" s="3"/>
    </row>
    <row r="10096" spans="15:24" x14ac:dyDescent="0.45">
      <c r="O10096" s="3"/>
      <c r="V10096" s="3"/>
      <c r="X10096" s="3"/>
    </row>
    <row r="10097" spans="15:24" x14ac:dyDescent="0.45">
      <c r="O10097" s="3"/>
      <c r="V10097" s="3"/>
      <c r="X10097" s="3"/>
    </row>
    <row r="10098" spans="15:24" x14ac:dyDescent="0.45">
      <c r="O10098" s="3"/>
      <c r="V10098" s="3"/>
      <c r="X10098" s="3"/>
    </row>
    <row r="10099" spans="15:24" x14ac:dyDescent="0.45">
      <c r="O10099" s="3"/>
      <c r="V10099" s="3"/>
      <c r="X10099" s="3"/>
    </row>
    <row r="10100" spans="15:24" x14ac:dyDescent="0.45">
      <c r="O10100" s="3"/>
      <c r="V10100" s="3"/>
      <c r="X10100" s="3"/>
    </row>
    <row r="10101" spans="15:24" x14ac:dyDescent="0.45">
      <c r="O10101" s="3"/>
      <c r="V10101" s="3"/>
      <c r="X10101" s="3"/>
    </row>
    <row r="10102" spans="15:24" x14ac:dyDescent="0.45">
      <c r="O10102" s="3"/>
      <c r="V10102" s="3"/>
      <c r="X10102" s="3"/>
    </row>
    <row r="10103" spans="15:24" x14ac:dyDescent="0.45">
      <c r="O10103" s="3"/>
      <c r="V10103" s="3"/>
      <c r="X10103" s="3"/>
    </row>
    <row r="10104" spans="15:24" x14ac:dyDescent="0.45">
      <c r="O10104" s="3"/>
      <c r="V10104" s="3"/>
      <c r="X10104" s="3"/>
    </row>
    <row r="10105" spans="15:24" x14ac:dyDescent="0.45">
      <c r="O10105" s="3"/>
      <c r="V10105" s="3"/>
      <c r="X10105" s="3"/>
    </row>
    <row r="10106" spans="15:24" x14ac:dyDescent="0.45">
      <c r="O10106" s="3"/>
      <c r="V10106" s="3"/>
      <c r="X10106" s="3"/>
    </row>
    <row r="10107" spans="15:24" x14ac:dyDescent="0.45">
      <c r="O10107" s="3"/>
      <c r="V10107" s="3"/>
      <c r="X10107" s="3"/>
    </row>
    <row r="10108" spans="15:24" x14ac:dyDescent="0.45">
      <c r="O10108" s="3"/>
      <c r="V10108" s="3"/>
      <c r="X10108" s="3"/>
    </row>
    <row r="10109" spans="15:24" x14ac:dyDescent="0.45">
      <c r="O10109" s="3"/>
      <c r="V10109" s="3"/>
      <c r="X10109" s="3"/>
    </row>
    <row r="10110" spans="15:24" x14ac:dyDescent="0.45">
      <c r="O10110" s="3"/>
      <c r="V10110" s="3"/>
      <c r="X10110" s="3"/>
    </row>
    <row r="10111" spans="15:24" x14ac:dyDescent="0.45">
      <c r="O10111" s="3"/>
      <c r="V10111" s="3"/>
      <c r="X10111" s="3"/>
    </row>
    <row r="10112" spans="15:24" x14ac:dyDescent="0.45">
      <c r="O10112" s="3"/>
      <c r="V10112" s="3"/>
      <c r="X10112" s="3"/>
    </row>
    <row r="10113" spans="15:24" x14ac:dyDescent="0.45">
      <c r="O10113" s="3"/>
      <c r="V10113" s="3"/>
      <c r="X10113" s="3"/>
    </row>
    <row r="10114" spans="15:24" x14ac:dyDescent="0.45">
      <c r="O10114" s="3"/>
      <c r="V10114" s="3"/>
      <c r="X10114" s="3"/>
    </row>
    <row r="10115" spans="15:24" x14ac:dyDescent="0.45">
      <c r="O10115" s="3"/>
      <c r="V10115" s="3"/>
      <c r="X10115" s="3"/>
    </row>
    <row r="10116" spans="15:24" x14ac:dyDescent="0.45">
      <c r="O10116" s="3"/>
      <c r="V10116" s="3"/>
      <c r="X10116" s="3"/>
    </row>
    <row r="10117" spans="15:24" x14ac:dyDescent="0.45">
      <c r="O10117" s="3"/>
      <c r="V10117" s="3"/>
      <c r="X10117" s="3"/>
    </row>
    <row r="10118" spans="15:24" x14ac:dyDescent="0.45">
      <c r="O10118" s="3"/>
      <c r="V10118" s="3"/>
      <c r="X10118" s="3"/>
    </row>
    <row r="10119" spans="15:24" x14ac:dyDescent="0.45">
      <c r="O10119" s="3"/>
      <c r="V10119" s="3"/>
      <c r="X10119" s="3"/>
    </row>
    <row r="10120" spans="15:24" x14ac:dyDescent="0.45">
      <c r="O10120" s="3"/>
      <c r="V10120" s="3"/>
      <c r="X10120" s="3"/>
    </row>
    <row r="10121" spans="15:24" x14ac:dyDescent="0.45">
      <c r="O10121" s="3"/>
      <c r="V10121" s="3"/>
      <c r="X10121" s="3"/>
    </row>
    <row r="10122" spans="15:24" x14ac:dyDescent="0.45">
      <c r="O10122" s="3"/>
      <c r="V10122" s="3"/>
      <c r="X10122" s="3"/>
    </row>
    <row r="10123" spans="15:24" x14ac:dyDescent="0.45">
      <c r="O10123" s="3"/>
      <c r="V10123" s="3"/>
      <c r="X10123" s="3"/>
    </row>
    <row r="10124" spans="15:24" x14ac:dyDescent="0.45">
      <c r="O10124" s="3"/>
      <c r="V10124" s="3"/>
      <c r="X10124" s="3"/>
    </row>
    <row r="10125" spans="15:24" x14ac:dyDescent="0.45">
      <c r="O10125" s="3"/>
      <c r="V10125" s="3"/>
      <c r="X10125" s="3"/>
    </row>
    <row r="10126" spans="15:24" x14ac:dyDescent="0.45">
      <c r="O10126" s="3"/>
      <c r="V10126" s="3"/>
      <c r="X10126" s="3"/>
    </row>
    <row r="10127" spans="15:24" x14ac:dyDescent="0.45">
      <c r="O10127" s="3"/>
      <c r="V10127" s="3"/>
      <c r="X10127" s="3"/>
    </row>
    <row r="10128" spans="15:24" x14ac:dyDescent="0.45">
      <c r="O10128" s="3"/>
      <c r="V10128" s="3"/>
      <c r="X10128" s="3"/>
    </row>
    <row r="10129" spans="15:24" x14ac:dyDescent="0.45">
      <c r="O10129" s="3"/>
      <c r="V10129" s="3"/>
      <c r="X10129" s="3"/>
    </row>
    <row r="10130" spans="15:24" x14ac:dyDescent="0.45">
      <c r="O10130" s="3"/>
      <c r="V10130" s="3"/>
      <c r="X10130" s="3"/>
    </row>
    <row r="10131" spans="15:24" x14ac:dyDescent="0.45">
      <c r="O10131" s="3"/>
      <c r="V10131" s="3"/>
      <c r="X10131" s="3"/>
    </row>
    <row r="10132" spans="15:24" x14ac:dyDescent="0.45">
      <c r="O10132" s="3"/>
      <c r="V10132" s="3"/>
      <c r="X10132" s="3"/>
    </row>
    <row r="10133" spans="15:24" x14ac:dyDescent="0.45">
      <c r="O10133" s="3"/>
      <c r="V10133" s="3"/>
      <c r="X10133" s="3"/>
    </row>
    <row r="10134" spans="15:24" x14ac:dyDescent="0.45">
      <c r="O10134" s="3"/>
      <c r="V10134" s="3"/>
      <c r="X10134" s="3"/>
    </row>
    <row r="10135" spans="15:24" x14ac:dyDescent="0.45">
      <c r="O10135" s="3"/>
      <c r="V10135" s="3"/>
      <c r="X10135" s="3"/>
    </row>
    <row r="10136" spans="15:24" x14ac:dyDescent="0.45">
      <c r="O10136" s="3"/>
      <c r="V10136" s="3"/>
      <c r="X10136" s="3"/>
    </row>
    <row r="10137" spans="15:24" x14ac:dyDescent="0.45">
      <c r="O10137" s="3"/>
      <c r="V10137" s="3"/>
      <c r="X10137" s="3"/>
    </row>
    <row r="10138" spans="15:24" x14ac:dyDescent="0.45">
      <c r="O10138" s="3"/>
      <c r="V10138" s="3"/>
      <c r="X10138" s="3"/>
    </row>
    <row r="10139" spans="15:24" x14ac:dyDescent="0.45">
      <c r="O10139" s="3"/>
      <c r="V10139" s="3"/>
      <c r="X10139" s="3"/>
    </row>
    <row r="10140" spans="15:24" x14ac:dyDescent="0.45">
      <c r="O10140" s="3"/>
      <c r="V10140" s="3"/>
      <c r="X10140" s="3"/>
    </row>
    <row r="10141" spans="15:24" x14ac:dyDescent="0.45">
      <c r="O10141" s="3"/>
      <c r="V10141" s="3"/>
      <c r="X10141" s="3"/>
    </row>
    <row r="10142" spans="15:24" x14ac:dyDescent="0.45">
      <c r="O10142" s="3"/>
      <c r="V10142" s="3"/>
      <c r="X10142" s="3"/>
    </row>
    <row r="10143" spans="15:24" x14ac:dyDescent="0.45">
      <c r="O10143" s="3"/>
      <c r="V10143" s="3"/>
      <c r="X10143" s="3"/>
    </row>
    <row r="10144" spans="15:24" x14ac:dyDescent="0.45">
      <c r="O10144" s="3"/>
      <c r="V10144" s="3"/>
      <c r="X10144" s="3"/>
    </row>
    <row r="10145" spans="15:24" x14ac:dyDescent="0.45">
      <c r="O10145" s="3"/>
      <c r="V10145" s="3"/>
      <c r="X10145" s="3"/>
    </row>
    <row r="10146" spans="15:24" x14ac:dyDescent="0.45">
      <c r="O10146" s="3"/>
      <c r="V10146" s="3"/>
      <c r="X10146" s="3"/>
    </row>
    <row r="10147" spans="15:24" x14ac:dyDescent="0.45">
      <c r="O10147" s="3"/>
      <c r="V10147" s="3"/>
      <c r="X10147" s="3"/>
    </row>
    <row r="10148" spans="15:24" x14ac:dyDescent="0.45">
      <c r="O10148" s="3"/>
      <c r="V10148" s="3"/>
      <c r="X10148" s="3"/>
    </row>
    <row r="10149" spans="15:24" x14ac:dyDescent="0.45">
      <c r="O10149" s="3"/>
      <c r="V10149" s="3"/>
      <c r="X10149" s="3"/>
    </row>
    <row r="10150" spans="15:24" x14ac:dyDescent="0.45">
      <c r="O10150" s="3"/>
      <c r="V10150" s="3"/>
      <c r="X10150" s="3"/>
    </row>
    <row r="10151" spans="15:24" x14ac:dyDescent="0.45">
      <c r="O10151" s="3"/>
      <c r="V10151" s="3"/>
      <c r="X10151" s="3"/>
    </row>
    <row r="10152" spans="15:24" x14ac:dyDescent="0.45">
      <c r="O10152" s="3"/>
      <c r="V10152" s="3"/>
      <c r="X10152" s="3"/>
    </row>
    <row r="10153" spans="15:24" x14ac:dyDescent="0.45">
      <c r="O10153" s="3"/>
      <c r="V10153" s="3"/>
      <c r="X10153" s="3"/>
    </row>
    <row r="10154" spans="15:24" x14ac:dyDescent="0.45">
      <c r="O10154" s="3"/>
      <c r="V10154" s="3"/>
      <c r="X10154" s="3"/>
    </row>
    <row r="10155" spans="15:24" x14ac:dyDescent="0.45">
      <c r="O10155" s="3"/>
      <c r="V10155" s="3"/>
      <c r="X10155" s="3"/>
    </row>
    <row r="10156" spans="15:24" x14ac:dyDescent="0.45">
      <c r="O10156" s="3"/>
      <c r="V10156" s="3"/>
      <c r="X10156" s="3"/>
    </row>
    <row r="10157" spans="15:24" x14ac:dyDescent="0.45">
      <c r="O10157" s="3"/>
      <c r="V10157" s="3"/>
      <c r="X10157" s="3"/>
    </row>
    <row r="10158" spans="15:24" x14ac:dyDescent="0.45">
      <c r="O10158" s="3"/>
      <c r="V10158" s="3"/>
      <c r="X10158" s="3"/>
    </row>
    <row r="10159" spans="15:24" x14ac:dyDescent="0.45">
      <c r="O10159" s="3"/>
      <c r="V10159" s="3"/>
      <c r="X10159" s="3"/>
    </row>
    <row r="10160" spans="15:24" x14ac:dyDescent="0.45">
      <c r="O10160" s="3"/>
      <c r="V10160" s="3"/>
      <c r="X10160" s="3"/>
    </row>
    <row r="10161" spans="15:24" x14ac:dyDescent="0.45">
      <c r="O10161" s="3"/>
      <c r="V10161" s="3"/>
      <c r="X10161" s="3"/>
    </row>
    <row r="10162" spans="15:24" x14ac:dyDescent="0.45">
      <c r="O10162" s="3"/>
      <c r="V10162" s="3"/>
      <c r="X10162" s="3"/>
    </row>
    <row r="10163" spans="15:24" x14ac:dyDescent="0.45">
      <c r="O10163" s="3"/>
      <c r="V10163" s="3"/>
      <c r="X10163" s="3"/>
    </row>
    <row r="10164" spans="15:24" x14ac:dyDescent="0.45">
      <c r="O10164" s="3"/>
      <c r="V10164" s="3"/>
      <c r="X10164" s="3"/>
    </row>
    <row r="10165" spans="15:24" x14ac:dyDescent="0.45">
      <c r="O10165" s="3"/>
      <c r="V10165" s="3"/>
      <c r="X10165" s="3"/>
    </row>
    <row r="10166" spans="15:24" x14ac:dyDescent="0.45">
      <c r="O10166" s="3"/>
      <c r="V10166" s="3"/>
      <c r="X10166" s="3"/>
    </row>
    <row r="10167" spans="15:24" x14ac:dyDescent="0.45">
      <c r="O10167" s="3"/>
      <c r="V10167" s="3"/>
      <c r="X10167" s="3"/>
    </row>
    <row r="10168" spans="15:24" x14ac:dyDescent="0.45">
      <c r="O10168" s="3"/>
      <c r="V10168" s="3"/>
      <c r="X10168" s="3"/>
    </row>
    <row r="10169" spans="15:24" x14ac:dyDescent="0.45">
      <c r="O10169" s="3"/>
      <c r="V10169" s="3"/>
      <c r="X10169" s="3"/>
    </row>
    <row r="10170" spans="15:24" x14ac:dyDescent="0.45">
      <c r="O10170" s="3"/>
      <c r="V10170" s="3"/>
      <c r="X10170" s="3"/>
    </row>
    <row r="10171" spans="15:24" x14ac:dyDescent="0.45">
      <c r="O10171" s="3"/>
      <c r="V10171" s="3"/>
      <c r="X10171" s="3"/>
    </row>
    <row r="10172" spans="15:24" x14ac:dyDescent="0.45">
      <c r="O10172" s="3"/>
      <c r="V10172" s="3"/>
      <c r="X10172" s="3"/>
    </row>
    <row r="10173" spans="15:24" x14ac:dyDescent="0.45">
      <c r="O10173" s="3"/>
      <c r="V10173" s="3"/>
      <c r="X10173" s="3"/>
    </row>
    <row r="10174" spans="15:24" x14ac:dyDescent="0.45">
      <c r="O10174" s="3"/>
      <c r="V10174" s="3"/>
      <c r="X10174" s="3"/>
    </row>
    <row r="10175" spans="15:24" x14ac:dyDescent="0.45">
      <c r="O10175" s="3"/>
      <c r="V10175" s="3"/>
      <c r="X10175" s="3"/>
    </row>
    <row r="10176" spans="15:24" x14ac:dyDescent="0.45">
      <c r="O10176" s="3"/>
      <c r="V10176" s="3"/>
      <c r="X10176" s="3"/>
    </row>
    <row r="10177" spans="15:24" x14ac:dyDescent="0.45">
      <c r="O10177" s="3"/>
      <c r="V10177" s="3"/>
      <c r="X10177" s="3"/>
    </row>
    <row r="10178" spans="15:24" x14ac:dyDescent="0.45">
      <c r="O10178" s="3"/>
      <c r="V10178" s="3"/>
      <c r="X10178" s="3"/>
    </row>
    <row r="10179" spans="15:24" x14ac:dyDescent="0.45">
      <c r="O10179" s="3"/>
      <c r="V10179" s="3"/>
      <c r="X10179" s="3"/>
    </row>
    <row r="10180" spans="15:24" x14ac:dyDescent="0.45">
      <c r="O10180" s="3"/>
      <c r="V10180" s="3"/>
      <c r="X10180" s="3"/>
    </row>
    <row r="10181" spans="15:24" x14ac:dyDescent="0.45">
      <c r="O10181" s="3"/>
      <c r="V10181" s="3"/>
      <c r="X10181" s="3"/>
    </row>
    <row r="10182" spans="15:24" x14ac:dyDescent="0.45">
      <c r="O10182" s="3"/>
      <c r="V10182" s="3"/>
      <c r="X10182" s="3"/>
    </row>
    <row r="10183" spans="15:24" x14ac:dyDescent="0.45">
      <c r="O10183" s="3"/>
      <c r="V10183" s="3"/>
      <c r="X10183" s="3"/>
    </row>
    <row r="10184" spans="15:24" x14ac:dyDescent="0.45">
      <c r="O10184" s="3"/>
      <c r="V10184" s="3"/>
      <c r="X10184" s="3"/>
    </row>
    <row r="10185" spans="15:24" x14ac:dyDescent="0.45">
      <c r="O10185" s="3"/>
      <c r="V10185" s="3"/>
      <c r="X10185" s="3"/>
    </row>
    <row r="10186" spans="15:24" x14ac:dyDescent="0.45">
      <c r="O10186" s="3"/>
      <c r="V10186" s="3"/>
      <c r="X10186" s="3"/>
    </row>
    <row r="10187" spans="15:24" x14ac:dyDescent="0.45">
      <c r="O10187" s="3"/>
      <c r="V10187" s="3"/>
      <c r="X10187" s="3"/>
    </row>
    <row r="10188" spans="15:24" x14ac:dyDescent="0.45">
      <c r="O10188" s="3"/>
      <c r="V10188" s="3"/>
      <c r="X10188" s="3"/>
    </row>
    <row r="10189" spans="15:24" x14ac:dyDescent="0.45">
      <c r="O10189" s="3"/>
      <c r="V10189" s="3"/>
      <c r="X10189" s="3"/>
    </row>
    <row r="10190" spans="15:24" x14ac:dyDescent="0.45">
      <c r="O10190" s="3"/>
      <c r="V10190" s="3"/>
      <c r="X10190" s="3"/>
    </row>
    <row r="10191" spans="15:24" x14ac:dyDescent="0.45">
      <c r="O10191" s="3"/>
      <c r="V10191" s="3"/>
      <c r="X10191" s="3"/>
    </row>
    <row r="10192" spans="15:24" x14ac:dyDescent="0.45">
      <c r="O10192" s="3"/>
      <c r="V10192" s="3"/>
      <c r="X10192" s="3"/>
    </row>
    <row r="10193" spans="15:24" x14ac:dyDescent="0.45">
      <c r="O10193" s="3"/>
      <c r="V10193" s="3"/>
      <c r="X10193" s="3"/>
    </row>
    <row r="10194" spans="15:24" x14ac:dyDescent="0.45">
      <c r="O10194" s="3"/>
      <c r="V10194" s="3"/>
      <c r="X10194" s="3"/>
    </row>
    <row r="10195" spans="15:24" x14ac:dyDescent="0.45">
      <c r="O10195" s="3"/>
      <c r="V10195" s="3"/>
      <c r="X10195" s="3"/>
    </row>
    <row r="10196" spans="15:24" x14ac:dyDescent="0.45">
      <c r="O10196" s="3"/>
      <c r="V10196" s="3"/>
      <c r="X10196" s="3"/>
    </row>
    <row r="10197" spans="15:24" x14ac:dyDescent="0.45">
      <c r="O10197" s="3"/>
      <c r="V10197" s="3"/>
      <c r="X10197" s="3"/>
    </row>
    <row r="10198" spans="15:24" x14ac:dyDescent="0.45">
      <c r="O10198" s="3"/>
      <c r="V10198" s="3"/>
      <c r="X10198" s="3"/>
    </row>
    <row r="10199" spans="15:24" x14ac:dyDescent="0.45">
      <c r="O10199" s="3"/>
      <c r="V10199" s="3"/>
      <c r="X10199" s="3"/>
    </row>
    <row r="10200" spans="15:24" x14ac:dyDescent="0.45">
      <c r="O10200" s="3"/>
      <c r="V10200" s="3"/>
      <c r="X10200" s="3"/>
    </row>
    <row r="10201" spans="15:24" x14ac:dyDescent="0.45">
      <c r="O10201" s="3"/>
      <c r="V10201" s="3"/>
      <c r="X10201" s="3"/>
    </row>
    <row r="10202" spans="15:24" x14ac:dyDescent="0.45">
      <c r="O10202" s="3"/>
      <c r="V10202" s="3"/>
      <c r="X10202" s="3"/>
    </row>
    <row r="10203" spans="15:24" x14ac:dyDescent="0.45">
      <c r="O10203" s="3"/>
      <c r="V10203" s="3"/>
      <c r="X10203" s="3"/>
    </row>
    <row r="10204" spans="15:24" x14ac:dyDescent="0.45">
      <c r="O10204" s="3"/>
      <c r="V10204" s="3"/>
      <c r="X10204" s="3"/>
    </row>
    <row r="10205" spans="15:24" x14ac:dyDescent="0.45">
      <c r="O10205" s="3"/>
      <c r="V10205" s="3"/>
      <c r="X10205" s="3"/>
    </row>
    <row r="10206" spans="15:24" x14ac:dyDescent="0.45">
      <c r="O10206" s="3"/>
      <c r="V10206" s="3"/>
      <c r="X10206" s="3"/>
    </row>
    <row r="10207" spans="15:24" x14ac:dyDescent="0.45">
      <c r="O10207" s="3"/>
      <c r="V10207" s="3"/>
      <c r="X10207" s="3"/>
    </row>
    <row r="10208" spans="15:24" x14ac:dyDescent="0.45">
      <c r="O10208" s="3"/>
      <c r="V10208" s="3"/>
      <c r="X10208" s="3"/>
    </row>
    <row r="10209" spans="15:24" x14ac:dyDescent="0.45">
      <c r="O10209" s="3"/>
      <c r="V10209" s="3"/>
      <c r="X10209" s="3"/>
    </row>
    <row r="10210" spans="15:24" x14ac:dyDescent="0.45">
      <c r="O10210" s="3"/>
      <c r="V10210" s="3"/>
      <c r="X10210" s="3"/>
    </row>
    <row r="10211" spans="15:24" x14ac:dyDescent="0.45">
      <c r="O10211" s="3"/>
      <c r="V10211" s="3"/>
      <c r="X10211" s="3"/>
    </row>
    <row r="10212" spans="15:24" x14ac:dyDescent="0.45">
      <c r="O10212" s="3"/>
      <c r="V10212" s="3"/>
      <c r="X10212" s="3"/>
    </row>
    <row r="10213" spans="15:24" x14ac:dyDescent="0.45">
      <c r="O10213" s="3"/>
      <c r="V10213" s="3"/>
      <c r="X10213" s="3"/>
    </row>
    <row r="10214" spans="15:24" x14ac:dyDescent="0.45">
      <c r="O10214" s="3"/>
      <c r="V10214" s="3"/>
      <c r="X10214" s="3"/>
    </row>
    <row r="10215" spans="15:24" x14ac:dyDescent="0.45">
      <c r="O10215" s="3"/>
      <c r="V10215" s="3"/>
      <c r="X10215" s="3"/>
    </row>
    <row r="10216" spans="15:24" x14ac:dyDescent="0.45">
      <c r="O10216" s="3"/>
      <c r="V10216" s="3"/>
      <c r="X10216" s="3"/>
    </row>
    <row r="10217" spans="15:24" x14ac:dyDescent="0.45">
      <c r="O10217" s="3"/>
      <c r="V10217" s="3"/>
      <c r="X10217" s="3"/>
    </row>
    <row r="10218" spans="15:24" x14ac:dyDescent="0.45">
      <c r="O10218" s="3"/>
      <c r="V10218" s="3"/>
      <c r="X10218" s="3"/>
    </row>
    <row r="10219" spans="15:24" x14ac:dyDescent="0.45">
      <c r="O10219" s="3"/>
      <c r="V10219" s="3"/>
      <c r="X10219" s="3"/>
    </row>
    <row r="10220" spans="15:24" x14ac:dyDescent="0.45">
      <c r="O10220" s="3"/>
      <c r="V10220" s="3"/>
      <c r="X10220" s="3"/>
    </row>
    <row r="10221" spans="15:24" x14ac:dyDescent="0.45">
      <c r="O10221" s="3"/>
      <c r="V10221" s="3"/>
      <c r="X10221" s="3"/>
    </row>
    <row r="10222" spans="15:24" x14ac:dyDescent="0.45">
      <c r="O10222" s="3"/>
      <c r="V10222" s="3"/>
      <c r="X10222" s="3"/>
    </row>
    <row r="10223" spans="15:24" x14ac:dyDescent="0.45">
      <c r="O10223" s="3"/>
      <c r="V10223" s="3"/>
      <c r="X10223" s="3"/>
    </row>
    <row r="10224" spans="15:24" x14ac:dyDescent="0.45">
      <c r="O10224" s="3"/>
      <c r="V10224" s="3"/>
      <c r="X10224" s="3"/>
    </row>
    <row r="10225" spans="15:24" x14ac:dyDescent="0.45">
      <c r="O10225" s="3"/>
      <c r="V10225" s="3"/>
      <c r="X10225" s="3"/>
    </row>
    <row r="10226" spans="15:24" x14ac:dyDescent="0.45">
      <c r="O10226" s="3"/>
      <c r="V10226" s="3"/>
      <c r="X10226" s="3"/>
    </row>
    <row r="10227" spans="15:24" x14ac:dyDescent="0.45">
      <c r="O10227" s="3"/>
      <c r="V10227" s="3"/>
      <c r="X10227" s="3"/>
    </row>
    <row r="10228" spans="15:24" x14ac:dyDescent="0.45">
      <c r="O10228" s="3"/>
      <c r="V10228" s="3"/>
      <c r="X10228" s="3"/>
    </row>
    <row r="10229" spans="15:24" x14ac:dyDescent="0.45">
      <c r="O10229" s="3"/>
      <c r="V10229" s="3"/>
      <c r="X10229" s="3"/>
    </row>
    <row r="10230" spans="15:24" x14ac:dyDescent="0.45">
      <c r="O10230" s="3"/>
      <c r="V10230" s="3"/>
      <c r="X10230" s="3"/>
    </row>
    <row r="10231" spans="15:24" x14ac:dyDescent="0.45">
      <c r="O10231" s="3"/>
      <c r="V10231" s="3"/>
      <c r="X10231" s="3"/>
    </row>
    <row r="10232" spans="15:24" x14ac:dyDescent="0.45">
      <c r="O10232" s="3"/>
      <c r="V10232" s="3"/>
      <c r="X10232" s="3"/>
    </row>
    <row r="10233" spans="15:24" x14ac:dyDescent="0.45">
      <c r="O10233" s="3"/>
      <c r="V10233" s="3"/>
      <c r="X10233" s="3"/>
    </row>
    <row r="10234" spans="15:24" x14ac:dyDescent="0.45">
      <c r="O10234" s="3"/>
      <c r="V10234" s="3"/>
      <c r="X10234" s="3"/>
    </row>
    <row r="10235" spans="15:24" x14ac:dyDescent="0.45">
      <c r="O10235" s="3"/>
      <c r="V10235" s="3"/>
      <c r="X10235" s="3"/>
    </row>
    <row r="10236" spans="15:24" x14ac:dyDescent="0.45">
      <c r="O10236" s="3"/>
      <c r="V10236" s="3"/>
      <c r="X10236" s="3"/>
    </row>
    <row r="10237" spans="15:24" x14ac:dyDescent="0.45">
      <c r="O10237" s="3"/>
      <c r="V10237" s="3"/>
      <c r="X10237" s="3"/>
    </row>
    <row r="10238" spans="15:24" x14ac:dyDescent="0.45">
      <c r="O10238" s="3"/>
      <c r="V10238" s="3"/>
      <c r="X10238" s="3"/>
    </row>
    <row r="10239" spans="15:24" x14ac:dyDescent="0.45">
      <c r="O10239" s="3"/>
      <c r="V10239" s="3"/>
      <c r="X10239" s="3"/>
    </row>
    <row r="10240" spans="15:24" x14ac:dyDescent="0.45">
      <c r="O10240" s="3"/>
      <c r="V10240" s="3"/>
      <c r="X10240" s="3"/>
    </row>
    <row r="10241" spans="15:24" x14ac:dyDescent="0.45">
      <c r="O10241" s="3"/>
      <c r="V10241" s="3"/>
      <c r="X10241" s="3"/>
    </row>
    <row r="10242" spans="15:24" x14ac:dyDescent="0.45">
      <c r="O10242" s="3"/>
      <c r="V10242" s="3"/>
      <c r="X10242" s="3"/>
    </row>
    <row r="10243" spans="15:24" x14ac:dyDescent="0.45">
      <c r="O10243" s="3"/>
      <c r="V10243" s="3"/>
      <c r="X10243" s="3"/>
    </row>
    <row r="10244" spans="15:24" x14ac:dyDescent="0.45">
      <c r="O10244" s="3"/>
      <c r="V10244" s="3"/>
      <c r="X10244" s="3"/>
    </row>
    <row r="10245" spans="15:24" x14ac:dyDescent="0.45">
      <c r="O10245" s="3"/>
      <c r="V10245" s="3"/>
      <c r="X10245" s="3"/>
    </row>
    <row r="10246" spans="15:24" x14ac:dyDescent="0.45">
      <c r="O10246" s="3"/>
      <c r="V10246" s="3"/>
      <c r="X10246" s="3"/>
    </row>
    <row r="10247" spans="15:24" x14ac:dyDescent="0.45">
      <c r="O10247" s="3"/>
      <c r="V10247" s="3"/>
      <c r="X10247" s="3"/>
    </row>
    <row r="10248" spans="15:24" x14ac:dyDescent="0.45">
      <c r="O10248" s="3"/>
      <c r="V10248" s="3"/>
      <c r="X10248" s="3"/>
    </row>
    <row r="10249" spans="15:24" x14ac:dyDescent="0.45">
      <c r="O10249" s="3"/>
      <c r="V10249" s="3"/>
      <c r="X10249" s="3"/>
    </row>
    <row r="10250" spans="15:24" x14ac:dyDescent="0.45">
      <c r="O10250" s="3"/>
      <c r="V10250" s="3"/>
      <c r="X10250" s="3"/>
    </row>
    <row r="10251" spans="15:24" x14ac:dyDescent="0.45">
      <c r="O10251" s="3"/>
      <c r="V10251" s="3"/>
      <c r="X10251" s="3"/>
    </row>
    <row r="10252" spans="15:24" x14ac:dyDescent="0.45">
      <c r="O10252" s="3"/>
      <c r="V10252" s="3"/>
      <c r="X10252" s="3"/>
    </row>
    <row r="10253" spans="15:24" x14ac:dyDescent="0.45">
      <c r="O10253" s="3"/>
      <c r="V10253" s="3"/>
      <c r="X10253" s="3"/>
    </row>
    <row r="10254" spans="15:24" x14ac:dyDescent="0.45">
      <c r="O10254" s="3"/>
      <c r="V10254" s="3"/>
      <c r="X10254" s="3"/>
    </row>
    <row r="10255" spans="15:24" x14ac:dyDescent="0.45">
      <c r="O10255" s="3"/>
      <c r="V10255" s="3"/>
      <c r="X10255" s="3"/>
    </row>
    <row r="10256" spans="15:24" x14ac:dyDescent="0.45">
      <c r="O10256" s="3"/>
      <c r="V10256" s="3"/>
      <c r="X10256" s="3"/>
    </row>
    <row r="10257" spans="15:24" x14ac:dyDescent="0.45">
      <c r="O10257" s="3"/>
      <c r="V10257" s="3"/>
      <c r="X10257" s="3"/>
    </row>
    <row r="10258" spans="15:24" x14ac:dyDescent="0.45">
      <c r="O10258" s="3"/>
      <c r="V10258" s="3"/>
      <c r="X10258" s="3"/>
    </row>
    <row r="10259" spans="15:24" x14ac:dyDescent="0.45">
      <c r="O10259" s="3"/>
      <c r="V10259" s="3"/>
      <c r="X10259" s="3"/>
    </row>
    <row r="10260" spans="15:24" x14ac:dyDescent="0.45">
      <c r="O10260" s="3"/>
      <c r="V10260" s="3"/>
      <c r="X10260" s="3"/>
    </row>
    <row r="10261" spans="15:24" x14ac:dyDescent="0.45">
      <c r="O10261" s="3"/>
      <c r="V10261" s="3"/>
      <c r="X10261" s="3"/>
    </row>
    <row r="10262" spans="15:24" x14ac:dyDescent="0.45">
      <c r="O10262" s="3"/>
      <c r="V10262" s="3"/>
      <c r="X10262" s="3"/>
    </row>
    <row r="10263" spans="15:24" x14ac:dyDescent="0.45">
      <c r="O10263" s="3"/>
      <c r="V10263" s="3"/>
      <c r="X10263" s="3"/>
    </row>
    <row r="10264" spans="15:24" x14ac:dyDescent="0.45">
      <c r="O10264" s="3"/>
      <c r="V10264" s="3"/>
      <c r="X10264" s="3"/>
    </row>
    <row r="10265" spans="15:24" x14ac:dyDescent="0.45">
      <c r="O10265" s="3"/>
      <c r="V10265" s="3"/>
      <c r="X10265" s="3"/>
    </row>
    <row r="10266" spans="15:24" x14ac:dyDescent="0.45">
      <c r="O10266" s="3"/>
      <c r="V10266" s="3"/>
      <c r="X10266" s="3"/>
    </row>
    <row r="10267" spans="15:24" x14ac:dyDescent="0.45">
      <c r="O10267" s="3"/>
      <c r="V10267" s="3"/>
      <c r="X10267" s="3"/>
    </row>
    <row r="10268" spans="15:24" x14ac:dyDescent="0.45">
      <c r="O10268" s="3"/>
      <c r="V10268" s="3"/>
      <c r="X10268" s="3"/>
    </row>
    <row r="10269" spans="15:24" x14ac:dyDescent="0.45">
      <c r="O10269" s="3"/>
      <c r="V10269" s="3"/>
      <c r="X10269" s="3"/>
    </row>
    <row r="10270" spans="15:24" x14ac:dyDescent="0.45">
      <c r="O10270" s="3"/>
      <c r="V10270" s="3"/>
      <c r="X10270" s="3"/>
    </row>
    <row r="10271" spans="15:24" x14ac:dyDescent="0.45">
      <c r="O10271" s="3"/>
      <c r="V10271" s="3"/>
      <c r="X10271" s="3"/>
    </row>
    <row r="10272" spans="15:24" x14ac:dyDescent="0.45">
      <c r="O10272" s="3"/>
      <c r="V10272" s="3"/>
      <c r="X10272" s="3"/>
    </row>
    <row r="10273" spans="15:24" x14ac:dyDescent="0.45">
      <c r="O10273" s="3"/>
      <c r="V10273" s="3"/>
      <c r="X10273" s="3"/>
    </row>
    <row r="10274" spans="15:24" x14ac:dyDescent="0.45">
      <c r="O10274" s="3"/>
      <c r="V10274" s="3"/>
      <c r="X10274" s="3"/>
    </row>
    <row r="10275" spans="15:24" x14ac:dyDescent="0.45">
      <c r="O10275" s="3"/>
      <c r="V10275" s="3"/>
      <c r="X10275" s="3"/>
    </row>
    <row r="10276" spans="15:24" x14ac:dyDescent="0.45">
      <c r="O10276" s="3"/>
      <c r="V10276" s="3"/>
      <c r="X10276" s="3"/>
    </row>
    <row r="10277" spans="15:24" x14ac:dyDescent="0.45">
      <c r="O10277" s="3"/>
      <c r="V10277" s="3"/>
      <c r="X10277" s="3"/>
    </row>
    <row r="10278" spans="15:24" x14ac:dyDescent="0.45">
      <c r="O10278" s="3"/>
      <c r="V10278" s="3"/>
      <c r="X10278" s="3"/>
    </row>
    <row r="10279" spans="15:24" x14ac:dyDescent="0.45">
      <c r="O10279" s="3"/>
      <c r="V10279" s="3"/>
      <c r="X10279" s="3"/>
    </row>
    <row r="10280" spans="15:24" x14ac:dyDescent="0.45">
      <c r="O10280" s="3"/>
      <c r="V10280" s="3"/>
      <c r="X10280" s="3"/>
    </row>
    <row r="10281" spans="15:24" x14ac:dyDescent="0.45">
      <c r="O10281" s="3"/>
      <c r="V10281" s="3"/>
      <c r="X10281" s="3"/>
    </row>
    <row r="10282" spans="15:24" x14ac:dyDescent="0.45">
      <c r="O10282" s="3"/>
      <c r="V10282" s="3"/>
      <c r="X10282" s="3"/>
    </row>
    <row r="10283" spans="15:24" x14ac:dyDescent="0.45">
      <c r="O10283" s="3"/>
      <c r="V10283" s="3"/>
      <c r="X10283" s="3"/>
    </row>
    <row r="10284" spans="15:24" x14ac:dyDescent="0.45">
      <c r="O10284" s="3"/>
      <c r="V10284" s="3"/>
      <c r="X10284" s="3"/>
    </row>
    <row r="10285" spans="15:24" x14ac:dyDescent="0.45">
      <c r="O10285" s="3"/>
      <c r="V10285" s="3"/>
      <c r="X10285" s="3"/>
    </row>
    <row r="10286" spans="15:24" x14ac:dyDescent="0.45">
      <c r="O10286" s="3"/>
      <c r="V10286" s="3"/>
      <c r="X10286" s="3"/>
    </row>
    <row r="10287" spans="15:24" x14ac:dyDescent="0.45">
      <c r="O10287" s="3"/>
      <c r="V10287" s="3"/>
      <c r="X10287" s="3"/>
    </row>
    <row r="10288" spans="15:24" x14ac:dyDescent="0.45">
      <c r="O10288" s="3"/>
      <c r="V10288" s="3"/>
      <c r="X10288" s="3"/>
    </row>
    <row r="10289" spans="15:24" x14ac:dyDescent="0.45">
      <c r="O10289" s="3"/>
      <c r="V10289" s="3"/>
      <c r="X10289" s="3"/>
    </row>
    <row r="10290" spans="15:24" x14ac:dyDescent="0.45">
      <c r="O10290" s="3"/>
      <c r="V10290" s="3"/>
      <c r="X10290" s="3"/>
    </row>
    <row r="10291" spans="15:24" x14ac:dyDescent="0.45">
      <c r="O10291" s="3"/>
      <c r="V10291" s="3"/>
      <c r="X10291" s="3"/>
    </row>
    <row r="10292" spans="15:24" x14ac:dyDescent="0.45">
      <c r="O10292" s="3"/>
      <c r="V10292" s="3"/>
      <c r="X10292" s="3"/>
    </row>
    <row r="10293" spans="15:24" x14ac:dyDescent="0.45">
      <c r="O10293" s="3"/>
      <c r="V10293" s="3"/>
      <c r="X10293" s="3"/>
    </row>
    <row r="10294" spans="15:24" x14ac:dyDescent="0.45">
      <c r="O10294" s="3"/>
      <c r="V10294" s="3"/>
      <c r="X10294" s="3"/>
    </row>
    <row r="10295" spans="15:24" x14ac:dyDescent="0.45">
      <c r="O10295" s="3"/>
      <c r="V10295" s="3"/>
      <c r="X10295" s="3"/>
    </row>
    <row r="10296" spans="15:24" x14ac:dyDescent="0.45">
      <c r="O10296" s="3"/>
      <c r="V10296" s="3"/>
      <c r="X10296" s="3"/>
    </row>
    <row r="10297" spans="15:24" x14ac:dyDescent="0.45">
      <c r="O10297" s="3"/>
      <c r="V10297" s="3"/>
      <c r="X10297" s="3"/>
    </row>
    <row r="10298" spans="15:24" x14ac:dyDescent="0.45">
      <c r="O10298" s="3"/>
      <c r="V10298" s="3"/>
      <c r="X10298" s="3"/>
    </row>
    <row r="10299" spans="15:24" x14ac:dyDescent="0.45">
      <c r="O10299" s="3"/>
      <c r="V10299" s="3"/>
      <c r="X10299" s="3"/>
    </row>
    <row r="10300" spans="15:24" x14ac:dyDescent="0.45">
      <c r="O10300" s="3"/>
      <c r="V10300" s="3"/>
      <c r="X10300" s="3"/>
    </row>
    <row r="10301" spans="15:24" x14ac:dyDescent="0.45">
      <c r="O10301" s="3"/>
      <c r="V10301" s="3"/>
      <c r="X10301" s="3"/>
    </row>
    <row r="10302" spans="15:24" x14ac:dyDescent="0.45">
      <c r="O10302" s="3"/>
      <c r="V10302" s="3"/>
      <c r="X10302" s="3"/>
    </row>
    <row r="10303" spans="15:24" x14ac:dyDescent="0.45">
      <c r="O10303" s="3"/>
      <c r="V10303" s="3"/>
      <c r="X10303" s="3"/>
    </row>
    <row r="10304" spans="15:24" x14ac:dyDescent="0.45">
      <c r="O10304" s="3"/>
      <c r="V10304" s="3"/>
      <c r="X10304" s="3"/>
    </row>
    <row r="10305" spans="15:24" x14ac:dyDescent="0.45">
      <c r="O10305" s="3"/>
      <c r="V10305" s="3"/>
      <c r="X10305" s="3"/>
    </row>
    <row r="10306" spans="15:24" x14ac:dyDescent="0.45">
      <c r="O10306" s="3"/>
      <c r="V10306" s="3"/>
      <c r="X10306" s="3"/>
    </row>
    <row r="10307" spans="15:24" x14ac:dyDescent="0.45">
      <c r="O10307" s="3"/>
      <c r="V10307" s="3"/>
      <c r="X10307" s="3"/>
    </row>
    <row r="10308" spans="15:24" x14ac:dyDescent="0.45">
      <c r="O10308" s="3"/>
      <c r="V10308" s="3"/>
      <c r="X10308" s="3"/>
    </row>
    <row r="10309" spans="15:24" x14ac:dyDescent="0.45">
      <c r="O10309" s="3"/>
      <c r="V10309" s="3"/>
      <c r="X10309" s="3"/>
    </row>
    <row r="10310" spans="15:24" x14ac:dyDescent="0.45">
      <c r="O10310" s="3"/>
      <c r="V10310" s="3"/>
      <c r="X10310" s="3"/>
    </row>
    <row r="10311" spans="15:24" x14ac:dyDescent="0.45">
      <c r="O10311" s="3"/>
      <c r="V10311" s="3"/>
      <c r="X10311" s="3"/>
    </row>
    <row r="10312" spans="15:24" x14ac:dyDescent="0.45">
      <c r="O10312" s="3"/>
      <c r="V10312" s="3"/>
      <c r="X10312" s="3"/>
    </row>
    <row r="10313" spans="15:24" x14ac:dyDescent="0.45">
      <c r="O10313" s="3"/>
      <c r="V10313" s="3"/>
      <c r="X10313" s="3"/>
    </row>
    <row r="10314" spans="15:24" x14ac:dyDescent="0.45">
      <c r="O10314" s="3"/>
      <c r="V10314" s="3"/>
      <c r="X10314" s="3"/>
    </row>
    <row r="10315" spans="15:24" x14ac:dyDescent="0.45">
      <c r="O10315" s="3"/>
      <c r="V10315" s="3"/>
      <c r="X10315" s="3"/>
    </row>
    <row r="10316" spans="15:24" x14ac:dyDescent="0.45">
      <c r="O10316" s="3"/>
      <c r="V10316" s="3"/>
      <c r="X10316" s="3"/>
    </row>
    <row r="10317" spans="15:24" x14ac:dyDescent="0.45">
      <c r="O10317" s="3"/>
      <c r="V10317" s="3"/>
      <c r="X10317" s="3"/>
    </row>
    <row r="10318" spans="15:24" x14ac:dyDescent="0.45">
      <c r="O10318" s="3"/>
      <c r="V10318" s="3"/>
      <c r="X10318" s="3"/>
    </row>
    <row r="10319" spans="15:24" x14ac:dyDescent="0.45">
      <c r="O10319" s="3"/>
      <c r="V10319" s="3"/>
      <c r="X10319" s="3"/>
    </row>
    <row r="10320" spans="15:24" x14ac:dyDescent="0.45">
      <c r="O10320" s="3"/>
      <c r="V10320" s="3"/>
      <c r="X10320" s="3"/>
    </row>
    <row r="10321" spans="15:24" x14ac:dyDescent="0.45">
      <c r="O10321" s="3"/>
      <c r="V10321" s="3"/>
      <c r="X10321" s="3"/>
    </row>
    <row r="10322" spans="15:24" x14ac:dyDescent="0.45">
      <c r="O10322" s="3"/>
      <c r="V10322" s="3"/>
      <c r="X10322" s="3"/>
    </row>
    <row r="10323" spans="15:24" x14ac:dyDescent="0.45">
      <c r="O10323" s="3"/>
      <c r="V10323" s="3"/>
      <c r="X10323" s="3"/>
    </row>
    <row r="10324" spans="15:24" x14ac:dyDescent="0.45">
      <c r="O10324" s="3"/>
      <c r="V10324" s="3"/>
      <c r="X10324" s="3"/>
    </row>
    <row r="10325" spans="15:24" x14ac:dyDescent="0.45">
      <c r="O10325" s="3"/>
      <c r="V10325" s="3"/>
      <c r="X10325" s="3"/>
    </row>
    <row r="10326" spans="15:24" x14ac:dyDescent="0.45">
      <c r="O10326" s="3"/>
      <c r="V10326" s="3"/>
      <c r="X10326" s="3"/>
    </row>
    <row r="10327" spans="15:24" x14ac:dyDescent="0.45">
      <c r="O10327" s="3"/>
      <c r="V10327" s="3"/>
      <c r="X10327" s="3"/>
    </row>
    <row r="10328" spans="15:24" x14ac:dyDescent="0.45">
      <c r="O10328" s="3"/>
      <c r="V10328" s="3"/>
      <c r="X10328" s="3"/>
    </row>
    <row r="10329" spans="15:24" x14ac:dyDescent="0.45">
      <c r="O10329" s="3"/>
      <c r="V10329" s="3"/>
      <c r="X10329" s="3"/>
    </row>
    <row r="10330" spans="15:24" x14ac:dyDescent="0.45">
      <c r="O10330" s="3"/>
      <c r="V10330" s="3"/>
      <c r="X10330" s="3"/>
    </row>
    <row r="10331" spans="15:24" x14ac:dyDescent="0.45">
      <c r="O10331" s="3"/>
      <c r="V10331" s="3"/>
      <c r="X10331" s="3"/>
    </row>
    <row r="10332" spans="15:24" x14ac:dyDescent="0.45">
      <c r="O10332" s="3"/>
      <c r="V10332" s="3"/>
      <c r="X10332" s="3"/>
    </row>
    <row r="10333" spans="15:24" x14ac:dyDescent="0.45">
      <c r="O10333" s="3"/>
      <c r="V10333" s="3"/>
      <c r="X10333" s="3"/>
    </row>
    <row r="10334" spans="15:24" x14ac:dyDescent="0.45">
      <c r="O10334" s="3"/>
      <c r="V10334" s="3"/>
      <c r="X10334" s="3"/>
    </row>
    <row r="10335" spans="15:24" x14ac:dyDescent="0.45">
      <c r="O10335" s="3"/>
      <c r="V10335" s="3"/>
      <c r="X10335" s="3"/>
    </row>
    <row r="10336" spans="15:24" x14ac:dyDescent="0.45">
      <c r="O10336" s="3"/>
      <c r="V10336" s="3"/>
      <c r="X10336" s="3"/>
    </row>
    <row r="10337" spans="15:24" x14ac:dyDescent="0.45">
      <c r="O10337" s="3"/>
      <c r="V10337" s="3"/>
      <c r="X10337" s="3"/>
    </row>
    <row r="10338" spans="15:24" x14ac:dyDescent="0.45">
      <c r="O10338" s="3"/>
      <c r="V10338" s="3"/>
      <c r="X10338" s="3"/>
    </row>
    <row r="10339" spans="15:24" x14ac:dyDescent="0.45">
      <c r="O10339" s="3"/>
      <c r="V10339" s="3"/>
      <c r="X10339" s="3"/>
    </row>
    <row r="10340" spans="15:24" x14ac:dyDescent="0.45">
      <c r="O10340" s="3"/>
      <c r="V10340" s="3"/>
      <c r="X10340" s="3"/>
    </row>
    <row r="10341" spans="15:24" x14ac:dyDescent="0.45">
      <c r="O10341" s="3"/>
      <c r="V10341" s="3"/>
      <c r="X10341" s="3"/>
    </row>
    <row r="10342" spans="15:24" x14ac:dyDescent="0.45">
      <c r="O10342" s="3"/>
      <c r="V10342" s="3"/>
      <c r="X10342" s="3"/>
    </row>
    <row r="10343" spans="15:24" x14ac:dyDescent="0.45">
      <c r="O10343" s="3"/>
      <c r="V10343" s="3"/>
      <c r="X10343" s="3"/>
    </row>
    <row r="10344" spans="15:24" x14ac:dyDescent="0.45">
      <c r="O10344" s="3"/>
      <c r="V10344" s="3"/>
      <c r="X10344" s="3"/>
    </row>
    <row r="10345" spans="15:24" x14ac:dyDescent="0.45">
      <c r="O10345" s="3"/>
      <c r="V10345" s="3"/>
      <c r="X10345" s="3"/>
    </row>
    <row r="10346" spans="15:24" x14ac:dyDescent="0.45">
      <c r="O10346" s="3"/>
      <c r="V10346" s="3"/>
      <c r="X10346" s="3"/>
    </row>
    <row r="10347" spans="15:24" x14ac:dyDescent="0.45">
      <c r="O10347" s="3"/>
      <c r="V10347" s="3"/>
      <c r="X10347" s="3"/>
    </row>
    <row r="10348" spans="15:24" x14ac:dyDescent="0.45">
      <c r="O10348" s="3"/>
      <c r="V10348" s="3"/>
      <c r="X10348" s="3"/>
    </row>
    <row r="10349" spans="15:24" x14ac:dyDescent="0.45">
      <c r="O10349" s="3"/>
      <c r="V10349" s="3"/>
      <c r="X10349" s="3"/>
    </row>
    <row r="10350" spans="15:24" x14ac:dyDescent="0.45">
      <c r="O10350" s="3"/>
      <c r="V10350" s="3"/>
      <c r="X10350" s="3"/>
    </row>
    <row r="10351" spans="15:24" x14ac:dyDescent="0.45">
      <c r="O10351" s="3"/>
      <c r="V10351" s="3"/>
      <c r="X10351" s="3"/>
    </row>
    <row r="10352" spans="15:24" x14ac:dyDescent="0.45">
      <c r="O10352" s="3"/>
      <c r="V10352" s="3"/>
      <c r="X10352" s="3"/>
    </row>
    <row r="10353" spans="15:24" x14ac:dyDescent="0.45">
      <c r="O10353" s="3"/>
      <c r="V10353" s="3"/>
      <c r="X10353" s="3"/>
    </row>
    <row r="10354" spans="15:24" x14ac:dyDescent="0.45">
      <c r="O10354" s="3"/>
      <c r="V10354" s="3"/>
      <c r="X10354" s="3"/>
    </row>
    <row r="10355" spans="15:24" x14ac:dyDescent="0.45">
      <c r="O10355" s="3"/>
      <c r="V10355" s="3"/>
      <c r="X10355" s="3"/>
    </row>
    <row r="10356" spans="15:24" x14ac:dyDescent="0.45">
      <c r="O10356" s="3"/>
      <c r="V10356" s="3"/>
      <c r="X10356" s="3"/>
    </row>
    <row r="10357" spans="15:24" x14ac:dyDescent="0.45">
      <c r="O10357" s="3"/>
      <c r="V10357" s="3"/>
      <c r="X10357" s="3"/>
    </row>
    <row r="10358" spans="15:24" x14ac:dyDescent="0.45">
      <c r="O10358" s="3"/>
      <c r="V10358" s="3"/>
      <c r="X10358" s="3"/>
    </row>
    <row r="10359" spans="15:24" x14ac:dyDescent="0.45">
      <c r="O10359" s="3"/>
      <c r="V10359" s="3"/>
      <c r="X10359" s="3"/>
    </row>
    <row r="10360" spans="15:24" x14ac:dyDescent="0.45">
      <c r="O10360" s="3"/>
      <c r="V10360" s="3"/>
      <c r="X10360" s="3"/>
    </row>
    <row r="10361" spans="15:24" x14ac:dyDescent="0.45">
      <c r="O10361" s="3"/>
      <c r="V10361" s="3"/>
      <c r="X10361" s="3"/>
    </row>
    <row r="10362" spans="15:24" x14ac:dyDescent="0.45">
      <c r="O10362" s="3"/>
      <c r="V10362" s="3"/>
      <c r="X10362" s="3"/>
    </row>
    <row r="10363" spans="15:24" x14ac:dyDescent="0.45">
      <c r="O10363" s="3"/>
      <c r="V10363" s="3"/>
      <c r="X10363" s="3"/>
    </row>
    <row r="10364" spans="15:24" x14ac:dyDescent="0.45">
      <c r="O10364" s="3"/>
      <c r="V10364" s="3"/>
      <c r="X10364" s="3"/>
    </row>
    <row r="10365" spans="15:24" x14ac:dyDescent="0.45">
      <c r="O10365" s="3"/>
      <c r="V10365" s="3"/>
      <c r="X10365" s="3"/>
    </row>
    <row r="10366" spans="15:24" x14ac:dyDescent="0.45">
      <c r="O10366" s="3"/>
      <c r="V10366" s="3"/>
      <c r="X10366" s="3"/>
    </row>
    <row r="10367" spans="15:24" x14ac:dyDescent="0.45">
      <c r="O10367" s="3"/>
      <c r="V10367" s="3"/>
      <c r="X10367" s="3"/>
    </row>
    <row r="10368" spans="15:24" x14ac:dyDescent="0.45">
      <c r="O10368" s="3"/>
      <c r="V10368" s="3"/>
      <c r="X10368" s="3"/>
    </row>
    <row r="10369" spans="15:24" x14ac:dyDescent="0.45">
      <c r="O10369" s="3"/>
      <c r="V10369" s="3"/>
      <c r="X10369" s="3"/>
    </row>
    <row r="10370" spans="15:24" x14ac:dyDescent="0.45">
      <c r="O10370" s="3"/>
      <c r="V10370" s="3"/>
      <c r="X10370" s="3"/>
    </row>
    <row r="10371" spans="15:24" x14ac:dyDescent="0.45">
      <c r="O10371" s="3"/>
      <c r="V10371" s="3"/>
      <c r="X10371" s="3"/>
    </row>
    <row r="10372" spans="15:24" x14ac:dyDescent="0.45">
      <c r="O10372" s="3"/>
      <c r="V10372" s="3"/>
      <c r="X10372" s="3"/>
    </row>
    <row r="10373" spans="15:24" x14ac:dyDescent="0.45">
      <c r="O10373" s="3"/>
      <c r="V10373" s="3"/>
      <c r="X10373" s="3"/>
    </row>
    <row r="10374" spans="15:24" x14ac:dyDescent="0.45">
      <c r="O10374" s="3"/>
      <c r="V10374" s="3"/>
      <c r="X10374" s="3"/>
    </row>
    <row r="10375" spans="15:24" x14ac:dyDescent="0.45">
      <c r="O10375" s="3"/>
      <c r="V10375" s="3"/>
      <c r="X10375" s="3"/>
    </row>
    <row r="10376" spans="15:24" x14ac:dyDescent="0.45">
      <c r="O10376" s="3"/>
      <c r="V10376" s="3"/>
      <c r="X10376" s="3"/>
    </row>
    <row r="10377" spans="15:24" x14ac:dyDescent="0.45">
      <c r="O10377" s="3"/>
      <c r="V10377" s="3"/>
      <c r="X10377" s="3"/>
    </row>
    <row r="10378" spans="15:24" x14ac:dyDescent="0.45">
      <c r="O10378" s="3"/>
      <c r="V10378" s="3"/>
      <c r="X10378" s="3"/>
    </row>
    <row r="10379" spans="15:24" x14ac:dyDescent="0.45">
      <c r="O10379" s="3"/>
      <c r="V10379" s="3"/>
      <c r="X10379" s="3"/>
    </row>
    <row r="10380" spans="15:24" x14ac:dyDescent="0.45">
      <c r="O10380" s="3"/>
      <c r="V10380" s="3"/>
      <c r="X10380" s="3"/>
    </row>
    <row r="10381" spans="15:24" x14ac:dyDescent="0.45">
      <c r="O10381" s="3"/>
      <c r="V10381" s="3"/>
      <c r="X10381" s="3"/>
    </row>
    <row r="10382" spans="15:24" x14ac:dyDescent="0.45">
      <c r="O10382" s="3"/>
      <c r="V10382" s="3"/>
      <c r="X10382" s="3"/>
    </row>
    <row r="10383" spans="15:24" x14ac:dyDescent="0.45">
      <c r="O10383" s="3"/>
      <c r="V10383" s="3"/>
      <c r="X10383" s="3"/>
    </row>
    <row r="10384" spans="15:24" x14ac:dyDescent="0.45">
      <c r="O10384" s="3"/>
      <c r="V10384" s="3"/>
      <c r="X10384" s="3"/>
    </row>
    <row r="10385" spans="15:24" x14ac:dyDescent="0.45">
      <c r="O10385" s="3"/>
      <c r="V10385" s="3"/>
      <c r="X10385" s="3"/>
    </row>
    <row r="10386" spans="15:24" x14ac:dyDescent="0.45">
      <c r="O10386" s="3"/>
      <c r="V10386" s="3"/>
      <c r="X10386" s="3"/>
    </row>
    <row r="10387" spans="15:24" x14ac:dyDescent="0.45">
      <c r="O10387" s="3"/>
      <c r="V10387" s="3"/>
      <c r="X10387" s="3"/>
    </row>
    <row r="10388" spans="15:24" x14ac:dyDescent="0.45">
      <c r="O10388" s="3"/>
      <c r="V10388" s="3"/>
      <c r="X10388" s="3"/>
    </row>
    <row r="10389" spans="15:24" x14ac:dyDescent="0.45">
      <c r="O10389" s="3"/>
      <c r="V10389" s="3"/>
      <c r="X10389" s="3"/>
    </row>
    <row r="10390" spans="15:24" x14ac:dyDescent="0.45">
      <c r="O10390" s="3"/>
      <c r="V10390" s="3"/>
      <c r="X10390" s="3"/>
    </row>
    <row r="10391" spans="15:24" x14ac:dyDescent="0.45">
      <c r="O10391" s="3"/>
      <c r="V10391" s="3"/>
      <c r="X10391" s="3"/>
    </row>
    <row r="10392" spans="15:24" x14ac:dyDescent="0.45">
      <c r="O10392" s="3"/>
      <c r="V10392" s="3"/>
      <c r="X10392" s="3"/>
    </row>
    <row r="10393" spans="15:24" x14ac:dyDescent="0.45">
      <c r="O10393" s="3"/>
      <c r="V10393" s="3"/>
      <c r="X10393" s="3"/>
    </row>
    <row r="10394" spans="15:24" x14ac:dyDescent="0.45">
      <c r="O10394" s="3"/>
      <c r="V10394" s="3"/>
      <c r="X10394" s="3"/>
    </row>
    <row r="10395" spans="15:24" x14ac:dyDescent="0.45">
      <c r="O10395" s="3"/>
      <c r="V10395" s="3"/>
      <c r="X10395" s="3"/>
    </row>
    <row r="10396" spans="15:24" x14ac:dyDescent="0.45">
      <c r="O10396" s="3"/>
      <c r="V10396" s="3"/>
      <c r="X10396" s="3"/>
    </row>
    <row r="10397" spans="15:24" x14ac:dyDescent="0.45">
      <c r="O10397" s="3"/>
      <c r="V10397" s="3"/>
      <c r="X10397" s="3"/>
    </row>
    <row r="10398" spans="15:24" x14ac:dyDescent="0.45">
      <c r="O10398" s="3"/>
      <c r="V10398" s="3"/>
      <c r="X10398" s="3"/>
    </row>
    <row r="10399" spans="15:24" x14ac:dyDescent="0.45">
      <c r="O10399" s="3"/>
      <c r="V10399" s="3"/>
      <c r="X10399" s="3"/>
    </row>
    <row r="10400" spans="15:24" x14ac:dyDescent="0.45">
      <c r="O10400" s="3"/>
      <c r="V10400" s="3"/>
      <c r="X10400" s="3"/>
    </row>
    <row r="10401" spans="15:24" x14ac:dyDescent="0.45">
      <c r="O10401" s="3"/>
      <c r="V10401" s="3"/>
      <c r="X10401" s="3"/>
    </row>
    <row r="10402" spans="15:24" x14ac:dyDescent="0.45">
      <c r="O10402" s="3"/>
      <c r="V10402" s="3"/>
      <c r="X10402" s="3"/>
    </row>
    <row r="10403" spans="15:24" x14ac:dyDescent="0.45">
      <c r="O10403" s="3"/>
      <c r="V10403" s="3"/>
      <c r="X10403" s="3"/>
    </row>
    <row r="10404" spans="15:24" x14ac:dyDescent="0.45">
      <c r="O10404" s="3"/>
      <c r="V10404" s="3"/>
      <c r="X10404" s="3"/>
    </row>
    <row r="10405" spans="15:24" x14ac:dyDescent="0.45">
      <c r="O10405" s="3"/>
      <c r="V10405" s="3"/>
      <c r="X10405" s="3"/>
    </row>
    <row r="10406" spans="15:24" x14ac:dyDescent="0.45">
      <c r="O10406" s="3"/>
      <c r="V10406" s="3"/>
      <c r="X10406" s="3"/>
    </row>
    <row r="10407" spans="15:24" x14ac:dyDescent="0.45">
      <c r="O10407" s="3"/>
      <c r="V10407" s="3"/>
      <c r="X10407" s="3"/>
    </row>
    <row r="10408" spans="15:24" x14ac:dyDescent="0.45">
      <c r="O10408" s="3"/>
      <c r="V10408" s="3"/>
      <c r="X10408" s="3"/>
    </row>
    <row r="10409" spans="15:24" x14ac:dyDescent="0.45">
      <c r="O10409" s="3"/>
      <c r="V10409" s="3"/>
      <c r="X10409" s="3"/>
    </row>
    <row r="10410" spans="15:24" x14ac:dyDescent="0.45">
      <c r="O10410" s="3"/>
      <c r="V10410" s="3"/>
      <c r="X10410" s="3"/>
    </row>
    <row r="10411" spans="15:24" x14ac:dyDescent="0.45">
      <c r="O10411" s="3"/>
      <c r="V10411" s="3"/>
      <c r="X10411" s="3"/>
    </row>
    <row r="10412" spans="15:24" x14ac:dyDescent="0.45">
      <c r="O10412" s="3"/>
      <c r="V10412" s="3"/>
      <c r="X10412" s="3"/>
    </row>
    <row r="10413" spans="15:24" x14ac:dyDescent="0.45">
      <c r="O10413" s="3"/>
      <c r="V10413" s="3"/>
      <c r="X10413" s="3"/>
    </row>
    <row r="10414" spans="15:24" x14ac:dyDescent="0.45">
      <c r="O10414" s="3"/>
      <c r="V10414" s="3"/>
      <c r="X10414" s="3"/>
    </row>
    <row r="10415" spans="15:24" x14ac:dyDescent="0.45">
      <c r="O10415" s="3"/>
      <c r="V10415" s="3"/>
      <c r="X10415" s="3"/>
    </row>
    <row r="10416" spans="15:24" x14ac:dyDescent="0.45">
      <c r="O10416" s="3"/>
      <c r="V10416" s="3"/>
      <c r="X10416" s="3"/>
    </row>
    <row r="10417" spans="15:24" x14ac:dyDescent="0.45">
      <c r="O10417" s="3"/>
      <c r="V10417" s="3"/>
      <c r="X10417" s="3"/>
    </row>
    <row r="10418" spans="15:24" x14ac:dyDescent="0.45">
      <c r="O10418" s="3"/>
      <c r="V10418" s="3"/>
      <c r="X10418" s="3"/>
    </row>
    <row r="10419" spans="15:24" x14ac:dyDescent="0.45">
      <c r="O10419" s="3"/>
      <c r="V10419" s="3"/>
      <c r="X10419" s="3"/>
    </row>
    <row r="10420" spans="15:24" x14ac:dyDescent="0.45">
      <c r="O10420" s="3"/>
      <c r="V10420" s="3"/>
      <c r="X10420" s="3"/>
    </row>
    <row r="10421" spans="15:24" x14ac:dyDescent="0.45">
      <c r="O10421" s="3"/>
      <c r="V10421" s="3"/>
      <c r="X10421" s="3"/>
    </row>
    <row r="10422" spans="15:24" x14ac:dyDescent="0.45">
      <c r="O10422" s="3"/>
      <c r="V10422" s="3"/>
      <c r="X10422" s="3"/>
    </row>
    <row r="10423" spans="15:24" x14ac:dyDescent="0.45">
      <c r="O10423" s="3"/>
      <c r="V10423" s="3"/>
      <c r="X10423" s="3"/>
    </row>
    <row r="10424" spans="15:24" x14ac:dyDescent="0.45">
      <c r="O10424" s="3"/>
      <c r="V10424" s="3"/>
      <c r="X10424" s="3"/>
    </row>
    <row r="10425" spans="15:24" x14ac:dyDescent="0.45">
      <c r="O10425" s="3"/>
      <c r="V10425" s="3"/>
      <c r="X10425" s="3"/>
    </row>
    <row r="10426" spans="15:24" x14ac:dyDescent="0.45">
      <c r="O10426" s="3"/>
      <c r="V10426" s="3"/>
      <c r="X10426" s="3"/>
    </row>
    <row r="10427" spans="15:24" x14ac:dyDescent="0.45">
      <c r="O10427" s="3"/>
      <c r="V10427" s="3"/>
      <c r="X10427" s="3"/>
    </row>
    <row r="10428" spans="15:24" x14ac:dyDescent="0.45">
      <c r="O10428" s="3"/>
      <c r="V10428" s="3"/>
      <c r="X10428" s="3"/>
    </row>
    <row r="10429" spans="15:24" x14ac:dyDescent="0.45">
      <c r="O10429" s="3"/>
      <c r="V10429" s="3"/>
      <c r="X10429" s="3"/>
    </row>
    <row r="10430" spans="15:24" x14ac:dyDescent="0.45">
      <c r="O10430" s="3"/>
      <c r="V10430" s="3"/>
      <c r="X10430" s="3"/>
    </row>
    <row r="10431" spans="15:24" x14ac:dyDescent="0.45">
      <c r="O10431" s="3"/>
      <c r="V10431" s="3"/>
      <c r="X10431" s="3"/>
    </row>
    <row r="10432" spans="15:24" x14ac:dyDescent="0.45">
      <c r="O10432" s="3"/>
      <c r="V10432" s="3"/>
      <c r="X10432" s="3"/>
    </row>
    <row r="10433" spans="15:24" x14ac:dyDescent="0.45">
      <c r="O10433" s="3"/>
      <c r="V10433" s="3"/>
      <c r="X10433" s="3"/>
    </row>
    <row r="10434" spans="15:24" x14ac:dyDescent="0.45">
      <c r="O10434" s="3"/>
      <c r="V10434" s="3"/>
      <c r="X10434" s="3"/>
    </row>
    <row r="10435" spans="15:24" x14ac:dyDescent="0.45">
      <c r="O10435" s="3"/>
      <c r="V10435" s="3"/>
      <c r="X10435" s="3"/>
    </row>
    <row r="10436" spans="15:24" x14ac:dyDescent="0.45">
      <c r="O10436" s="3"/>
      <c r="V10436" s="3"/>
      <c r="X10436" s="3"/>
    </row>
    <row r="10437" spans="15:24" x14ac:dyDescent="0.45">
      <c r="O10437" s="3"/>
      <c r="V10437" s="3"/>
      <c r="X10437" s="3"/>
    </row>
    <row r="10438" spans="15:24" x14ac:dyDescent="0.45">
      <c r="O10438" s="3"/>
      <c r="V10438" s="3"/>
      <c r="X10438" s="3"/>
    </row>
    <row r="10439" spans="15:24" x14ac:dyDescent="0.45">
      <c r="O10439" s="3"/>
      <c r="V10439" s="3"/>
      <c r="X10439" s="3"/>
    </row>
    <row r="10440" spans="15:24" x14ac:dyDescent="0.45">
      <c r="O10440" s="3"/>
      <c r="V10440" s="3"/>
      <c r="X10440" s="3"/>
    </row>
    <row r="10441" spans="15:24" x14ac:dyDescent="0.45">
      <c r="O10441" s="3"/>
      <c r="V10441" s="3"/>
      <c r="X10441" s="3"/>
    </row>
    <row r="10442" spans="15:24" x14ac:dyDescent="0.45">
      <c r="O10442" s="3"/>
      <c r="V10442" s="3"/>
      <c r="X10442" s="3"/>
    </row>
    <row r="10443" spans="15:24" x14ac:dyDescent="0.45">
      <c r="O10443" s="3"/>
      <c r="V10443" s="3"/>
      <c r="X10443" s="3"/>
    </row>
    <row r="10444" spans="15:24" x14ac:dyDescent="0.45">
      <c r="O10444" s="3"/>
      <c r="V10444" s="3"/>
      <c r="X10444" s="3"/>
    </row>
    <row r="10445" spans="15:24" x14ac:dyDescent="0.45">
      <c r="O10445" s="3"/>
      <c r="V10445" s="3"/>
      <c r="X10445" s="3"/>
    </row>
    <row r="10446" spans="15:24" x14ac:dyDescent="0.45">
      <c r="O10446" s="3"/>
      <c r="V10446" s="3"/>
      <c r="X10446" s="3"/>
    </row>
    <row r="10447" spans="15:24" x14ac:dyDescent="0.45">
      <c r="O10447" s="3"/>
      <c r="V10447" s="3"/>
      <c r="X10447" s="3"/>
    </row>
    <row r="10448" spans="15:24" x14ac:dyDescent="0.45">
      <c r="O10448" s="3"/>
      <c r="V10448" s="3"/>
      <c r="X10448" s="3"/>
    </row>
    <row r="10449" spans="15:24" x14ac:dyDescent="0.45">
      <c r="O10449" s="3"/>
      <c r="V10449" s="3"/>
      <c r="X10449" s="3"/>
    </row>
    <row r="10450" spans="15:24" x14ac:dyDescent="0.45">
      <c r="O10450" s="3"/>
      <c r="V10450" s="3"/>
      <c r="X10450" s="3"/>
    </row>
    <row r="10451" spans="15:24" x14ac:dyDescent="0.45">
      <c r="O10451" s="3"/>
      <c r="V10451" s="3"/>
      <c r="X10451" s="3"/>
    </row>
    <row r="10452" spans="15:24" x14ac:dyDescent="0.45">
      <c r="O10452" s="3"/>
      <c r="V10452" s="3"/>
      <c r="X10452" s="3"/>
    </row>
    <row r="10453" spans="15:24" x14ac:dyDescent="0.45">
      <c r="O10453" s="3"/>
      <c r="V10453" s="3"/>
      <c r="X10453" s="3"/>
    </row>
    <row r="10454" spans="15:24" x14ac:dyDescent="0.45">
      <c r="O10454" s="3"/>
      <c r="V10454" s="3"/>
      <c r="X10454" s="3"/>
    </row>
    <row r="10455" spans="15:24" x14ac:dyDescent="0.45">
      <c r="O10455" s="3"/>
      <c r="V10455" s="3"/>
      <c r="X10455" s="3"/>
    </row>
    <row r="10456" spans="15:24" x14ac:dyDescent="0.45">
      <c r="O10456" s="3"/>
      <c r="V10456" s="3"/>
      <c r="X10456" s="3"/>
    </row>
    <row r="10457" spans="15:24" x14ac:dyDescent="0.45">
      <c r="O10457" s="3"/>
      <c r="V10457" s="3"/>
      <c r="X10457" s="3"/>
    </row>
    <row r="10458" spans="15:24" x14ac:dyDescent="0.45">
      <c r="O10458" s="3"/>
      <c r="V10458" s="3"/>
      <c r="X10458" s="3"/>
    </row>
    <row r="10459" spans="15:24" x14ac:dyDescent="0.45">
      <c r="O10459" s="3"/>
      <c r="V10459" s="3"/>
      <c r="X10459" s="3"/>
    </row>
    <row r="10460" spans="15:24" x14ac:dyDescent="0.45">
      <c r="O10460" s="3"/>
      <c r="V10460" s="3"/>
      <c r="X10460" s="3"/>
    </row>
    <row r="10461" spans="15:24" x14ac:dyDescent="0.45">
      <c r="O10461" s="3"/>
      <c r="V10461" s="3"/>
      <c r="X10461" s="3"/>
    </row>
    <row r="10462" spans="15:24" x14ac:dyDescent="0.45">
      <c r="O10462" s="3"/>
      <c r="V10462" s="3"/>
      <c r="X10462" s="3"/>
    </row>
    <row r="10463" spans="15:24" x14ac:dyDescent="0.45">
      <c r="O10463" s="3"/>
      <c r="V10463" s="3"/>
      <c r="X10463" s="3"/>
    </row>
    <row r="10464" spans="15:24" x14ac:dyDescent="0.45">
      <c r="O10464" s="3"/>
      <c r="V10464" s="3"/>
      <c r="X10464" s="3"/>
    </row>
    <row r="10465" spans="15:24" x14ac:dyDescent="0.45">
      <c r="O10465" s="3"/>
      <c r="V10465" s="3"/>
      <c r="X10465" s="3"/>
    </row>
    <row r="10466" spans="15:24" x14ac:dyDescent="0.45">
      <c r="O10466" s="3"/>
      <c r="V10466" s="3"/>
      <c r="X10466" s="3"/>
    </row>
    <row r="10467" spans="15:24" x14ac:dyDescent="0.45">
      <c r="O10467" s="3"/>
      <c r="V10467" s="3"/>
      <c r="X10467" s="3"/>
    </row>
    <row r="10468" spans="15:24" x14ac:dyDescent="0.45">
      <c r="O10468" s="3"/>
      <c r="V10468" s="3"/>
      <c r="X10468" s="3"/>
    </row>
    <row r="10469" spans="15:24" x14ac:dyDescent="0.45">
      <c r="O10469" s="3"/>
      <c r="V10469" s="3"/>
      <c r="X10469" s="3"/>
    </row>
    <row r="10470" spans="15:24" x14ac:dyDescent="0.45">
      <c r="O10470" s="3"/>
      <c r="V10470" s="3"/>
      <c r="X10470" s="3"/>
    </row>
    <row r="10471" spans="15:24" x14ac:dyDescent="0.45">
      <c r="O10471" s="3"/>
      <c r="V10471" s="3"/>
      <c r="X10471" s="3"/>
    </row>
    <row r="10472" spans="15:24" x14ac:dyDescent="0.45">
      <c r="O10472" s="3"/>
      <c r="V10472" s="3"/>
      <c r="X10472" s="3"/>
    </row>
    <row r="10473" spans="15:24" x14ac:dyDescent="0.45">
      <c r="O10473" s="3"/>
      <c r="V10473" s="3"/>
      <c r="X10473" s="3"/>
    </row>
    <row r="10474" spans="15:24" x14ac:dyDescent="0.45">
      <c r="O10474" s="3"/>
      <c r="V10474" s="3"/>
      <c r="X10474" s="3"/>
    </row>
    <row r="10475" spans="15:24" x14ac:dyDescent="0.45">
      <c r="O10475" s="3"/>
      <c r="V10475" s="3"/>
      <c r="X10475" s="3"/>
    </row>
    <row r="10476" spans="15:24" x14ac:dyDescent="0.45">
      <c r="O10476" s="3"/>
      <c r="V10476" s="3"/>
      <c r="X10476" s="3"/>
    </row>
    <row r="10477" spans="15:24" x14ac:dyDescent="0.45">
      <c r="O10477" s="3"/>
      <c r="V10477" s="3"/>
      <c r="X10477" s="3"/>
    </row>
    <row r="10478" spans="15:24" x14ac:dyDescent="0.45">
      <c r="O10478" s="3"/>
      <c r="V10478" s="3"/>
      <c r="X10478" s="3"/>
    </row>
    <row r="10479" spans="15:24" x14ac:dyDescent="0.45">
      <c r="O10479" s="3"/>
      <c r="V10479" s="3"/>
      <c r="X10479" s="3"/>
    </row>
    <row r="10480" spans="15:24" x14ac:dyDescent="0.45">
      <c r="O10480" s="3"/>
      <c r="V10480" s="3"/>
      <c r="X10480" s="3"/>
    </row>
    <row r="10481" spans="15:24" x14ac:dyDescent="0.45">
      <c r="O10481" s="3"/>
      <c r="V10481" s="3"/>
      <c r="X10481" s="3"/>
    </row>
    <row r="10482" spans="15:24" x14ac:dyDescent="0.45">
      <c r="O10482" s="3"/>
      <c r="V10482" s="3"/>
      <c r="X10482" s="3"/>
    </row>
    <row r="10483" spans="15:24" x14ac:dyDescent="0.45">
      <c r="O10483" s="3"/>
      <c r="V10483" s="3"/>
      <c r="X10483" s="3"/>
    </row>
    <row r="10484" spans="15:24" x14ac:dyDescent="0.45">
      <c r="O10484" s="3"/>
      <c r="V10484" s="3"/>
      <c r="X10484" s="3"/>
    </row>
    <row r="10485" spans="15:24" x14ac:dyDescent="0.45">
      <c r="O10485" s="3"/>
      <c r="V10485" s="3"/>
      <c r="X10485" s="3"/>
    </row>
    <row r="10486" spans="15:24" x14ac:dyDescent="0.45">
      <c r="O10486" s="3"/>
      <c r="V10486" s="3"/>
      <c r="X10486" s="3"/>
    </row>
    <row r="10487" spans="15:24" x14ac:dyDescent="0.45">
      <c r="O10487" s="3"/>
      <c r="V10487" s="3"/>
      <c r="X10487" s="3"/>
    </row>
    <row r="10488" spans="15:24" x14ac:dyDescent="0.45">
      <c r="O10488" s="3"/>
      <c r="V10488" s="3"/>
      <c r="X10488" s="3"/>
    </row>
    <row r="10489" spans="15:24" x14ac:dyDescent="0.45">
      <c r="O10489" s="3"/>
      <c r="V10489" s="3"/>
      <c r="X10489" s="3"/>
    </row>
    <row r="10490" spans="15:24" x14ac:dyDescent="0.45">
      <c r="O10490" s="3"/>
      <c r="V10490" s="3"/>
      <c r="X10490" s="3"/>
    </row>
    <row r="10491" spans="15:24" x14ac:dyDescent="0.45">
      <c r="O10491" s="3"/>
      <c r="V10491" s="3"/>
      <c r="X10491" s="3"/>
    </row>
    <row r="10492" spans="15:24" x14ac:dyDescent="0.45">
      <c r="O10492" s="3"/>
      <c r="V10492" s="3"/>
      <c r="X10492" s="3"/>
    </row>
    <row r="10493" spans="15:24" x14ac:dyDescent="0.45">
      <c r="O10493" s="3"/>
      <c r="V10493" s="3"/>
      <c r="X10493" s="3"/>
    </row>
    <row r="10494" spans="15:24" x14ac:dyDescent="0.45">
      <c r="O10494" s="3"/>
      <c r="V10494" s="3"/>
      <c r="X10494" s="3"/>
    </row>
    <row r="10495" spans="15:24" x14ac:dyDescent="0.45">
      <c r="O10495" s="3"/>
      <c r="V10495" s="3"/>
      <c r="X10495" s="3"/>
    </row>
    <row r="10496" spans="15:24" x14ac:dyDescent="0.45">
      <c r="O10496" s="3"/>
      <c r="V10496" s="3"/>
      <c r="X10496" s="3"/>
    </row>
    <row r="10497" spans="15:24" x14ac:dyDescent="0.45">
      <c r="O10497" s="3"/>
      <c r="V10497" s="3"/>
      <c r="X10497" s="3"/>
    </row>
    <row r="10498" spans="15:24" x14ac:dyDescent="0.45">
      <c r="O10498" s="3"/>
      <c r="V10498" s="3"/>
      <c r="X10498" s="3"/>
    </row>
    <row r="10499" spans="15:24" x14ac:dyDescent="0.45">
      <c r="O10499" s="3"/>
      <c r="V10499" s="3"/>
      <c r="X10499" s="3"/>
    </row>
    <row r="10500" spans="15:24" x14ac:dyDescent="0.45">
      <c r="O10500" s="3"/>
      <c r="V10500" s="3"/>
      <c r="X10500" s="3"/>
    </row>
    <row r="10501" spans="15:24" x14ac:dyDescent="0.45">
      <c r="O10501" s="3"/>
      <c r="V10501" s="3"/>
      <c r="X10501" s="3"/>
    </row>
    <row r="10502" spans="15:24" x14ac:dyDescent="0.45">
      <c r="O10502" s="3"/>
      <c r="V10502" s="3"/>
      <c r="X10502" s="3"/>
    </row>
    <row r="10503" spans="15:24" x14ac:dyDescent="0.45">
      <c r="O10503" s="3"/>
      <c r="V10503" s="3"/>
      <c r="X10503" s="3"/>
    </row>
    <row r="10504" spans="15:24" x14ac:dyDescent="0.45">
      <c r="O10504" s="3"/>
      <c r="V10504" s="3"/>
      <c r="X10504" s="3"/>
    </row>
    <row r="10505" spans="15:24" x14ac:dyDescent="0.45">
      <c r="O10505" s="3"/>
      <c r="V10505" s="3"/>
      <c r="X10505" s="3"/>
    </row>
    <row r="10506" spans="15:24" x14ac:dyDescent="0.45">
      <c r="O10506" s="3"/>
      <c r="V10506" s="3"/>
      <c r="X10506" s="3"/>
    </row>
    <row r="10507" spans="15:24" x14ac:dyDescent="0.45">
      <c r="O10507" s="3"/>
      <c r="V10507" s="3"/>
      <c r="X10507" s="3"/>
    </row>
    <row r="10508" spans="15:24" x14ac:dyDescent="0.45">
      <c r="O10508" s="3"/>
      <c r="V10508" s="3"/>
      <c r="X10508" s="3"/>
    </row>
    <row r="10509" spans="15:24" x14ac:dyDescent="0.45">
      <c r="O10509" s="3"/>
      <c r="V10509" s="3"/>
      <c r="X10509" s="3"/>
    </row>
    <row r="10510" spans="15:24" x14ac:dyDescent="0.45">
      <c r="O10510" s="3"/>
      <c r="V10510" s="3"/>
      <c r="X10510" s="3"/>
    </row>
    <row r="10511" spans="15:24" x14ac:dyDescent="0.45">
      <c r="O10511" s="3"/>
      <c r="V10511" s="3"/>
      <c r="X10511" s="3"/>
    </row>
    <row r="10512" spans="15:24" x14ac:dyDescent="0.45">
      <c r="O10512" s="3"/>
      <c r="V10512" s="3"/>
      <c r="X10512" s="3"/>
    </row>
    <row r="10513" spans="15:24" x14ac:dyDescent="0.45">
      <c r="O10513" s="3"/>
      <c r="V10513" s="3"/>
      <c r="X10513" s="3"/>
    </row>
    <row r="10514" spans="15:24" x14ac:dyDescent="0.45">
      <c r="O10514" s="3"/>
      <c r="V10514" s="3"/>
      <c r="X10514" s="3"/>
    </row>
    <row r="10515" spans="15:24" x14ac:dyDescent="0.45">
      <c r="O10515" s="3"/>
      <c r="V10515" s="3"/>
      <c r="X10515" s="3"/>
    </row>
    <row r="10516" spans="15:24" x14ac:dyDescent="0.45">
      <c r="O10516" s="3"/>
      <c r="V10516" s="3"/>
      <c r="X10516" s="3"/>
    </row>
    <row r="10517" spans="15:24" x14ac:dyDescent="0.45">
      <c r="O10517" s="3"/>
      <c r="V10517" s="3"/>
      <c r="X10517" s="3"/>
    </row>
    <row r="10518" spans="15:24" x14ac:dyDescent="0.45">
      <c r="O10518" s="3"/>
      <c r="V10518" s="3"/>
      <c r="X10518" s="3"/>
    </row>
    <row r="10519" spans="15:24" x14ac:dyDescent="0.45">
      <c r="O10519" s="3"/>
      <c r="V10519" s="3"/>
      <c r="X10519" s="3"/>
    </row>
    <row r="10520" spans="15:24" x14ac:dyDescent="0.45">
      <c r="O10520" s="3"/>
      <c r="V10520" s="3"/>
      <c r="X10520" s="3"/>
    </row>
    <row r="10521" spans="15:24" x14ac:dyDescent="0.45">
      <c r="O10521" s="3"/>
      <c r="V10521" s="3"/>
      <c r="X10521" s="3"/>
    </row>
    <row r="10522" spans="15:24" x14ac:dyDescent="0.45">
      <c r="O10522" s="3"/>
      <c r="V10522" s="3"/>
      <c r="X10522" s="3"/>
    </row>
    <row r="10523" spans="15:24" x14ac:dyDescent="0.45">
      <c r="O10523" s="3"/>
      <c r="V10523" s="3"/>
      <c r="X10523" s="3"/>
    </row>
    <row r="10524" spans="15:24" x14ac:dyDescent="0.45">
      <c r="O10524" s="3"/>
      <c r="V10524" s="3"/>
      <c r="X10524" s="3"/>
    </row>
    <row r="10525" spans="15:24" x14ac:dyDescent="0.45">
      <c r="O10525" s="3"/>
      <c r="V10525" s="3"/>
      <c r="X10525" s="3"/>
    </row>
    <row r="10526" spans="15:24" x14ac:dyDescent="0.45">
      <c r="O10526" s="3"/>
      <c r="V10526" s="3"/>
      <c r="X10526" s="3"/>
    </row>
    <row r="10527" spans="15:24" x14ac:dyDescent="0.45">
      <c r="O10527" s="3"/>
      <c r="V10527" s="3"/>
      <c r="X10527" s="3"/>
    </row>
    <row r="10528" spans="15:24" x14ac:dyDescent="0.45">
      <c r="O10528" s="3"/>
      <c r="V10528" s="3"/>
      <c r="X10528" s="3"/>
    </row>
    <row r="10529" spans="15:24" x14ac:dyDescent="0.45">
      <c r="O10529" s="3"/>
      <c r="V10529" s="3"/>
      <c r="X10529" s="3"/>
    </row>
    <row r="10530" spans="15:24" x14ac:dyDescent="0.45">
      <c r="O10530" s="3"/>
      <c r="V10530" s="3"/>
      <c r="X10530" s="3"/>
    </row>
    <row r="10531" spans="15:24" x14ac:dyDescent="0.45">
      <c r="O10531" s="3"/>
      <c r="V10531" s="3"/>
      <c r="X10531" s="3"/>
    </row>
    <row r="10532" spans="15:24" x14ac:dyDescent="0.45">
      <c r="O10532" s="3"/>
      <c r="V10532" s="3"/>
      <c r="X10532" s="3"/>
    </row>
    <row r="10533" spans="15:24" x14ac:dyDescent="0.45">
      <c r="O10533" s="3"/>
      <c r="V10533" s="3"/>
      <c r="X10533" s="3"/>
    </row>
    <row r="10534" spans="15:24" x14ac:dyDescent="0.45">
      <c r="O10534" s="3"/>
      <c r="V10534" s="3"/>
      <c r="X10534" s="3"/>
    </row>
    <row r="10535" spans="15:24" x14ac:dyDescent="0.45">
      <c r="O10535" s="3"/>
      <c r="V10535" s="3"/>
      <c r="X10535" s="3"/>
    </row>
    <row r="10536" spans="15:24" x14ac:dyDescent="0.45">
      <c r="O10536" s="3"/>
      <c r="V10536" s="3"/>
      <c r="X10536" s="3"/>
    </row>
    <row r="10537" spans="15:24" x14ac:dyDescent="0.45">
      <c r="O10537" s="3"/>
      <c r="V10537" s="3"/>
      <c r="X10537" s="3"/>
    </row>
    <row r="10538" spans="15:24" x14ac:dyDescent="0.45">
      <c r="O10538" s="3"/>
      <c r="V10538" s="3"/>
      <c r="X10538" s="3"/>
    </row>
    <row r="10539" spans="15:24" x14ac:dyDescent="0.45">
      <c r="O10539" s="3"/>
      <c r="V10539" s="3"/>
      <c r="X10539" s="3"/>
    </row>
    <row r="10540" spans="15:24" x14ac:dyDescent="0.45">
      <c r="O10540" s="3"/>
      <c r="V10540" s="3"/>
      <c r="X10540" s="3"/>
    </row>
    <row r="10541" spans="15:24" x14ac:dyDescent="0.45">
      <c r="O10541" s="3"/>
      <c r="V10541" s="3"/>
      <c r="X10541" s="3"/>
    </row>
    <row r="10542" spans="15:24" x14ac:dyDescent="0.45">
      <c r="O10542" s="3"/>
      <c r="V10542" s="3"/>
      <c r="X10542" s="3"/>
    </row>
    <row r="10543" spans="15:24" x14ac:dyDescent="0.45">
      <c r="O10543" s="3"/>
      <c r="V10543" s="3"/>
      <c r="X10543" s="3"/>
    </row>
    <row r="10544" spans="15:24" x14ac:dyDescent="0.45">
      <c r="O10544" s="3"/>
      <c r="V10544" s="3"/>
      <c r="X10544" s="3"/>
    </row>
    <row r="10545" spans="15:24" x14ac:dyDescent="0.45">
      <c r="O10545" s="3"/>
      <c r="V10545" s="3"/>
      <c r="X10545" s="3"/>
    </row>
    <row r="10546" spans="15:24" x14ac:dyDescent="0.45">
      <c r="O10546" s="3"/>
      <c r="V10546" s="3"/>
      <c r="X10546" s="3"/>
    </row>
    <row r="10547" spans="15:24" x14ac:dyDescent="0.45">
      <c r="O10547" s="3"/>
      <c r="V10547" s="3"/>
      <c r="X10547" s="3"/>
    </row>
    <row r="10548" spans="15:24" x14ac:dyDescent="0.45">
      <c r="O10548" s="3"/>
      <c r="V10548" s="3"/>
      <c r="X10548" s="3"/>
    </row>
    <row r="10549" spans="15:24" x14ac:dyDescent="0.45">
      <c r="O10549" s="3"/>
      <c r="V10549" s="3"/>
      <c r="X10549" s="3"/>
    </row>
    <row r="10550" spans="15:24" x14ac:dyDescent="0.45">
      <c r="O10550" s="3"/>
      <c r="V10550" s="3"/>
      <c r="X10550" s="3"/>
    </row>
    <row r="10551" spans="15:24" x14ac:dyDescent="0.45">
      <c r="O10551" s="3"/>
      <c r="V10551" s="3"/>
      <c r="X10551" s="3"/>
    </row>
    <row r="10552" spans="15:24" x14ac:dyDescent="0.45">
      <c r="O10552" s="3"/>
      <c r="V10552" s="3"/>
      <c r="X10552" s="3"/>
    </row>
    <row r="10553" spans="15:24" x14ac:dyDescent="0.45">
      <c r="O10553" s="3"/>
      <c r="V10553" s="3"/>
      <c r="X10553" s="3"/>
    </row>
    <row r="10554" spans="15:24" x14ac:dyDescent="0.45">
      <c r="O10554" s="3"/>
      <c r="V10554" s="3"/>
      <c r="X10554" s="3"/>
    </row>
    <row r="10555" spans="15:24" x14ac:dyDescent="0.45">
      <c r="O10555" s="3"/>
      <c r="V10555" s="3"/>
      <c r="X10555" s="3"/>
    </row>
    <row r="10556" spans="15:24" x14ac:dyDescent="0.45">
      <c r="O10556" s="3"/>
      <c r="V10556" s="3"/>
      <c r="X10556" s="3"/>
    </row>
    <row r="10557" spans="15:24" x14ac:dyDescent="0.45">
      <c r="O10557" s="3"/>
      <c r="V10557" s="3"/>
      <c r="X10557" s="3"/>
    </row>
    <row r="10558" spans="15:24" x14ac:dyDescent="0.45">
      <c r="O10558" s="3"/>
      <c r="V10558" s="3"/>
      <c r="X10558" s="3"/>
    </row>
    <row r="10559" spans="15:24" x14ac:dyDescent="0.45">
      <c r="O10559" s="3"/>
      <c r="V10559" s="3"/>
      <c r="X10559" s="3"/>
    </row>
    <row r="10560" spans="15:24" x14ac:dyDescent="0.45">
      <c r="O10560" s="3"/>
      <c r="V10560" s="3"/>
      <c r="X10560" s="3"/>
    </row>
    <row r="10561" spans="15:24" x14ac:dyDescent="0.45">
      <c r="O10561" s="3"/>
      <c r="V10561" s="3"/>
      <c r="X10561" s="3"/>
    </row>
    <row r="10562" spans="15:24" x14ac:dyDescent="0.45">
      <c r="O10562" s="3"/>
      <c r="V10562" s="3"/>
      <c r="X10562" s="3"/>
    </row>
    <row r="10563" spans="15:24" x14ac:dyDescent="0.45">
      <c r="O10563" s="3"/>
      <c r="V10563" s="3"/>
      <c r="X10563" s="3"/>
    </row>
    <row r="10564" spans="15:24" x14ac:dyDescent="0.45">
      <c r="O10564" s="3"/>
      <c r="V10564" s="3"/>
      <c r="X10564" s="3"/>
    </row>
    <row r="10565" spans="15:24" x14ac:dyDescent="0.45">
      <c r="O10565" s="3"/>
      <c r="V10565" s="3"/>
      <c r="X10565" s="3"/>
    </row>
    <row r="10566" spans="15:24" x14ac:dyDescent="0.45">
      <c r="O10566" s="3"/>
      <c r="V10566" s="3"/>
      <c r="X10566" s="3"/>
    </row>
    <row r="10567" spans="15:24" x14ac:dyDescent="0.45">
      <c r="O10567" s="3"/>
      <c r="V10567" s="3"/>
      <c r="X10567" s="3"/>
    </row>
    <row r="10568" spans="15:24" x14ac:dyDescent="0.45">
      <c r="O10568" s="3"/>
      <c r="V10568" s="3"/>
      <c r="X10568" s="3"/>
    </row>
    <row r="10569" spans="15:24" x14ac:dyDescent="0.45">
      <c r="O10569" s="3"/>
      <c r="V10569" s="3"/>
      <c r="X10569" s="3"/>
    </row>
    <row r="10570" spans="15:24" x14ac:dyDescent="0.45">
      <c r="O10570" s="3"/>
      <c r="V10570" s="3"/>
      <c r="X10570" s="3"/>
    </row>
    <row r="10571" spans="15:24" x14ac:dyDescent="0.45">
      <c r="O10571" s="3"/>
      <c r="V10571" s="3"/>
      <c r="X10571" s="3"/>
    </row>
    <row r="10572" spans="15:24" x14ac:dyDescent="0.45">
      <c r="O10572" s="3"/>
      <c r="V10572" s="3"/>
      <c r="X10572" s="3"/>
    </row>
    <row r="10573" spans="15:24" x14ac:dyDescent="0.45">
      <c r="O10573" s="3"/>
      <c r="V10573" s="3"/>
      <c r="X10573" s="3"/>
    </row>
    <row r="10574" spans="15:24" x14ac:dyDescent="0.45">
      <c r="O10574" s="3"/>
      <c r="V10574" s="3"/>
      <c r="X10574" s="3"/>
    </row>
    <row r="10575" spans="15:24" x14ac:dyDescent="0.45">
      <c r="O10575" s="3"/>
      <c r="V10575" s="3"/>
      <c r="X10575" s="3"/>
    </row>
    <row r="10576" spans="15:24" x14ac:dyDescent="0.45">
      <c r="O10576" s="3"/>
      <c r="V10576" s="3"/>
      <c r="X10576" s="3"/>
    </row>
    <row r="10577" spans="15:24" x14ac:dyDescent="0.45">
      <c r="O10577" s="3"/>
      <c r="V10577" s="3"/>
      <c r="X10577" s="3"/>
    </row>
    <row r="10578" spans="15:24" x14ac:dyDescent="0.45">
      <c r="O10578" s="3"/>
      <c r="V10578" s="3"/>
      <c r="X10578" s="3"/>
    </row>
    <row r="10579" spans="15:24" x14ac:dyDescent="0.45">
      <c r="O10579" s="3"/>
      <c r="V10579" s="3"/>
      <c r="X10579" s="3"/>
    </row>
    <row r="10580" spans="15:24" x14ac:dyDescent="0.45">
      <c r="O10580" s="3"/>
      <c r="V10580" s="3"/>
      <c r="X10580" s="3"/>
    </row>
    <row r="10581" spans="15:24" x14ac:dyDescent="0.45">
      <c r="O10581" s="3"/>
      <c r="V10581" s="3"/>
      <c r="X10581" s="3"/>
    </row>
    <row r="10582" spans="15:24" x14ac:dyDescent="0.45">
      <c r="O10582" s="3"/>
      <c r="V10582" s="3"/>
      <c r="X10582" s="3"/>
    </row>
    <row r="10583" spans="15:24" x14ac:dyDescent="0.45">
      <c r="O10583" s="3"/>
      <c r="V10583" s="3"/>
      <c r="X10583" s="3"/>
    </row>
    <row r="10584" spans="15:24" x14ac:dyDescent="0.45">
      <c r="O10584" s="3"/>
      <c r="V10584" s="3"/>
      <c r="X10584" s="3"/>
    </row>
    <row r="10585" spans="15:24" x14ac:dyDescent="0.45">
      <c r="O10585" s="3"/>
      <c r="V10585" s="3"/>
      <c r="X10585" s="3"/>
    </row>
    <row r="10586" spans="15:24" x14ac:dyDescent="0.45">
      <c r="O10586" s="3"/>
      <c r="V10586" s="3"/>
      <c r="X10586" s="3"/>
    </row>
    <row r="10587" spans="15:24" x14ac:dyDescent="0.45">
      <c r="O10587" s="3"/>
      <c r="V10587" s="3"/>
      <c r="X10587" s="3"/>
    </row>
    <row r="10588" spans="15:24" x14ac:dyDescent="0.45">
      <c r="O10588" s="3"/>
      <c r="V10588" s="3"/>
      <c r="X10588" s="3"/>
    </row>
    <row r="10589" spans="15:24" x14ac:dyDescent="0.45">
      <c r="O10589" s="3"/>
      <c r="V10589" s="3"/>
      <c r="X10589" s="3"/>
    </row>
    <row r="10590" spans="15:24" x14ac:dyDescent="0.45">
      <c r="O10590" s="3"/>
      <c r="V10590" s="3"/>
      <c r="X10590" s="3"/>
    </row>
    <row r="10591" spans="15:24" x14ac:dyDescent="0.45">
      <c r="O10591" s="3"/>
      <c r="V10591" s="3"/>
      <c r="X10591" s="3"/>
    </row>
    <row r="10592" spans="15:24" x14ac:dyDescent="0.45">
      <c r="O10592" s="3"/>
      <c r="V10592" s="3"/>
      <c r="X10592" s="3"/>
    </row>
    <row r="10593" spans="15:24" x14ac:dyDescent="0.45">
      <c r="O10593" s="3"/>
      <c r="V10593" s="3"/>
      <c r="X10593" s="3"/>
    </row>
    <row r="10594" spans="15:24" x14ac:dyDescent="0.45">
      <c r="O10594" s="3"/>
      <c r="V10594" s="3"/>
      <c r="X10594" s="3"/>
    </row>
    <row r="10595" spans="15:24" x14ac:dyDescent="0.45">
      <c r="O10595" s="3"/>
      <c r="V10595" s="3"/>
      <c r="X10595" s="3"/>
    </row>
    <row r="10596" spans="15:24" x14ac:dyDescent="0.45">
      <c r="O10596" s="3"/>
      <c r="V10596" s="3"/>
      <c r="X10596" s="3"/>
    </row>
    <row r="10597" spans="15:24" x14ac:dyDescent="0.45">
      <c r="O10597" s="3"/>
      <c r="V10597" s="3"/>
      <c r="X10597" s="3"/>
    </row>
    <row r="10598" spans="15:24" x14ac:dyDescent="0.45">
      <c r="O10598" s="3"/>
      <c r="V10598" s="3"/>
      <c r="X10598" s="3"/>
    </row>
    <row r="10599" spans="15:24" x14ac:dyDescent="0.45">
      <c r="O10599" s="3"/>
      <c r="V10599" s="3"/>
      <c r="X10599" s="3"/>
    </row>
    <row r="10600" spans="15:24" x14ac:dyDescent="0.45">
      <c r="O10600" s="3"/>
      <c r="V10600" s="3"/>
      <c r="X10600" s="3"/>
    </row>
    <row r="10601" spans="15:24" x14ac:dyDescent="0.45">
      <c r="O10601" s="3"/>
      <c r="V10601" s="3"/>
      <c r="X10601" s="3"/>
    </row>
    <row r="10602" spans="15:24" x14ac:dyDescent="0.45">
      <c r="O10602" s="3"/>
      <c r="V10602" s="3"/>
      <c r="X10602" s="3"/>
    </row>
    <row r="10603" spans="15:24" x14ac:dyDescent="0.45">
      <c r="O10603" s="3"/>
      <c r="V10603" s="3"/>
      <c r="X10603" s="3"/>
    </row>
    <row r="10604" spans="15:24" x14ac:dyDescent="0.45">
      <c r="O10604" s="3"/>
      <c r="V10604" s="3"/>
      <c r="X10604" s="3"/>
    </row>
    <row r="10605" spans="15:24" x14ac:dyDescent="0.45">
      <c r="O10605" s="3"/>
      <c r="V10605" s="3"/>
      <c r="X10605" s="3"/>
    </row>
    <row r="10606" spans="15:24" x14ac:dyDescent="0.45">
      <c r="O10606" s="3"/>
      <c r="V10606" s="3"/>
      <c r="X10606" s="3"/>
    </row>
    <row r="10607" spans="15:24" x14ac:dyDescent="0.45">
      <c r="O10607" s="3"/>
      <c r="V10607" s="3"/>
      <c r="X10607" s="3"/>
    </row>
    <row r="10608" spans="15:24" x14ac:dyDescent="0.45">
      <c r="O10608" s="3"/>
      <c r="V10608" s="3"/>
      <c r="X10608" s="3"/>
    </row>
    <row r="10609" spans="15:24" x14ac:dyDescent="0.45">
      <c r="O10609" s="3"/>
      <c r="V10609" s="3"/>
      <c r="X10609" s="3"/>
    </row>
    <row r="10610" spans="15:24" x14ac:dyDescent="0.45">
      <c r="O10610" s="3"/>
      <c r="V10610" s="3"/>
      <c r="X10610" s="3"/>
    </row>
    <row r="10611" spans="15:24" x14ac:dyDescent="0.45">
      <c r="O10611" s="3"/>
      <c r="V10611" s="3"/>
      <c r="X10611" s="3"/>
    </row>
    <row r="10612" spans="15:24" x14ac:dyDescent="0.45">
      <c r="O10612" s="3"/>
      <c r="V10612" s="3"/>
      <c r="X10612" s="3"/>
    </row>
    <row r="10613" spans="15:24" x14ac:dyDescent="0.45">
      <c r="O10613" s="3"/>
      <c r="V10613" s="3"/>
      <c r="X10613" s="3"/>
    </row>
    <row r="10614" spans="15:24" x14ac:dyDescent="0.45">
      <c r="O10614" s="3"/>
      <c r="V10614" s="3"/>
      <c r="X10614" s="3"/>
    </row>
    <row r="10615" spans="15:24" x14ac:dyDescent="0.45">
      <c r="O10615" s="3"/>
      <c r="V10615" s="3"/>
      <c r="X10615" s="3"/>
    </row>
    <row r="10616" spans="15:24" x14ac:dyDescent="0.45">
      <c r="O10616" s="3"/>
      <c r="V10616" s="3"/>
      <c r="X10616" s="3"/>
    </row>
    <row r="10617" spans="15:24" x14ac:dyDescent="0.45">
      <c r="O10617" s="3"/>
      <c r="V10617" s="3"/>
      <c r="X10617" s="3"/>
    </row>
    <row r="10618" spans="15:24" x14ac:dyDescent="0.45">
      <c r="O10618" s="3"/>
      <c r="V10618" s="3"/>
      <c r="X10618" s="3"/>
    </row>
    <row r="10619" spans="15:24" x14ac:dyDescent="0.45">
      <c r="O10619" s="3"/>
      <c r="V10619" s="3"/>
      <c r="X10619" s="3"/>
    </row>
    <row r="10620" spans="15:24" x14ac:dyDescent="0.45">
      <c r="O10620" s="3"/>
      <c r="V10620" s="3"/>
      <c r="X10620" s="3"/>
    </row>
    <row r="10621" spans="15:24" x14ac:dyDescent="0.45">
      <c r="O10621" s="3"/>
      <c r="V10621" s="3"/>
      <c r="X10621" s="3"/>
    </row>
    <row r="10622" spans="15:24" x14ac:dyDescent="0.45">
      <c r="O10622" s="3"/>
      <c r="V10622" s="3"/>
      <c r="X10622" s="3"/>
    </row>
    <row r="10623" spans="15:24" x14ac:dyDescent="0.45">
      <c r="O10623" s="3"/>
      <c r="V10623" s="3"/>
      <c r="X10623" s="3"/>
    </row>
    <row r="10624" spans="15:24" x14ac:dyDescent="0.45">
      <c r="O10624" s="3"/>
      <c r="V10624" s="3"/>
      <c r="X10624" s="3"/>
    </row>
    <row r="10625" spans="15:24" x14ac:dyDescent="0.45">
      <c r="O10625" s="3"/>
      <c r="V10625" s="3"/>
      <c r="X10625" s="3"/>
    </row>
    <row r="10626" spans="15:24" x14ac:dyDescent="0.45">
      <c r="O10626" s="3"/>
      <c r="V10626" s="3"/>
      <c r="X10626" s="3"/>
    </row>
    <row r="10627" spans="15:24" x14ac:dyDescent="0.45">
      <c r="O10627" s="3"/>
      <c r="V10627" s="3"/>
      <c r="X10627" s="3"/>
    </row>
    <row r="10628" spans="15:24" x14ac:dyDescent="0.45">
      <c r="O10628" s="3"/>
      <c r="V10628" s="3"/>
      <c r="X10628" s="3"/>
    </row>
    <row r="10629" spans="15:24" x14ac:dyDescent="0.45">
      <c r="O10629" s="3"/>
      <c r="V10629" s="3"/>
      <c r="X10629" s="3"/>
    </row>
    <row r="10630" spans="15:24" x14ac:dyDescent="0.45">
      <c r="O10630" s="3"/>
      <c r="V10630" s="3"/>
      <c r="X10630" s="3"/>
    </row>
    <row r="10631" spans="15:24" x14ac:dyDescent="0.45">
      <c r="O10631" s="3"/>
      <c r="V10631" s="3"/>
      <c r="X10631" s="3"/>
    </row>
    <row r="10632" spans="15:24" x14ac:dyDescent="0.45">
      <c r="O10632" s="3"/>
      <c r="V10632" s="3"/>
      <c r="X10632" s="3"/>
    </row>
    <row r="10633" spans="15:24" x14ac:dyDescent="0.45">
      <c r="O10633" s="3"/>
      <c r="V10633" s="3"/>
      <c r="X10633" s="3"/>
    </row>
    <row r="10634" spans="15:24" x14ac:dyDescent="0.45">
      <c r="O10634" s="3"/>
      <c r="V10634" s="3"/>
      <c r="X10634" s="3"/>
    </row>
    <row r="10635" spans="15:24" x14ac:dyDescent="0.45">
      <c r="O10635" s="3"/>
      <c r="V10635" s="3"/>
      <c r="X10635" s="3"/>
    </row>
    <row r="10636" spans="15:24" x14ac:dyDescent="0.45">
      <c r="O10636" s="3"/>
      <c r="V10636" s="3"/>
      <c r="X10636" s="3"/>
    </row>
    <row r="10637" spans="15:24" x14ac:dyDescent="0.45">
      <c r="O10637" s="3"/>
      <c r="V10637" s="3"/>
      <c r="X10637" s="3"/>
    </row>
    <row r="10638" spans="15:24" x14ac:dyDescent="0.45">
      <c r="O10638" s="3"/>
      <c r="V10638" s="3"/>
      <c r="X10638" s="3"/>
    </row>
    <row r="10639" spans="15:24" x14ac:dyDescent="0.45">
      <c r="O10639" s="3"/>
      <c r="V10639" s="3"/>
      <c r="X10639" s="3"/>
    </row>
    <row r="10640" spans="15:24" x14ac:dyDescent="0.45">
      <c r="O10640" s="3"/>
      <c r="V10640" s="3"/>
      <c r="X10640" s="3"/>
    </row>
    <row r="10641" spans="15:24" x14ac:dyDescent="0.45">
      <c r="O10641" s="3"/>
      <c r="V10641" s="3"/>
      <c r="X10641" s="3"/>
    </row>
    <row r="10642" spans="15:24" x14ac:dyDescent="0.45">
      <c r="O10642" s="3"/>
      <c r="V10642" s="3"/>
      <c r="X10642" s="3"/>
    </row>
    <row r="10643" spans="15:24" x14ac:dyDescent="0.45">
      <c r="O10643" s="3"/>
      <c r="V10643" s="3"/>
      <c r="X10643" s="3"/>
    </row>
    <row r="10644" spans="15:24" x14ac:dyDescent="0.45">
      <c r="O10644" s="3"/>
      <c r="V10644" s="3"/>
      <c r="X10644" s="3"/>
    </row>
    <row r="10645" spans="15:24" x14ac:dyDescent="0.45">
      <c r="O10645" s="3"/>
      <c r="V10645" s="3"/>
      <c r="X10645" s="3"/>
    </row>
    <row r="10646" spans="15:24" x14ac:dyDescent="0.45">
      <c r="O10646" s="3"/>
      <c r="V10646" s="3"/>
      <c r="X10646" s="3"/>
    </row>
    <row r="10647" spans="15:24" x14ac:dyDescent="0.45">
      <c r="O10647" s="3"/>
      <c r="V10647" s="3"/>
      <c r="X10647" s="3"/>
    </row>
    <row r="10648" spans="15:24" x14ac:dyDescent="0.45">
      <c r="O10648" s="3"/>
      <c r="V10648" s="3"/>
      <c r="X10648" s="3"/>
    </row>
    <row r="10649" spans="15:24" x14ac:dyDescent="0.45">
      <c r="O10649" s="3"/>
      <c r="V10649" s="3"/>
      <c r="X10649" s="3"/>
    </row>
    <row r="10650" spans="15:24" x14ac:dyDescent="0.45">
      <c r="O10650" s="3"/>
      <c r="V10650" s="3"/>
      <c r="X10650" s="3"/>
    </row>
    <row r="10651" spans="15:24" x14ac:dyDescent="0.45">
      <c r="O10651" s="3"/>
      <c r="V10651" s="3"/>
      <c r="X10651" s="3"/>
    </row>
    <row r="10652" spans="15:24" x14ac:dyDescent="0.45">
      <c r="O10652" s="3"/>
      <c r="V10652" s="3"/>
      <c r="X10652" s="3"/>
    </row>
    <row r="10653" spans="15:24" x14ac:dyDescent="0.45">
      <c r="O10653" s="3"/>
      <c r="V10653" s="3"/>
      <c r="X10653" s="3"/>
    </row>
    <row r="10654" spans="15:24" x14ac:dyDescent="0.45">
      <c r="O10654" s="3"/>
      <c r="V10654" s="3"/>
      <c r="X10654" s="3"/>
    </row>
    <row r="10655" spans="15:24" x14ac:dyDescent="0.45">
      <c r="O10655" s="3"/>
      <c r="V10655" s="3"/>
      <c r="X10655" s="3"/>
    </row>
    <row r="10656" spans="15:24" x14ac:dyDescent="0.45">
      <c r="O10656" s="3"/>
      <c r="V10656" s="3"/>
      <c r="X10656" s="3"/>
    </row>
    <row r="10657" spans="15:24" x14ac:dyDescent="0.45">
      <c r="O10657" s="3"/>
      <c r="V10657" s="3"/>
      <c r="X10657" s="3"/>
    </row>
    <row r="10658" spans="15:24" x14ac:dyDescent="0.45">
      <c r="O10658" s="3"/>
      <c r="V10658" s="3"/>
      <c r="X10658" s="3"/>
    </row>
    <row r="10659" spans="15:24" x14ac:dyDescent="0.45">
      <c r="O10659" s="3"/>
      <c r="V10659" s="3"/>
      <c r="X10659" s="3"/>
    </row>
    <row r="10660" spans="15:24" x14ac:dyDescent="0.45">
      <c r="O10660" s="3"/>
      <c r="V10660" s="3"/>
      <c r="X10660" s="3"/>
    </row>
    <row r="10661" spans="15:24" x14ac:dyDescent="0.45">
      <c r="O10661" s="3"/>
      <c r="V10661" s="3"/>
      <c r="X10661" s="3"/>
    </row>
    <row r="10662" spans="15:24" x14ac:dyDescent="0.45">
      <c r="O10662" s="3"/>
      <c r="V10662" s="3"/>
      <c r="X10662" s="3"/>
    </row>
    <row r="10663" spans="15:24" x14ac:dyDescent="0.45">
      <c r="O10663" s="3"/>
      <c r="V10663" s="3"/>
      <c r="X10663" s="3"/>
    </row>
    <row r="10664" spans="15:24" x14ac:dyDescent="0.45">
      <c r="O10664" s="3"/>
      <c r="V10664" s="3"/>
      <c r="X10664" s="3"/>
    </row>
    <row r="10665" spans="15:24" x14ac:dyDescent="0.45">
      <c r="O10665" s="3"/>
      <c r="V10665" s="3"/>
      <c r="X10665" s="3"/>
    </row>
    <row r="10666" spans="15:24" x14ac:dyDescent="0.45">
      <c r="O10666" s="3"/>
      <c r="V10666" s="3"/>
      <c r="X10666" s="3"/>
    </row>
    <row r="10667" spans="15:24" x14ac:dyDescent="0.45">
      <c r="O10667" s="3"/>
      <c r="V10667" s="3"/>
      <c r="X10667" s="3"/>
    </row>
    <row r="10668" spans="15:24" x14ac:dyDescent="0.45">
      <c r="O10668" s="3"/>
      <c r="V10668" s="3"/>
      <c r="X10668" s="3"/>
    </row>
    <row r="10669" spans="15:24" x14ac:dyDescent="0.45">
      <c r="O10669" s="3"/>
      <c r="V10669" s="3"/>
      <c r="X10669" s="3"/>
    </row>
    <row r="10670" spans="15:24" x14ac:dyDescent="0.45">
      <c r="O10670" s="3"/>
      <c r="V10670" s="3"/>
      <c r="X10670" s="3"/>
    </row>
    <row r="10671" spans="15:24" x14ac:dyDescent="0.45">
      <c r="O10671" s="3"/>
      <c r="V10671" s="3"/>
      <c r="X10671" s="3"/>
    </row>
    <row r="10672" spans="15:24" x14ac:dyDescent="0.45">
      <c r="O10672" s="3"/>
      <c r="V10672" s="3"/>
      <c r="X10672" s="3"/>
    </row>
    <row r="10673" spans="15:24" x14ac:dyDescent="0.45">
      <c r="O10673" s="3"/>
      <c r="V10673" s="3"/>
      <c r="X10673" s="3"/>
    </row>
    <row r="10674" spans="15:24" x14ac:dyDescent="0.45">
      <c r="O10674" s="3"/>
      <c r="V10674" s="3"/>
      <c r="X10674" s="3"/>
    </row>
    <row r="10675" spans="15:24" x14ac:dyDescent="0.45">
      <c r="O10675" s="3"/>
      <c r="V10675" s="3"/>
      <c r="X10675" s="3"/>
    </row>
    <row r="10676" spans="15:24" x14ac:dyDescent="0.45">
      <c r="O10676" s="3"/>
      <c r="V10676" s="3"/>
      <c r="X10676" s="3"/>
    </row>
    <row r="10677" spans="15:24" x14ac:dyDescent="0.45">
      <c r="O10677" s="3"/>
      <c r="V10677" s="3"/>
      <c r="X10677" s="3"/>
    </row>
    <row r="10678" spans="15:24" x14ac:dyDescent="0.45">
      <c r="O10678" s="3"/>
      <c r="V10678" s="3"/>
      <c r="X10678" s="3"/>
    </row>
    <row r="10679" spans="15:24" x14ac:dyDescent="0.45">
      <c r="O10679" s="3"/>
      <c r="V10679" s="3"/>
      <c r="X10679" s="3"/>
    </row>
    <row r="10680" spans="15:24" x14ac:dyDescent="0.45">
      <c r="O10680" s="3"/>
      <c r="V10680" s="3"/>
      <c r="X10680" s="3"/>
    </row>
    <row r="10681" spans="15:24" x14ac:dyDescent="0.45">
      <c r="O10681" s="3"/>
      <c r="V10681" s="3"/>
      <c r="X10681" s="3"/>
    </row>
    <row r="10682" spans="15:24" x14ac:dyDescent="0.45">
      <c r="O10682" s="3"/>
      <c r="V10682" s="3"/>
      <c r="X10682" s="3"/>
    </row>
    <row r="10683" spans="15:24" x14ac:dyDescent="0.45">
      <c r="O10683" s="3"/>
      <c r="V10683" s="3"/>
      <c r="X10683" s="3"/>
    </row>
    <row r="10684" spans="15:24" x14ac:dyDescent="0.45">
      <c r="O10684" s="3"/>
      <c r="V10684" s="3"/>
      <c r="X10684" s="3"/>
    </row>
    <row r="10685" spans="15:24" x14ac:dyDescent="0.45">
      <c r="O10685" s="3"/>
      <c r="V10685" s="3"/>
      <c r="X10685" s="3"/>
    </row>
    <row r="10686" spans="15:24" x14ac:dyDescent="0.45">
      <c r="O10686" s="3"/>
      <c r="V10686" s="3"/>
      <c r="X10686" s="3"/>
    </row>
    <row r="10687" spans="15:24" x14ac:dyDescent="0.45">
      <c r="O10687" s="3"/>
      <c r="V10687" s="3"/>
      <c r="X10687" s="3"/>
    </row>
    <row r="10688" spans="15:24" x14ac:dyDescent="0.45">
      <c r="O10688" s="3"/>
      <c r="V10688" s="3"/>
      <c r="X10688" s="3"/>
    </row>
    <row r="10689" spans="15:24" x14ac:dyDescent="0.45">
      <c r="O10689" s="3"/>
      <c r="V10689" s="3"/>
      <c r="X10689" s="3"/>
    </row>
    <row r="10690" spans="15:24" x14ac:dyDescent="0.45">
      <c r="O10690" s="3"/>
      <c r="V10690" s="3"/>
      <c r="X10690" s="3"/>
    </row>
    <row r="10691" spans="15:24" x14ac:dyDescent="0.45">
      <c r="O10691" s="3"/>
      <c r="V10691" s="3"/>
      <c r="X10691" s="3"/>
    </row>
    <row r="10692" spans="15:24" x14ac:dyDescent="0.45">
      <c r="O10692" s="3"/>
      <c r="V10692" s="3"/>
      <c r="X10692" s="3"/>
    </row>
    <row r="10693" spans="15:24" x14ac:dyDescent="0.45">
      <c r="O10693" s="3"/>
      <c r="V10693" s="3"/>
      <c r="X10693" s="3"/>
    </row>
    <row r="10694" spans="15:24" x14ac:dyDescent="0.45">
      <c r="O10694" s="3"/>
      <c r="V10694" s="3"/>
      <c r="X10694" s="3"/>
    </row>
    <row r="10695" spans="15:24" x14ac:dyDescent="0.45">
      <c r="O10695" s="3"/>
      <c r="V10695" s="3"/>
      <c r="X10695" s="3"/>
    </row>
    <row r="10696" spans="15:24" x14ac:dyDescent="0.45">
      <c r="O10696" s="3"/>
      <c r="V10696" s="3"/>
      <c r="X10696" s="3"/>
    </row>
    <row r="10697" spans="15:24" x14ac:dyDescent="0.45">
      <c r="O10697" s="3"/>
      <c r="V10697" s="3"/>
      <c r="X10697" s="3"/>
    </row>
    <row r="10698" spans="15:24" x14ac:dyDescent="0.45">
      <c r="O10698" s="3"/>
      <c r="V10698" s="3"/>
      <c r="X10698" s="3"/>
    </row>
    <row r="10699" spans="15:24" x14ac:dyDescent="0.45">
      <c r="O10699" s="3"/>
      <c r="V10699" s="3"/>
      <c r="X10699" s="3"/>
    </row>
    <row r="10700" spans="15:24" x14ac:dyDescent="0.45">
      <c r="O10700" s="3"/>
      <c r="V10700" s="3"/>
      <c r="X10700" s="3"/>
    </row>
    <row r="10701" spans="15:24" x14ac:dyDescent="0.45">
      <c r="O10701" s="3"/>
      <c r="V10701" s="3"/>
      <c r="X10701" s="3"/>
    </row>
    <row r="10702" spans="15:24" x14ac:dyDescent="0.45">
      <c r="O10702" s="3"/>
      <c r="V10702" s="3"/>
      <c r="X10702" s="3"/>
    </row>
    <row r="10703" spans="15:24" x14ac:dyDescent="0.45">
      <c r="O10703" s="3"/>
      <c r="V10703" s="3"/>
      <c r="X10703" s="3"/>
    </row>
    <row r="10704" spans="15:24" x14ac:dyDescent="0.45">
      <c r="O10704" s="3"/>
      <c r="V10704" s="3"/>
      <c r="X10704" s="3"/>
    </row>
    <row r="10705" spans="15:24" x14ac:dyDescent="0.45">
      <c r="O10705" s="3"/>
      <c r="V10705" s="3"/>
      <c r="X10705" s="3"/>
    </row>
    <row r="10706" spans="15:24" x14ac:dyDescent="0.45">
      <c r="O10706" s="3"/>
      <c r="V10706" s="3"/>
      <c r="X10706" s="3"/>
    </row>
    <row r="10707" spans="15:24" x14ac:dyDescent="0.45">
      <c r="O10707" s="3"/>
      <c r="V10707" s="3"/>
      <c r="X10707" s="3"/>
    </row>
    <row r="10708" spans="15:24" x14ac:dyDescent="0.45">
      <c r="O10708" s="3"/>
      <c r="V10708" s="3"/>
      <c r="X10708" s="3"/>
    </row>
    <row r="10709" spans="15:24" x14ac:dyDescent="0.45">
      <c r="O10709" s="3"/>
      <c r="V10709" s="3"/>
      <c r="X10709" s="3"/>
    </row>
    <row r="10710" spans="15:24" x14ac:dyDescent="0.45">
      <c r="O10710" s="3"/>
      <c r="V10710" s="3"/>
      <c r="X10710" s="3"/>
    </row>
    <row r="10711" spans="15:24" x14ac:dyDescent="0.45">
      <c r="O10711" s="3"/>
      <c r="V10711" s="3"/>
      <c r="X10711" s="3"/>
    </row>
    <row r="10712" spans="15:24" x14ac:dyDescent="0.45">
      <c r="O10712" s="3"/>
      <c r="V10712" s="3"/>
      <c r="X10712" s="3"/>
    </row>
    <row r="10713" spans="15:24" x14ac:dyDescent="0.45">
      <c r="O10713" s="3"/>
      <c r="V10713" s="3"/>
      <c r="X10713" s="3"/>
    </row>
    <row r="10714" spans="15:24" x14ac:dyDescent="0.45">
      <c r="O10714" s="3"/>
      <c r="V10714" s="3"/>
      <c r="X10714" s="3"/>
    </row>
    <row r="10715" spans="15:24" x14ac:dyDescent="0.45">
      <c r="O10715" s="3"/>
      <c r="V10715" s="3"/>
      <c r="X10715" s="3"/>
    </row>
    <row r="10716" spans="15:24" x14ac:dyDescent="0.45">
      <c r="O10716" s="3"/>
      <c r="V10716" s="3"/>
      <c r="X10716" s="3"/>
    </row>
    <row r="10717" spans="15:24" x14ac:dyDescent="0.45">
      <c r="O10717" s="3"/>
      <c r="V10717" s="3"/>
      <c r="X10717" s="3"/>
    </row>
    <row r="10718" spans="15:24" x14ac:dyDescent="0.45">
      <c r="O10718" s="3"/>
      <c r="V10718" s="3"/>
      <c r="X10718" s="3"/>
    </row>
    <row r="10719" spans="15:24" x14ac:dyDescent="0.45">
      <c r="O10719" s="3"/>
      <c r="V10719" s="3"/>
      <c r="X10719" s="3"/>
    </row>
    <row r="10720" spans="15:24" x14ac:dyDescent="0.45">
      <c r="O10720" s="3"/>
      <c r="V10720" s="3"/>
      <c r="X10720" s="3"/>
    </row>
    <row r="10721" spans="15:24" x14ac:dyDescent="0.45">
      <c r="O10721" s="3"/>
      <c r="V10721" s="3"/>
      <c r="X10721" s="3"/>
    </row>
    <row r="10722" spans="15:24" x14ac:dyDescent="0.45">
      <c r="O10722" s="3"/>
      <c r="V10722" s="3"/>
      <c r="X10722" s="3"/>
    </row>
    <row r="10723" spans="15:24" x14ac:dyDescent="0.45">
      <c r="O10723" s="3"/>
      <c r="V10723" s="3"/>
      <c r="X10723" s="3"/>
    </row>
    <row r="10724" spans="15:24" x14ac:dyDescent="0.45">
      <c r="O10724" s="3"/>
      <c r="V10724" s="3"/>
      <c r="X10724" s="3"/>
    </row>
    <row r="10725" spans="15:24" x14ac:dyDescent="0.45">
      <c r="O10725" s="3"/>
      <c r="V10725" s="3"/>
      <c r="X10725" s="3"/>
    </row>
    <row r="10726" spans="15:24" x14ac:dyDescent="0.45">
      <c r="O10726" s="3"/>
      <c r="V10726" s="3"/>
      <c r="X10726" s="3"/>
    </row>
    <row r="10727" spans="15:24" x14ac:dyDescent="0.45">
      <c r="O10727" s="3"/>
      <c r="V10727" s="3"/>
      <c r="X10727" s="3"/>
    </row>
    <row r="10728" spans="15:24" x14ac:dyDescent="0.45">
      <c r="O10728" s="3"/>
      <c r="V10728" s="3"/>
      <c r="X10728" s="3"/>
    </row>
    <row r="10729" spans="15:24" x14ac:dyDescent="0.45">
      <c r="O10729" s="3"/>
      <c r="V10729" s="3"/>
      <c r="X10729" s="3"/>
    </row>
    <row r="10730" spans="15:24" x14ac:dyDescent="0.45">
      <c r="O10730" s="3"/>
      <c r="V10730" s="3"/>
      <c r="X10730" s="3"/>
    </row>
    <row r="10731" spans="15:24" x14ac:dyDescent="0.45">
      <c r="O10731" s="3"/>
      <c r="V10731" s="3"/>
      <c r="X10731" s="3"/>
    </row>
    <row r="10732" spans="15:24" x14ac:dyDescent="0.45">
      <c r="O10732" s="3"/>
      <c r="V10732" s="3"/>
      <c r="X10732" s="3"/>
    </row>
    <row r="10733" spans="15:24" x14ac:dyDescent="0.45">
      <c r="O10733" s="3"/>
      <c r="V10733" s="3"/>
      <c r="X10733" s="3"/>
    </row>
    <row r="10734" spans="15:24" x14ac:dyDescent="0.45">
      <c r="O10734" s="3"/>
      <c r="V10734" s="3"/>
      <c r="X10734" s="3"/>
    </row>
    <row r="10735" spans="15:24" x14ac:dyDescent="0.45">
      <c r="O10735" s="3"/>
      <c r="V10735" s="3"/>
      <c r="X10735" s="3"/>
    </row>
    <row r="10736" spans="15:24" x14ac:dyDescent="0.45">
      <c r="O10736" s="3"/>
      <c r="V10736" s="3"/>
      <c r="X10736" s="3"/>
    </row>
    <row r="10737" spans="15:24" x14ac:dyDescent="0.45">
      <c r="O10737" s="3"/>
      <c r="V10737" s="3"/>
      <c r="X10737" s="3"/>
    </row>
    <row r="10738" spans="15:24" x14ac:dyDescent="0.45">
      <c r="O10738" s="3"/>
      <c r="V10738" s="3"/>
      <c r="X10738" s="3"/>
    </row>
    <row r="10739" spans="15:24" x14ac:dyDescent="0.45">
      <c r="O10739" s="3"/>
      <c r="V10739" s="3"/>
      <c r="X10739" s="3"/>
    </row>
    <row r="10740" spans="15:24" x14ac:dyDescent="0.45">
      <c r="O10740" s="3"/>
      <c r="V10740" s="3"/>
      <c r="X10740" s="3"/>
    </row>
    <row r="10741" spans="15:24" x14ac:dyDescent="0.45">
      <c r="O10741" s="3"/>
      <c r="V10741" s="3"/>
      <c r="X10741" s="3"/>
    </row>
    <row r="10742" spans="15:24" x14ac:dyDescent="0.45">
      <c r="O10742" s="3"/>
      <c r="V10742" s="3"/>
      <c r="X10742" s="3"/>
    </row>
    <row r="10743" spans="15:24" x14ac:dyDescent="0.45">
      <c r="O10743" s="3"/>
      <c r="V10743" s="3"/>
      <c r="X10743" s="3"/>
    </row>
    <row r="10744" spans="15:24" x14ac:dyDescent="0.45">
      <c r="O10744" s="3"/>
      <c r="V10744" s="3"/>
      <c r="X10744" s="3"/>
    </row>
    <row r="10745" spans="15:24" x14ac:dyDescent="0.45">
      <c r="O10745" s="3"/>
      <c r="V10745" s="3"/>
      <c r="X10745" s="3"/>
    </row>
    <row r="10746" spans="15:24" x14ac:dyDescent="0.45">
      <c r="O10746" s="3"/>
      <c r="V10746" s="3"/>
      <c r="X10746" s="3"/>
    </row>
    <row r="10747" spans="15:24" x14ac:dyDescent="0.45">
      <c r="O10747" s="3"/>
      <c r="V10747" s="3"/>
      <c r="X10747" s="3"/>
    </row>
    <row r="10748" spans="15:24" x14ac:dyDescent="0.45">
      <c r="O10748" s="3"/>
      <c r="V10748" s="3"/>
      <c r="X10748" s="3"/>
    </row>
    <row r="10749" spans="15:24" x14ac:dyDescent="0.45">
      <c r="O10749" s="3"/>
      <c r="V10749" s="3"/>
      <c r="X10749" s="3"/>
    </row>
    <row r="10750" spans="15:24" x14ac:dyDescent="0.45">
      <c r="O10750" s="3"/>
      <c r="V10750" s="3"/>
      <c r="X10750" s="3"/>
    </row>
    <row r="10751" spans="15:24" x14ac:dyDescent="0.45">
      <c r="O10751" s="3"/>
      <c r="V10751" s="3"/>
      <c r="X10751" s="3"/>
    </row>
    <row r="10752" spans="15:24" x14ac:dyDescent="0.45">
      <c r="O10752" s="3"/>
      <c r="V10752" s="3"/>
      <c r="X10752" s="3"/>
    </row>
    <row r="10753" spans="15:24" x14ac:dyDescent="0.45">
      <c r="O10753" s="3"/>
      <c r="V10753" s="3"/>
      <c r="X10753" s="3"/>
    </row>
    <row r="10754" spans="15:24" x14ac:dyDescent="0.45">
      <c r="O10754" s="3"/>
      <c r="V10754" s="3"/>
      <c r="X10754" s="3"/>
    </row>
    <row r="10755" spans="15:24" x14ac:dyDescent="0.45">
      <c r="O10755" s="3"/>
      <c r="V10755" s="3"/>
      <c r="X10755" s="3"/>
    </row>
    <row r="10756" spans="15:24" x14ac:dyDescent="0.45">
      <c r="O10756" s="3"/>
      <c r="V10756" s="3"/>
      <c r="X10756" s="3"/>
    </row>
    <row r="10757" spans="15:24" x14ac:dyDescent="0.45">
      <c r="O10757" s="3"/>
      <c r="V10757" s="3"/>
      <c r="X10757" s="3"/>
    </row>
    <row r="10758" spans="15:24" x14ac:dyDescent="0.45">
      <c r="O10758" s="3"/>
      <c r="V10758" s="3"/>
      <c r="X10758" s="3"/>
    </row>
    <row r="10759" spans="15:24" x14ac:dyDescent="0.45">
      <c r="O10759" s="3"/>
      <c r="V10759" s="3"/>
      <c r="X10759" s="3"/>
    </row>
    <row r="10760" spans="15:24" x14ac:dyDescent="0.45">
      <c r="O10760" s="3"/>
      <c r="V10760" s="3"/>
      <c r="X10760" s="3"/>
    </row>
    <row r="10761" spans="15:24" x14ac:dyDescent="0.45">
      <c r="O10761" s="3"/>
      <c r="V10761" s="3"/>
      <c r="X10761" s="3"/>
    </row>
    <row r="10762" spans="15:24" x14ac:dyDescent="0.45">
      <c r="O10762" s="3"/>
      <c r="V10762" s="3"/>
      <c r="X10762" s="3"/>
    </row>
    <row r="10763" spans="15:24" x14ac:dyDescent="0.45">
      <c r="O10763" s="3"/>
      <c r="V10763" s="3"/>
      <c r="X10763" s="3"/>
    </row>
    <row r="10764" spans="15:24" x14ac:dyDescent="0.45">
      <c r="O10764" s="3"/>
      <c r="V10764" s="3"/>
      <c r="X10764" s="3"/>
    </row>
    <row r="10765" spans="15:24" x14ac:dyDescent="0.45">
      <c r="O10765" s="3"/>
      <c r="V10765" s="3"/>
      <c r="X10765" s="3"/>
    </row>
    <row r="10766" spans="15:24" x14ac:dyDescent="0.45">
      <c r="O10766" s="3"/>
      <c r="V10766" s="3"/>
      <c r="X10766" s="3"/>
    </row>
    <row r="10767" spans="15:24" x14ac:dyDescent="0.45">
      <c r="O10767" s="3"/>
      <c r="V10767" s="3"/>
      <c r="X10767" s="3"/>
    </row>
    <row r="10768" spans="15:24" x14ac:dyDescent="0.45">
      <c r="O10768" s="3"/>
      <c r="V10768" s="3"/>
      <c r="X10768" s="3"/>
    </row>
    <row r="10769" spans="15:24" x14ac:dyDescent="0.45">
      <c r="O10769" s="3"/>
      <c r="V10769" s="3"/>
      <c r="X10769" s="3"/>
    </row>
    <row r="10770" spans="15:24" x14ac:dyDescent="0.45">
      <c r="O10770" s="3"/>
      <c r="V10770" s="3"/>
      <c r="X10770" s="3"/>
    </row>
    <row r="10771" spans="15:24" x14ac:dyDescent="0.45">
      <c r="O10771" s="3"/>
      <c r="V10771" s="3"/>
      <c r="X10771" s="3"/>
    </row>
    <row r="10772" spans="15:24" x14ac:dyDescent="0.45">
      <c r="O10772" s="3"/>
      <c r="V10772" s="3"/>
      <c r="X10772" s="3"/>
    </row>
    <row r="10773" spans="15:24" x14ac:dyDescent="0.45">
      <c r="O10773" s="3"/>
      <c r="V10773" s="3"/>
      <c r="X10773" s="3"/>
    </row>
    <row r="10774" spans="15:24" x14ac:dyDescent="0.45">
      <c r="O10774" s="3"/>
      <c r="V10774" s="3"/>
      <c r="X10774" s="3"/>
    </row>
    <row r="10775" spans="15:24" x14ac:dyDescent="0.45">
      <c r="O10775" s="3"/>
      <c r="V10775" s="3"/>
      <c r="X10775" s="3"/>
    </row>
    <row r="10776" spans="15:24" x14ac:dyDescent="0.45">
      <c r="O10776" s="3"/>
      <c r="V10776" s="3"/>
      <c r="X10776" s="3"/>
    </row>
    <row r="10777" spans="15:24" x14ac:dyDescent="0.45">
      <c r="O10777" s="3"/>
      <c r="V10777" s="3"/>
      <c r="X10777" s="3"/>
    </row>
    <row r="10778" spans="15:24" x14ac:dyDescent="0.45">
      <c r="O10778" s="3"/>
      <c r="V10778" s="3"/>
      <c r="X10778" s="3"/>
    </row>
    <row r="10779" spans="15:24" x14ac:dyDescent="0.45">
      <c r="O10779" s="3"/>
      <c r="V10779" s="3"/>
      <c r="X10779" s="3"/>
    </row>
    <row r="10780" spans="15:24" x14ac:dyDescent="0.45">
      <c r="O10780" s="3"/>
      <c r="V10780" s="3"/>
      <c r="X10780" s="3"/>
    </row>
    <row r="10781" spans="15:24" x14ac:dyDescent="0.45">
      <c r="O10781" s="3"/>
      <c r="V10781" s="3"/>
      <c r="X10781" s="3"/>
    </row>
    <row r="10782" spans="15:24" x14ac:dyDescent="0.45">
      <c r="O10782" s="3"/>
      <c r="V10782" s="3"/>
      <c r="X10782" s="3"/>
    </row>
    <row r="10783" spans="15:24" x14ac:dyDescent="0.45">
      <c r="O10783" s="3"/>
      <c r="V10783" s="3"/>
      <c r="X10783" s="3"/>
    </row>
    <row r="10784" spans="15:24" x14ac:dyDescent="0.45">
      <c r="O10784" s="3"/>
      <c r="V10784" s="3"/>
      <c r="X10784" s="3"/>
    </row>
    <row r="10785" spans="15:24" x14ac:dyDescent="0.45">
      <c r="O10785" s="3"/>
      <c r="V10785" s="3"/>
      <c r="X10785" s="3"/>
    </row>
    <row r="10786" spans="15:24" x14ac:dyDescent="0.45">
      <c r="O10786" s="3"/>
      <c r="V10786" s="3"/>
      <c r="X10786" s="3"/>
    </row>
    <row r="10787" spans="15:24" x14ac:dyDescent="0.45">
      <c r="O10787" s="3"/>
      <c r="V10787" s="3"/>
      <c r="X10787" s="3"/>
    </row>
    <row r="10788" spans="15:24" x14ac:dyDescent="0.45">
      <c r="O10788" s="3"/>
      <c r="V10788" s="3"/>
      <c r="X10788" s="3"/>
    </row>
    <row r="10789" spans="15:24" x14ac:dyDescent="0.45">
      <c r="O10789" s="3"/>
      <c r="V10789" s="3"/>
      <c r="X10789" s="3"/>
    </row>
    <row r="10790" spans="15:24" x14ac:dyDescent="0.45">
      <c r="O10790" s="3"/>
      <c r="V10790" s="3"/>
      <c r="X10790" s="3"/>
    </row>
    <row r="10791" spans="15:24" x14ac:dyDescent="0.45">
      <c r="O10791" s="3"/>
      <c r="V10791" s="3"/>
      <c r="X10791" s="3"/>
    </row>
    <row r="10792" spans="15:24" x14ac:dyDescent="0.45">
      <c r="O10792" s="3"/>
      <c r="V10792" s="3"/>
      <c r="X10792" s="3"/>
    </row>
    <row r="10793" spans="15:24" x14ac:dyDescent="0.45">
      <c r="O10793" s="3"/>
      <c r="V10793" s="3"/>
      <c r="X10793" s="3"/>
    </row>
    <row r="10794" spans="15:24" x14ac:dyDescent="0.45">
      <c r="O10794" s="3"/>
      <c r="V10794" s="3"/>
      <c r="X10794" s="3"/>
    </row>
    <row r="10795" spans="15:24" x14ac:dyDescent="0.45">
      <c r="O10795" s="3"/>
      <c r="V10795" s="3"/>
      <c r="X10795" s="3"/>
    </row>
    <row r="10796" spans="15:24" x14ac:dyDescent="0.45">
      <c r="O10796" s="3"/>
      <c r="V10796" s="3"/>
      <c r="X10796" s="3"/>
    </row>
    <row r="10797" spans="15:24" x14ac:dyDescent="0.45">
      <c r="O10797" s="3"/>
      <c r="V10797" s="3"/>
      <c r="X10797" s="3"/>
    </row>
    <row r="10798" spans="15:24" x14ac:dyDescent="0.45">
      <c r="O10798" s="3"/>
      <c r="V10798" s="3"/>
      <c r="X10798" s="3"/>
    </row>
    <row r="10799" spans="15:24" x14ac:dyDescent="0.45">
      <c r="O10799" s="3"/>
      <c r="V10799" s="3"/>
      <c r="X10799" s="3"/>
    </row>
    <row r="10800" spans="15:24" x14ac:dyDescent="0.45">
      <c r="O10800" s="3"/>
      <c r="V10800" s="3"/>
      <c r="X10800" s="3"/>
    </row>
    <row r="10801" spans="15:24" x14ac:dyDescent="0.45">
      <c r="O10801" s="3"/>
      <c r="V10801" s="3"/>
      <c r="X10801" s="3"/>
    </row>
    <row r="10802" spans="15:24" x14ac:dyDescent="0.45">
      <c r="O10802" s="3"/>
      <c r="V10802" s="3"/>
      <c r="X10802" s="3"/>
    </row>
    <row r="10803" spans="15:24" x14ac:dyDescent="0.45">
      <c r="O10803" s="3"/>
      <c r="V10803" s="3"/>
      <c r="X10803" s="3"/>
    </row>
    <row r="10804" spans="15:24" x14ac:dyDescent="0.45">
      <c r="O10804" s="3"/>
      <c r="V10804" s="3"/>
      <c r="X10804" s="3"/>
    </row>
    <row r="10805" spans="15:24" x14ac:dyDescent="0.45">
      <c r="O10805" s="3"/>
      <c r="V10805" s="3"/>
      <c r="X10805" s="3"/>
    </row>
    <row r="10806" spans="15:24" x14ac:dyDescent="0.45">
      <c r="O10806" s="3"/>
      <c r="V10806" s="3"/>
      <c r="X10806" s="3"/>
    </row>
    <row r="10807" spans="15:24" x14ac:dyDescent="0.45">
      <c r="O10807" s="3"/>
      <c r="V10807" s="3"/>
      <c r="X10807" s="3"/>
    </row>
    <row r="10808" spans="15:24" x14ac:dyDescent="0.45">
      <c r="O10808" s="3"/>
      <c r="V10808" s="3"/>
      <c r="X10808" s="3"/>
    </row>
    <row r="10809" spans="15:24" x14ac:dyDescent="0.45">
      <c r="O10809" s="3"/>
      <c r="V10809" s="3"/>
      <c r="X10809" s="3"/>
    </row>
    <row r="10810" spans="15:24" x14ac:dyDescent="0.45">
      <c r="O10810" s="3"/>
      <c r="V10810" s="3"/>
      <c r="X10810" s="3"/>
    </row>
    <row r="10811" spans="15:24" x14ac:dyDescent="0.45">
      <c r="O10811" s="3"/>
      <c r="V10811" s="3"/>
      <c r="X10811" s="3"/>
    </row>
    <row r="10812" spans="15:24" x14ac:dyDescent="0.45">
      <c r="O10812" s="3"/>
      <c r="V10812" s="3"/>
      <c r="X10812" s="3"/>
    </row>
    <row r="10813" spans="15:24" x14ac:dyDescent="0.45">
      <c r="O10813" s="3"/>
      <c r="V10813" s="3"/>
      <c r="X10813" s="3"/>
    </row>
    <row r="10814" spans="15:24" x14ac:dyDescent="0.45">
      <c r="O10814" s="3"/>
      <c r="V10814" s="3"/>
      <c r="X10814" s="3"/>
    </row>
    <row r="10815" spans="15:24" x14ac:dyDescent="0.45">
      <c r="O10815" s="3"/>
      <c r="V10815" s="3"/>
      <c r="X10815" s="3"/>
    </row>
    <row r="10816" spans="15:24" x14ac:dyDescent="0.45">
      <c r="O10816" s="3"/>
      <c r="V10816" s="3"/>
      <c r="X10816" s="3"/>
    </row>
    <row r="10817" spans="15:24" x14ac:dyDescent="0.45">
      <c r="O10817" s="3"/>
      <c r="V10817" s="3"/>
      <c r="X10817" s="3"/>
    </row>
    <row r="10818" spans="15:24" x14ac:dyDescent="0.45">
      <c r="O10818" s="3"/>
      <c r="V10818" s="3"/>
      <c r="X10818" s="3"/>
    </row>
    <row r="10819" spans="15:24" x14ac:dyDescent="0.45">
      <c r="O10819" s="3"/>
      <c r="V10819" s="3"/>
      <c r="X10819" s="3"/>
    </row>
    <row r="10820" spans="15:24" x14ac:dyDescent="0.45">
      <c r="O10820" s="3"/>
      <c r="V10820" s="3"/>
      <c r="X10820" s="3"/>
    </row>
    <row r="10821" spans="15:24" x14ac:dyDescent="0.45">
      <c r="O10821" s="3"/>
      <c r="V10821" s="3"/>
      <c r="X10821" s="3"/>
    </row>
    <row r="10822" spans="15:24" x14ac:dyDescent="0.45">
      <c r="O10822" s="3"/>
      <c r="V10822" s="3"/>
      <c r="X10822" s="3"/>
    </row>
    <row r="10823" spans="15:24" x14ac:dyDescent="0.45">
      <c r="O10823" s="3"/>
      <c r="V10823" s="3"/>
      <c r="X10823" s="3"/>
    </row>
    <row r="10824" spans="15:24" x14ac:dyDescent="0.45">
      <c r="O10824" s="3"/>
      <c r="V10824" s="3"/>
      <c r="X10824" s="3"/>
    </row>
    <row r="10825" spans="15:24" x14ac:dyDescent="0.45">
      <c r="O10825" s="3"/>
      <c r="V10825" s="3"/>
      <c r="X10825" s="3"/>
    </row>
    <row r="10826" spans="15:24" x14ac:dyDescent="0.45">
      <c r="O10826" s="3"/>
      <c r="V10826" s="3"/>
      <c r="X10826" s="3"/>
    </row>
    <row r="10827" spans="15:24" x14ac:dyDescent="0.45">
      <c r="O10827" s="3"/>
      <c r="V10827" s="3"/>
      <c r="X10827" s="3"/>
    </row>
    <row r="10828" spans="15:24" x14ac:dyDescent="0.45">
      <c r="O10828" s="3"/>
      <c r="V10828" s="3"/>
      <c r="X10828" s="3"/>
    </row>
    <row r="10829" spans="15:24" x14ac:dyDescent="0.45">
      <c r="O10829" s="3"/>
      <c r="V10829" s="3"/>
      <c r="X10829" s="3"/>
    </row>
    <row r="10830" spans="15:24" x14ac:dyDescent="0.45">
      <c r="O10830" s="3"/>
      <c r="V10830" s="3"/>
      <c r="X10830" s="3"/>
    </row>
    <row r="10831" spans="15:24" x14ac:dyDescent="0.45">
      <c r="O10831" s="3"/>
      <c r="V10831" s="3"/>
      <c r="X10831" s="3"/>
    </row>
    <row r="10832" spans="15:24" x14ac:dyDescent="0.45">
      <c r="O10832" s="3"/>
      <c r="V10832" s="3"/>
      <c r="X10832" s="3"/>
    </row>
    <row r="10833" spans="15:24" x14ac:dyDescent="0.45">
      <c r="O10833" s="3"/>
      <c r="V10833" s="3"/>
      <c r="X10833" s="3"/>
    </row>
    <row r="10834" spans="15:24" x14ac:dyDescent="0.45">
      <c r="O10834" s="3"/>
      <c r="V10834" s="3"/>
      <c r="X10834" s="3"/>
    </row>
    <row r="10835" spans="15:24" x14ac:dyDescent="0.45">
      <c r="O10835" s="3"/>
      <c r="V10835" s="3"/>
      <c r="X10835" s="3"/>
    </row>
    <row r="10836" spans="15:24" x14ac:dyDescent="0.45">
      <c r="O10836" s="3"/>
      <c r="V10836" s="3"/>
      <c r="X10836" s="3"/>
    </row>
    <row r="10837" spans="15:24" x14ac:dyDescent="0.45">
      <c r="O10837" s="3"/>
      <c r="V10837" s="3"/>
      <c r="X10837" s="3"/>
    </row>
    <row r="10838" spans="15:24" x14ac:dyDescent="0.45">
      <c r="O10838" s="3"/>
      <c r="V10838" s="3"/>
      <c r="X10838" s="3"/>
    </row>
    <row r="10839" spans="15:24" x14ac:dyDescent="0.45">
      <c r="O10839" s="3"/>
      <c r="V10839" s="3"/>
      <c r="X10839" s="3"/>
    </row>
    <row r="10840" spans="15:24" x14ac:dyDescent="0.45">
      <c r="O10840" s="3"/>
      <c r="V10840" s="3"/>
      <c r="X10840" s="3"/>
    </row>
    <row r="10841" spans="15:24" x14ac:dyDescent="0.45">
      <c r="O10841" s="3"/>
      <c r="V10841" s="3"/>
      <c r="X10841" s="3"/>
    </row>
    <row r="10842" spans="15:24" x14ac:dyDescent="0.45">
      <c r="O10842" s="3"/>
      <c r="V10842" s="3"/>
      <c r="X10842" s="3"/>
    </row>
    <row r="10843" spans="15:24" x14ac:dyDescent="0.45">
      <c r="O10843" s="3"/>
      <c r="V10843" s="3"/>
      <c r="X10843" s="3"/>
    </row>
    <row r="10844" spans="15:24" x14ac:dyDescent="0.45">
      <c r="O10844" s="3"/>
      <c r="V10844" s="3"/>
      <c r="X10844" s="3"/>
    </row>
    <row r="10845" spans="15:24" x14ac:dyDescent="0.45">
      <c r="O10845" s="3"/>
      <c r="V10845" s="3"/>
      <c r="X10845" s="3"/>
    </row>
    <row r="10846" spans="15:24" x14ac:dyDescent="0.45">
      <c r="O10846" s="3"/>
      <c r="V10846" s="3"/>
      <c r="X10846" s="3"/>
    </row>
    <row r="10847" spans="15:24" x14ac:dyDescent="0.45">
      <c r="O10847" s="3"/>
      <c r="V10847" s="3"/>
      <c r="X10847" s="3"/>
    </row>
    <row r="10848" spans="15:24" x14ac:dyDescent="0.45">
      <c r="O10848" s="3"/>
      <c r="V10848" s="3"/>
      <c r="X10848" s="3"/>
    </row>
    <row r="10849" spans="15:24" x14ac:dyDescent="0.45">
      <c r="O10849" s="3"/>
      <c r="V10849" s="3"/>
      <c r="X10849" s="3"/>
    </row>
    <row r="10850" spans="15:24" x14ac:dyDescent="0.45">
      <c r="O10850" s="3"/>
      <c r="V10850" s="3"/>
      <c r="X10850" s="3"/>
    </row>
    <row r="10851" spans="15:24" x14ac:dyDescent="0.45">
      <c r="O10851" s="3"/>
      <c r="V10851" s="3"/>
      <c r="X10851" s="3"/>
    </row>
    <row r="10852" spans="15:24" x14ac:dyDescent="0.45">
      <c r="O10852" s="3"/>
      <c r="V10852" s="3"/>
      <c r="X10852" s="3"/>
    </row>
    <row r="10853" spans="15:24" x14ac:dyDescent="0.45">
      <c r="O10853" s="3"/>
      <c r="V10853" s="3"/>
      <c r="X10853" s="3"/>
    </row>
    <row r="10854" spans="15:24" x14ac:dyDescent="0.45">
      <c r="O10854" s="3"/>
      <c r="V10854" s="3"/>
      <c r="X10854" s="3"/>
    </row>
    <row r="10855" spans="15:24" x14ac:dyDescent="0.45">
      <c r="O10855" s="3"/>
      <c r="V10855" s="3"/>
      <c r="X10855" s="3"/>
    </row>
    <row r="10856" spans="15:24" x14ac:dyDescent="0.45">
      <c r="O10856" s="3"/>
      <c r="V10856" s="3"/>
      <c r="X10856" s="3"/>
    </row>
    <row r="10857" spans="15:24" x14ac:dyDescent="0.45">
      <c r="O10857" s="3"/>
      <c r="V10857" s="3"/>
      <c r="X10857" s="3"/>
    </row>
    <row r="10858" spans="15:24" x14ac:dyDescent="0.45">
      <c r="O10858" s="3"/>
      <c r="V10858" s="3"/>
      <c r="X10858" s="3"/>
    </row>
    <row r="10859" spans="15:24" x14ac:dyDescent="0.45">
      <c r="O10859" s="3"/>
      <c r="V10859" s="3"/>
      <c r="X10859" s="3"/>
    </row>
    <row r="10860" spans="15:24" x14ac:dyDescent="0.45">
      <c r="O10860" s="3"/>
      <c r="V10860" s="3"/>
      <c r="X10860" s="3"/>
    </row>
    <row r="10861" spans="15:24" x14ac:dyDescent="0.45">
      <c r="O10861" s="3"/>
      <c r="V10861" s="3"/>
      <c r="X10861" s="3"/>
    </row>
    <row r="10862" spans="15:24" x14ac:dyDescent="0.45">
      <c r="O10862" s="3"/>
      <c r="V10862" s="3"/>
      <c r="X10862" s="3"/>
    </row>
    <row r="10863" spans="15:24" x14ac:dyDescent="0.45">
      <c r="O10863" s="3"/>
      <c r="V10863" s="3"/>
      <c r="X10863" s="3"/>
    </row>
    <row r="10864" spans="15:24" x14ac:dyDescent="0.45">
      <c r="O10864" s="3"/>
      <c r="V10864" s="3"/>
      <c r="X10864" s="3"/>
    </row>
    <row r="10865" spans="15:24" x14ac:dyDescent="0.45">
      <c r="O10865" s="3"/>
      <c r="V10865" s="3"/>
      <c r="X10865" s="3"/>
    </row>
    <row r="10866" spans="15:24" x14ac:dyDescent="0.45">
      <c r="O10866" s="3"/>
      <c r="V10866" s="3"/>
      <c r="X10866" s="3"/>
    </row>
    <row r="10867" spans="15:24" x14ac:dyDescent="0.45">
      <c r="O10867" s="3"/>
      <c r="V10867" s="3"/>
      <c r="X10867" s="3"/>
    </row>
    <row r="10868" spans="15:24" x14ac:dyDescent="0.45">
      <c r="O10868" s="3"/>
      <c r="V10868" s="3"/>
      <c r="X10868" s="3"/>
    </row>
    <row r="10869" spans="15:24" x14ac:dyDescent="0.45">
      <c r="O10869" s="3"/>
      <c r="V10869" s="3"/>
      <c r="X10869" s="3"/>
    </row>
    <row r="10870" spans="15:24" x14ac:dyDescent="0.45">
      <c r="O10870" s="3"/>
      <c r="V10870" s="3"/>
      <c r="X10870" s="3"/>
    </row>
    <row r="10871" spans="15:24" x14ac:dyDescent="0.45">
      <c r="O10871" s="3"/>
      <c r="V10871" s="3"/>
      <c r="X10871" s="3"/>
    </row>
    <row r="10872" spans="15:24" x14ac:dyDescent="0.45">
      <c r="O10872" s="3"/>
      <c r="V10872" s="3"/>
      <c r="X10872" s="3"/>
    </row>
    <row r="10873" spans="15:24" x14ac:dyDescent="0.45">
      <c r="O10873" s="3"/>
      <c r="V10873" s="3"/>
      <c r="X10873" s="3"/>
    </row>
    <row r="10874" spans="15:24" x14ac:dyDescent="0.45">
      <c r="O10874" s="3"/>
      <c r="V10874" s="3"/>
      <c r="X10874" s="3"/>
    </row>
    <row r="10875" spans="15:24" x14ac:dyDescent="0.45">
      <c r="O10875" s="3"/>
      <c r="V10875" s="3"/>
      <c r="X10875" s="3"/>
    </row>
    <row r="10876" spans="15:24" x14ac:dyDescent="0.45">
      <c r="O10876" s="3"/>
      <c r="V10876" s="3"/>
      <c r="X10876" s="3"/>
    </row>
    <row r="10877" spans="15:24" x14ac:dyDescent="0.45">
      <c r="O10877" s="3"/>
      <c r="V10877" s="3"/>
      <c r="X10877" s="3"/>
    </row>
    <row r="10878" spans="15:24" x14ac:dyDescent="0.45">
      <c r="O10878" s="3"/>
      <c r="V10878" s="3"/>
      <c r="X10878" s="3"/>
    </row>
    <row r="10879" spans="15:24" x14ac:dyDescent="0.45">
      <c r="O10879" s="3"/>
      <c r="V10879" s="3"/>
      <c r="X10879" s="3"/>
    </row>
    <row r="10880" spans="15:24" x14ac:dyDescent="0.45">
      <c r="O10880" s="3"/>
      <c r="V10880" s="3"/>
      <c r="X10880" s="3"/>
    </row>
    <row r="10881" spans="15:24" x14ac:dyDescent="0.45">
      <c r="O10881" s="3"/>
      <c r="V10881" s="3"/>
      <c r="X10881" s="3"/>
    </row>
    <row r="10882" spans="15:24" x14ac:dyDescent="0.45">
      <c r="O10882" s="3"/>
      <c r="V10882" s="3"/>
      <c r="X10882" s="3"/>
    </row>
    <row r="10883" spans="15:24" x14ac:dyDescent="0.45">
      <c r="O10883" s="3"/>
      <c r="V10883" s="3"/>
      <c r="X10883" s="3"/>
    </row>
    <row r="10884" spans="15:24" x14ac:dyDescent="0.45">
      <c r="O10884" s="3"/>
      <c r="V10884" s="3"/>
      <c r="X10884" s="3"/>
    </row>
    <row r="10885" spans="15:24" x14ac:dyDescent="0.45">
      <c r="O10885" s="3"/>
      <c r="V10885" s="3"/>
      <c r="X10885" s="3"/>
    </row>
    <row r="10886" spans="15:24" x14ac:dyDescent="0.45">
      <c r="O10886" s="3"/>
      <c r="V10886" s="3"/>
      <c r="X10886" s="3"/>
    </row>
    <row r="10887" spans="15:24" x14ac:dyDescent="0.45">
      <c r="O10887" s="3"/>
      <c r="V10887" s="3"/>
      <c r="X10887" s="3"/>
    </row>
    <row r="10888" spans="15:24" x14ac:dyDescent="0.45">
      <c r="O10888" s="3"/>
      <c r="V10888" s="3"/>
      <c r="X10888" s="3"/>
    </row>
    <row r="10889" spans="15:24" x14ac:dyDescent="0.45">
      <c r="O10889" s="3"/>
      <c r="V10889" s="3"/>
      <c r="X10889" s="3"/>
    </row>
    <row r="10890" spans="15:24" x14ac:dyDescent="0.45">
      <c r="O10890" s="3"/>
      <c r="V10890" s="3"/>
      <c r="X10890" s="3"/>
    </row>
    <row r="10891" spans="15:24" x14ac:dyDescent="0.45">
      <c r="O10891" s="3"/>
      <c r="V10891" s="3"/>
      <c r="X10891" s="3"/>
    </row>
    <row r="10892" spans="15:24" x14ac:dyDescent="0.45">
      <c r="O10892" s="3"/>
      <c r="V10892" s="3"/>
      <c r="X10892" s="3"/>
    </row>
    <row r="10893" spans="15:24" x14ac:dyDescent="0.45">
      <c r="O10893" s="3"/>
      <c r="V10893" s="3"/>
      <c r="X10893" s="3"/>
    </row>
    <row r="10894" spans="15:24" x14ac:dyDescent="0.45">
      <c r="O10894" s="3"/>
      <c r="V10894" s="3"/>
      <c r="X10894" s="3"/>
    </row>
    <row r="10895" spans="15:24" x14ac:dyDescent="0.45">
      <c r="O10895" s="3"/>
      <c r="V10895" s="3"/>
      <c r="X10895" s="3"/>
    </row>
    <row r="10896" spans="15:24" x14ac:dyDescent="0.45">
      <c r="O10896" s="3"/>
      <c r="V10896" s="3"/>
      <c r="X10896" s="3"/>
    </row>
    <row r="10897" spans="15:24" x14ac:dyDescent="0.45">
      <c r="O10897" s="3"/>
      <c r="V10897" s="3"/>
      <c r="X10897" s="3"/>
    </row>
    <row r="10898" spans="15:24" x14ac:dyDescent="0.45">
      <c r="O10898" s="3"/>
      <c r="V10898" s="3"/>
      <c r="X10898" s="3"/>
    </row>
    <row r="10899" spans="15:24" x14ac:dyDescent="0.45">
      <c r="O10899" s="3"/>
      <c r="V10899" s="3"/>
      <c r="X10899" s="3"/>
    </row>
    <row r="10900" spans="15:24" x14ac:dyDescent="0.45">
      <c r="O10900" s="3"/>
      <c r="V10900" s="3"/>
      <c r="X10900" s="3"/>
    </row>
    <row r="10901" spans="15:24" x14ac:dyDescent="0.45">
      <c r="O10901" s="3"/>
      <c r="V10901" s="3"/>
      <c r="X10901" s="3"/>
    </row>
    <row r="10902" spans="15:24" x14ac:dyDescent="0.45">
      <c r="O10902" s="3"/>
      <c r="V10902" s="3"/>
      <c r="X10902" s="3"/>
    </row>
    <row r="10903" spans="15:24" x14ac:dyDescent="0.45">
      <c r="O10903" s="3"/>
      <c r="V10903" s="3"/>
      <c r="X10903" s="3"/>
    </row>
    <row r="10904" spans="15:24" x14ac:dyDescent="0.45">
      <c r="O10904" s="3"/>
      <c r="V10904" s="3"/>
      <c r="X10904" s="3"/>
    </row>
    <row r="10905" spans="15:24" x14ac:dyDescent="0.45">
      <c r="O10905" s="3"/>
      <c r="V10905" s="3"/>
      <c r="X10905" s="3"/>
    </row>
    <row r="10906" spans="15:24" x14ac:dyDescent="0.45">
      <c r="O10906" s="3"/>
      <c r="V10906" s="3"/>
      <c r="X10906" s="3"/>
    </row>
    <row r="10907" spans="15:24" x14ac:dyDescent="0.45">
      <c r="O10907" s="3"/>
      <c r="V10907" s="3"/>
      <c r="X10907" s="3"/>
    </row>
    <row r="10908" spans="15:24" x14ac:dyDescent="0.45">
      <c r="O10908" s="3"/>
      <c r="V10908" s="3"/>
      <c r="X10908" s="3"/>
    </row>
    <row r="10909" spans="15:24" x14ac:dyDescent="0.45">
      <c r="O10909" s="3"/>
      <c r="V10909" s="3"/>
      <c r="X10909" s="3"/>
    </row>
    <row r="10910" spans="15:24" x14ac:dyDescent="0.45">
      <c r="O10910" s="3"/>
      <c r="V10910" s="3"/>
      <c r="X10910" s="3"/>
    </row>
    <row r="10911" spans="15:24" x14ac:dyDescent="0.45">
      <c r="O10911" s="3"/>
      <c r="V10911" s="3"/>
      <c r="X10911" s="3"/>
    </row>
    <row r="10912" spans="15:24" x14ac:dyDescent="0.45">
      <c r="O10912" s="3"/>
      <c r="V10912" s="3"/>
      <c r="X10912" s="3"/>
    </row>
    <row r="10913" spans="15:24" x14ac:dyDescent="0.45">
      <c r="O10913" s="3"/>
      <c r="V10913" s="3"/>
      <c r="X10913" s="3"/>
    </row>
    <row r="10914" spans="15:24" x14ac:dyDescent="0.45">
      <c r="O10914" s="3"/>
      <c r="V10914" s="3"/>
      <c r="X10914" s="3"/>
    </row>
    <row r="10915" spans="15:24" x14ac:dyDescent="0.45">
      <c r="O10915" s="3"/>
      <c r="V10915" s="3"/>
      <c r="X10915" s="3"/>
    </row>
    <row r="10916" spans="15:24" x14ac:dyDescent="0.45">
      <c r="O10916" s="3"/>
      <c r="V10916" s="3"/>
      <c r="X10916" s="3"/>
    </row>
    <row r="10917" spans="15:24" x14ac:dyDescent="0.45">
      <c r="O10917" s="3"/>
      <c r="V10917" s="3"/>
      <c r="X10917" s="3"/>
    </row>
    <row r="10918" spans="15:24" x14ac:dyDescent="0.45">
      <c r="O10918" s="3"/>
      <c r="V10918" s="3"/>
      <c r="X10918" s="3"/>
    </row>
    <row r="10919" spans="15:24" x14ac:dyDescent="0.45">
      <c r="O10919" s="3"/>
      <c r="V10919" s="3"/>
      <c r="X10919" s="3"/>
    </row>
    <row r="10920" spans="15:24" x14ac:dyDescent="0.45">
      <c r="O10920" s="3"/>
      <c r="V10920" s="3"/>
      <c r="X10920" s="3"/>
    </row>
    <row r="10921" spans="15:24" x14ac:dyDescent="0.45">
      <c r="O10921" s="3"/>
      <c r="V10921" s="3"/>
      <c r="X10921" s="3"/>
    </row>
    <row r="10922" spans="15:24" x14ac:dyDescent="0.45">
      <c r="O10922" s="3"/>
      <c r="V10922" s="3"/>
      <c r="X10922" s="3"/>
    </row>
    <row r="10923" spans="15:24" x14ac:dyDescent="0.45">
      <c r="O10923" s="3"/>
      <c r="V10923" s="3"/>
      <c r="X10923" s="3"/>
    </row>
    <row r="10924" spans="15:24" x14ac:dyDescent="0.45">
      <c r="O10924" s="3"/>
      <c r="V10924" s="3"/>
      <c r="X10924" s="3"/>
    </row>
    <row r="10925" spans="15:24" x14ac:dyDescent="0.45">
      <c r="O10925" s="3"/>
      <c r="V10925" s="3"/>
      <c r="X10925" s="3"/>
    </row>
    <row r="10926" spans="15:24" x14ac:dyDescent="0.45">
      <c r="O10926" s="3"/>
      <c r="V10926" s="3"/>
      <c r="X10926" s="3"/>
    </row>
    <row r="10927" spans="15:24" x14ac:dyDescent="0.45">
      <c r="O10927" s="3"/>
      <c r="V10927" s="3"/>
      <c r="X10927" s="3"/>
    </row>
    <row r="10928" spans="15:24" x14ac:dyDescent="0.45">
      <c r="O10928" s="3"/>
      <c r="V10928" s="3"/>
      <c r="X10928" s="3"/>
    </row>
    <row r="10929" spans="15:24" x14ac:dyDescent="0.45">
      <c r="O10929" s="3"/>
      <c r="V10929" s="3"/>
      <c r="X10929" s="3"/>
    </row>
    <row r="10930" spans="15:24" x14ac:dyDescent="0.45">
      <c r="O10930" s="3"/>
      <c r="V10930" s="3"/>
      <c r="X10930" s="3"/>
    </row>
    <row r="10931" spans="15:24" x14ac:dyDescent="0.45">
      <c r="O10931" s="3"/>
      <c r="V10931" s="3"/>
      <c r="X10931" s="3"/>
    </row>
    <row r="10932" spans="15:24" x14ac:dyDescent="0.45">
      <c r="O10932" s="3"/>
      <c r="V10932" s="3"/>
      <c r="X10932" s="3"/>
    </row>
    <row r="10933" spans="15:24" x14ac:dyDescent="0.45">
      <c r="O10933" s="3"/>
      <c r="V10933" s="3"/>
      <c r="X10933" s="3"/>
    </row>
    <row r="10934" spans="15:24" x14ac:dyDescent="0.45">
      <c r="O10934" s="3"/>
      <c r="V10934" s="3"/>
      <c r="X10934" s="3"/>
    </row>
    <row r="10935" spans="15:24" x14ac:dyDescent="0.45">
      <c r="O10935" s="3"/>
      <c r="V10935" s="3"/>
      <c r="X10935" s="3"/>
    </row>
    <row r="10936" spans="15:24" x14ac:dyDescent="0.45">
      <c r="O10936" s="3"/>
      <c r="V10936" s="3"/>
      <c r="X10936" s="3"/>
    </row>
    <row r="10937" spans="15:24" x14ac:dyDescent="0.45">
      <c r="O10937" s="3"/>
      <c r="V10937" s="3"/>
      <c r="X10937" s="3"/>
    </row>
    <row r="10938" spans="15:24" x14ac:dyDescent="0.45">
      <c r="O10938" s="3"/>
      <c r="V10938" s="3"/>
      <c r="X10938" s="3"/>
    </row>
    <row r="10939" spans="15:24" x14ac:dyDescent="0.45">
      <c r="O10939" s="3"/>
      <c r="V10939" s="3"/>
      <c r="X10939" s="3"/>
    </row>
    <row r="10940" spans="15:24" x14ac:dyDescent="0.45">
      <c r="O10940" s="3"/>
      <c r="V10940" s="3"/>
      <c r="X10940" s="3"/>
    </row>
    <row r="10941" spans="15:24" x14ac:dyDescent="0.45">
      <c r="O10941" s="3"/>
      <c r="V10941" s="3"/>
      <c r="X10941" s="3"/>
    </row>
    <row r="10942" spans="15:24" x14ac:dyDescent="0.45">
      <c r="O10942" s="3"/>
      <c r="V10942" s="3"/>
      <c r="X10942" s="3"/>
    </row>
    <row r="10943" spans="15:24" x14ac:dyDescent="0.45">
      <c r="O10943" s="3"/>
      <c r="V10943" s="3"/>
      <c r="X10943" s="3"/>
    </row>
    <row r="10944" spans="15:24" x14ac:dyDescent="0.45">
      <c r="O10944" s="3"/>
      <c r="V10944" s="3"/>
      <c r="X10944" s="3"/>
    </row>
    <row r="10945" spans="15:24" x14ac:dyDescent="0.45">
      <c r="O10945" s="3"/>
      <c r="V10945" s="3"/>
      <c r="X10945" s="3"/>
    </row>
    <row r="10946" spans="15:24" x14ac:dyDescent="0.45">
      <c r="O10946" s="3"/>
      <c r="V10946" s="3"/>
      <c r="X10946" s="3"/>
    </row>
    <row r="10947" spans="15:24" x14ac:dyDescent="0.45">
      <c r="O10947" s="3"/>
      <c r="V10947" s="3"/>
      <c r="X10947" s="3"/>
    </row>
    <row r="10948" spans="15:24" x14ac:dyDescent="0.45">
      <c r="O10948" s="3"/>
      <c r="V10948" s="3"/>
      <c r="X10948" s="3"/>
    </row>
    <row r="10949" spans="15:24" x14ac:dyDescent="0.45">
      <c r="O10949" s="3"/>
      <c r="V10949" s="3"/>
      <c r="X10949" s="3"/>
    </row>
    <row r="10950" spans="15:24" x14ac:dyDescent="0.45">
      <c r="O10950" s="3"/>
      <c r="V10950" s="3"/>
      <c r="X10950" s="3"/>
    </row>
    <row r="10951" spans="15:24" x14ac:dyDescent="0.45">
      <c r="O10951" s="3"/>
      <c r="V10951" s="3"/>
      <c r="X10951" s="3"/>
    </row>
    <row r="10952" spans="15:24" x14ac:dyDescent="0.45">
      <c r="O10952" s="3"/>
      <c r="V10952" s="3"/>
      <c r="X10952" s="3"/>
    </row>
    <row r="10953" spans="15:24" x14ac:dyDescent="0.45">
      <c r="O10953" s="3"/>
      <c r="V10953" s="3"/>
      <c r="X10953" s="3"/>
    </row>
    <row r="10954" spans="15:24" x14ac:dyDescent="0.45">
      <c r="O10954" s="3"/>
      <c r="V10954" s="3"/>
      <c r="X10954" s="3"/>
    </row>
    <row r="10955" spans="15:24" x14ac:dyDescent="0.45">
      <c r="O10955" s="3"/>
      <c r="V10955" s="3"/>
      <c r="X10955" s="3"/>
    </row>
    <row r="10956" spans="15:24" x14ac:dyDescent="0.45">
      <c r="O10956" s="3"/>
      <c r="V10956" s="3"/>
      <c r="X10956" s="3"/>
    </row>
    <row r="10957" spans="15:24" x14ac:dyDescent="0.45">
      <c r="O10957" s="3"/>
      <c r="V10957" s="3"/>
      <c r="X10957" s="3"/>
    </row>
    <row r="10958" spans="15:24" x14ac:dyDescent="0.45">
      <c r="O10958" s="3"/>
      <c r="V10958" s="3"/>
      <c r="X10958" s="3"/>
    </row>
    <row r="10959" spans="15:24" x14ac:dyDescent="0.45">
      <c r="O10959" s="3"/>
      <c r="V10959" s="3"/>
      <c r="X10959" s="3"/>
    </row>
    <row r="10960" spans="15:24" x14ac:dyDescent="0.45">
      <c r="O10960" s="3"/>
      <c r="V10960" s="3"/>
      <c r="X10960" s="3"/>
    </row>
    <row r="10961" spans="15:24" x14ac:dyDescent="0.45">
      <c r="O10961" s="3"/>
      <c r="V10961" s="3"/>
      <c r="X10961" s="3"/>
    </row>
    <row r="10962" spans="15:24" x14ac:dyDescent="0.45">
      <c r="O10962" s="3"/>
      <c r="V10962" s="3"/>
      <c r="X10962" s="3"/>
    </row>
    <row r="10963" spans="15:24" x14ac:dyDescent="0.45">
      <c r="O10963" s="3"/>
      <c r="V10963" s="3"/>
      <c r="X10963" s="3"/>
    </row>
    <row r="10964" spans="15:24" x14ac:dyDescent="0.45">
      <c r="O10964" s="3"/>
      <c r="V10964" s="3"/>
      <c r="X10964" s="3"/>
    </row>
    <row r="10965" spans="15:24" x14ac:dyDescent="0.45">
      <c r="O10965" s="3"/>
      <c r="V10965" s="3"/>
      <c r="X10965" s="3"/>
    </row>
    <row r="10966" spans="15:24" x14ac:dyDescent="0.45">
      <c r="O10966" s="3"/>
      <c r="V10966" s="3"/>
      <c r="X10966" s="3"/>
    </row>
    <row r="10967" spans="15:24" x14ac:dyDescent="0.45">
      <c r="O10967" s="3"/>
      <c r="V10967" s="3"/>
      <c r="X10967" s="3"/>
    </row>
    <row r="10968" spans="15:24" x14ac:dyDescent="0.45">
      <c r="O10968" s="3"/>
      <c r="V10968" s="3"/>
      <c r="X10968" s="3"/>
    </row>
    <row r="10969" spans="15:24" x14ac:dyDescent="0.45">
      <c r="O10969" s="3"/>
      <c r="V10969" s="3"/>
      <c r="X10969" s="3"/>
    </row>
    <row r="10970" spans="15:24" x14ac:dyDescent="0.45">
      <c r="O10970" s="3"/>
      <c r="V10970" s="3"/>
      <c r="X10970" s="3"/>
    </row>
    <row r="10971" spans="15:24" x14ac:dyDescent="0.45">
      <c r="O10971" s="3"/>
      <c r="V10971" s="3"/>
      <c r="X10971" s="3"/>
    </row>
    <row r="10972" spans="15:24" x14ac:dyDescent="0.45">
      <c r="O10972" s="3"/>
      <c r="V10972" s="3"/>
      <c r="X10972" s="3"/>
    </row>
    <row r="10973" spans="15:24" x14ac:dyDescent="0.45">
      <c r="O10973" s="3"/>
      <c r="V10973" s="3"/>
      <c r="X10973" s="3"/>
    </row>
    <row r="10974" spans="15:24" x14ac:dyDescent="0.45">
      <c r="O10974" s="3"/>
      <c r="V10974" s="3"/>
      <c r="X10974" s="3"/>
    </row>
    <row r="10975" spans="15:24" x14ac:dyDescent="0.45">
      <c r="O10975" s="3"/>
      <c r="V10975" s="3"/>
      <c r="X10975" s="3"/>
    </row>
    <row r="10976" spans="15:24" x14ac:dyDescent="0.45">
      <c r="O10976" s="3"/>
      <c r="V10976" s="3"/>
      <c r="X10976" s="3"/>
    </row>
    <row r="10977" spans="15:24" x14ac:dyDescent="0.45">
      <c r="O10977" s="3"/>
      <c r="V10977" s="3"/>
      <c r="X10977" s="3"/>
    </row>
    <row r="10978" spans="15:24" x14ac:dyDescent="0.45">
      <c r="O10978" s="3"/>
      <c r="V10978" s="3"/>
      <c r="X10978" s="3"/>
    </row>
    <row r="10979" spans="15:24" x14ac:dyDescent="0.45">
      <c r="O10979" s="3"/>
      <c r="V10979" s="3"/>
      <c r="X10979" s="3"/>
    </row>
    <row r="10980" spans="15:24" x14ac:dyDescent="0.45">
      <c r="O10980" s="3"/>
      <c r="V10980" s="3"/>
      <c r="X10980" s="3"/>
    </row>
    <row r="10981" spans="15:24" x14ac:dyDescent="0.45">
      <c r="O10981" s="3"/>
      <c r="V10981" s="3"/>
      <c r="X10981" s="3"/>
    </row>
    <row r="10982" spans="15:24" x14ac:dyDescent="0.45">
      <c r="O10982" s="3"/>
      <c r="V10982" s="3"/>
      <c r="X10982" s="3"/>
    </row>
    <row r="10983" spans="15:24" x14ac:dyDescent="0.45">
      <c r="O10983" s="3"/>
      <c r="V10983" s="3"/>
      <c r="X10983" s="3"/>
    </row>
    <row r="10984" spans="15:24" x14ac:dyDescent="0.45">
      <c r="O10984" s="3"/>
      <c r="V10984" s="3"/>
      <c r="X10984" s="3"/>
    </row>
    <row r="10985" spans="15:24" x14ac:dyDescent="0.45">
      <c r="O10985" s="3"/>
      <c r="V10985" s="3"/>
      <c r="X10985" s="3"/>
    </row>
    <row r="10986" spans="15:24" x14ac:dyDescent="0.45">
      <c r="O10986" s="3"/>
      <c r="V10986" s="3"/>
      <c r="X10986" s="3"/>
    </row>
    <row r="10987" spans="15:24" x14ac:dyDescent="0.45">
      <c r="O10987" s="3"/>
      <c r="V10987" s="3"/>
      <c r="X10987" s="3"/>
    </row>
    <row r="10988" spans="15:24" x14ac:dyDescent="0.45">
      <c r="O10988" s="3"/>
      <c r="V10988" s="3"/>
      <c r="X10988" s="3"/>
    </row>
    <row r="10989" spans="15:24" x14ac:dyDescent="0.45">
      <c r="O10989" s="3"/>
      <c r="V10989" s="3"/>
      <c r="X10989" s="3"/>
    </row>
    <row r="10990" spans="15:24" x14ac:dyDescent="0.45">
      <c r="O10990" s="3"/>
      <c r="V10990" s="3"/>
      <c r="X10990" s="3"/>
    </row>
    <row r="10991" spans="15:24" x14ac:dyDescent="0.45">
      <c r="O10991" s="3"/>
      <c r="V10991" s="3"/>
      <c r="X10991" s="3"/>
    </row>
    <row r="10992" spans="15:24" x14ac:dyDescent="0.45">
      <c r="O10992" s="3"/>
      <c r="V10992" s="3"/>
      <c r="X10992" s="3"/>
    </row>
    <row r="10993" spans="15:24" x14ac:dyDescent="0.45">
      <c r="O10993" s="3"/>
      <c r="V10993" s="3"/>
      <c r="X10993" s="3"/>
    </row>
    <row r="10994" spans="15:24" x14ac:dyDescent="0.45">
      <c r="O10994" s="3"/>
      <c r="V10994" s="3"/>
      <c r="X10994" s="3"/>
    </row>
    <row r="10995" spans="15:24" x14ac:dyDescent="0.45">
      <c r="O10995" s="3"/>
      <c r="V10995" s="3"/>
      <c r="X10995" s="3"/>
    </row>
    <row r="10996" spans="15:24" x14ac:dyDescent="0.45">
      <c r="O10996" s="3"/>
      <c r="V10996" s="3"/>
      <c r="X10996" s="3"/>
    </row>
    <row r="10997" spans="15:24" x14ac:dyDescent="0.45">
      <c r="O10997" s="3"/>
      <c r="V10997" s="3"/>
      <c r="X10997" s="3"/>
    </row>
    <row r="10998" spans="15:24" x14ac:dyDescent="0.45">
      <c r="O10998" s="3"/>
      <c r="V10998" s="3"/>
      <c r="X10998" s="3"/>
    </row>
    <row r="10999" spans="15:24" x14ac:dyDescent="0.45">
      <c r="O10999" s="3"/>
      <c r="V10999" s="3"/>
      <c r="X10999" s="3"/>
    </row>
    <row r="11000" spans="15:24" x14ac:dyDescent="0.45">
      <c r="O11000" s="3"/>
      <c r="V11000" s="3"/>
      <c r="X11000" s="3"/>
    </row>
    <row r="11001" spans="15:24" x14ac:dyDescent="0.45">
      <c r="O11001" s="3"/>
      <c r="V11001" s="3"/>
      <c r="X11001" s="3"/>
    </row>
    <row r="11002" spans="15:24" x14ac:dyDescent="0.45">
      <c r="O11002" s="3"/>
      <c r="V11002" s="3"/>
      <c r="X11002" s="3"/>
    </row>
    <row r="11003" spans="15:24" x14ac:dyDescent="0.45">
      <c r="O11003" s="3"/>
      <c r="V11003" s="3"/>
      <c r="X11003" s="3"/>
    </row>
    <row r="11004" spans="15:24" x14ac:dyDescent="0.45">
      <c r="O11004" s="3"/>
      <c r="V11004" s="3"/>
      <c r="X11004" s="3"/>
    </row>
    <row r="11005" spans="15:24" x14ac:dyDescent="0.45">
      <c r="O11005" s="3"/>
      <c r="V11005" s="3"/>
      <c r="X11005" s="3"/>
    </row>
    <row r="11006" spans="15:24" x14ac:dyDescent="0.45">
      <c r="O11006" s="3"/>
      <c r="V11006" s="3"/>
      <c r="X11006" s="3"/>
    </row>
    <row r="11007" spans="15:24" x14ac:dyDescent="0.45">
      <c r="O11007" s="3"/>
      <c r="V11007" s="3"/>
      <c r="X11007" s="3"/>
    </row>
    <row r="11008" spans="15:24" x14ac:dyDescent="0.45">
      <c r="O11008" s="3"/>
      <c r="V11008" s="3"/>
      <c r="X11008" s="3"/>
    </row>
    <row r="11009" spans="15:24" x14ac:dyDescent="0.45">
      <c r="O11009" s="3"/>
      <c r="V11009" s="3"/>
      <c r="X11009" s="3"/>
    </row>
    <row r="11010" spans="15:24" x14ac:dyDescent="0.45">
      <c r="O11010" s="3"/>
      <c r="V11010" s="3"/>
      <c r="X11010" s="3"/>
    </row>
    <row r="11011" spans="15:24" x14ac:dyDescent="0.45">
      <c r="O11011" s="3"/>
      <c r="V11011" s="3"/>
      <c r="X11011" s="3"/>
    </row>
    <row r="11012" spans="15:24" x14ac:dyDescent="0.45">
      <c r="O11012" s="3"/>
      <c r="V11012" s="3"/>
      <c r="X11012" s="3"/>
    </row>
    <row r="11013" spans="15:24" x14ac:dyDescent="0.45">
      <c r="O11013" s="3"/>
      <c r="V11013" s="3"/>
      <c r="X11013" s="3"/>
    </row>
    <row r="11014" spans="15:24" x14ac:dyDescent="0.45">
      <c r="O11014" s="3"/>
      <c r="V11014" s="3"/>
      <c r="X11014" s="3"/>
    </row>
    <row r="11015" spans="15:24" x14ac:dyDescent="0.45">
      <c r="O11015" s="3"/>
      <c r="V11015" s="3"/>
      <c r="X11015" s="3"/>
    </row>
    <row r="11016" spans="15:24" x14ac:dyDescent="0.45">
      <c r="O11016" s="3"/>
      <c r="V11016" s="3"/>
      <c r="X11016" s="3"/>
    </row>
    <row r="11017" spans="15:24" x14ac:dyDescent="0.45">
      <c r="O11017" s="3"/>
      <c r="V11017" s="3"/>
      <c r="X11017" s="3"/>
    </row>
    <row r="11018" spans="15:24" x14ac:dyDescent="0.45">
      <c r="O11018" s="3"/>
      <c r="V11018" s="3"/>
      <c r="X11018" s="3"/>
    </row>
    <row r="11019" spans="15:24" x14ac:dyDescent="0.45">
      <c r="O11019" s="3"/>
      <c r="V11019" s="3"/>
      <c r="X11019" s="3"/>
    </row>
    <row r="11020" spans="15:24" x14ac:dyDescent="0.45">
      <c r="O11020" s="3"/>
      <c r="V11020" s="3"/>
      <c r="X11020" s="3"/>
    </row>
    <row r="11021" spans="15:24" x14ac:dyDescent="0.45">
      <c r="O11021" s="3"/>
      <c r="V11021" s="3"/>
      <c r="X11021" s="3"/>
    </row>
    <row r="11022" spans="15:24" x14ac:dyDescent="0.45">
      <c r="O11022" s="3"/>
      <c r="V11022" s="3"/>
      <c r="X11022" s="3"/>
    </row>
    <row r="11023" spans="15:24" x14ac:dyDescent="0.45">
      <c r="O11023" s="3"/>
      <c r="V11023" s="3"/>
      <c r="X11023" s="3"/>
    </row>
    <row r="11024" spans="15:24" x14ac:dyDescent="0.45">
      <c r="O11024" s="3"/>
      <c r="V11024" s="3"/>
      <c r="X11024" s="3"/>
    </row>
    <row r="11025" spans="15:24" x14ac:dyDescent="0.45">
      <c r="O11025" s="3"/>
      <c r="V11025" s="3"/>
      <c r="X11025" s="3"/>
    </row>
    <row r="11026" spans="15:24" x14ac:dyDescent="0.45">
      <c r="O11026" s="3"/>
      <c r="V11026" s="3"/>
      <c r="X11026" s="3"/>
    </row>
    <row r="11027" spans="15:24" x14ac:dyDescent="0.45">
      <c r="O11027" s="3"/>
      <c r="V11027" s="3"/>
      <c r="X11027" s="3"/>
    </row>
    <row r="11028" spans="15:24" x14ac:dyDescent="0.45">
      <c r="O11028" s="3"/>
      <c r="V11028" s="3"/>
      <c r="X11028" s="3"/>
    </row>
    <row r="11029" spans="15:24" x14ac:dyDescent="0.45">
      <c r="O11029" s="3"/>
      <c r="V11029" s="3"/>
      <c r="X11029" s="3"/>
    </row>
    <row r="11030" spans="15:24" x14ac:dyDescent="0.45">
      <c r="O11030" s="3"/>
      <c r="V11030" s="3"/>
      <c r="X11030" s="3"/>
    </row>
    <row r="11031" spans="15:24" x14ac:dyDescent="0.45">
      <c r="O11031" s="3"/>
      <c r="V11031" s="3"/>
      <c r="X11031" s="3"/>
    </row>
    <row r="11032" spans="15:24" x14ac:dyDescent="0.45">
      <c r="O11032" s="3"/>
      <c r="V11032" s="3"/>
      <c r="X11032" s="3"/>
    </row>
    <row r="11033" spans="15:24" x14ac:dyDescent="0.45">
      <c r="O11033" s="3"/>
      <c r="V11033" s="3"/>
      <c r="X11033" s="3"/>
    </row>
    <row r="11034" spans="15:24" x14ac:dyDescent="0.45">
      <c r="O11034" s="3"/>
      <c r="V11034" s="3"/>
      <c r="X11034" s="3"/>
    </row>
    <row r="11035" spans="15:24" x14ac:dyDescent="0.45">
      <c r="O11035" s="3"/>
      <c r="V11035" s="3"/>
      <c r="X11035" s="3"/>
    </row>
    <row r="11036" spans="15:24" x14ac:dyDescent="0.45">
      <c r="O11036" s="3"/>
      <c r="V11036" s="3"/>
      <c r="X11036" s="3"/>
    </row>
    <row r="11037" spans="15:24" x14ac:dyDescent="0.45">
      <c r="O11037" s="3"/>
      <c r="V11037" s="3"/>
      <c r="X11037" s="3"/>
    </row>
    <row r="11038" spans="15:24" x14ac:dyDescent="0.45">
      <c r="O11038" s="3"/>
      <c r="V11038" s="3"/>
      <c r="X11038" s="3"/>
    </row>
    <row r="11039" spans="15:24" x14ac:dyDescent="0.45">
      <c r="O11039" s="3"/>
      <c r="V11039" s="3"/>
      <c r="X11039" s="3"/>
    </row>
    <row r="11040" spans="15:24" x14ac:dyDescent="0.45">
      <c r="O11040" s="3"/>
      <c r="V11040" s="3"/>
      <c r="X11040" s="3"/>
    </row>
    <row r="11041" spans="15:24" x14ac:dyDescent="0.45">
      <c r="O11041" s="3"/>
      <c r="V11041" s="3"/>
      <c r="X11041" s="3"/>
    </row>
    <row r="11042" spans="15:24" x14ac:dyDescent="0.45">
      <c r="O11042" s="3"/>
      <c r="V11042" s="3"/>
      <c r="X11042" s="3"/>
    </row>
    <row r="11043" spans="15:24" x14ac:dyDescent="0.45">
      <c r="O11043" s="3"/>
      <c r="V11043" s="3"/>
      <c r="X11043" s="3"/>
    </row>
    <row r="11044" spans="15:24" x14ac:dyDescent="0.45">
      <c r="O11044" s="3"/>
      <c r="V11044" s="3"/>
      <c r="X11044" s="3"/>
    </row>
    <row r="11045" spans="15:24" x14ac:dyDescent="0.45">
      <c r="O11045" s="3"/>
      <c r="V11045" s="3"/>
      <c r="X11045" s="3"/>
    </row>
    <row r="11046" spans="15:24" x14ac:dyDescent="0.45">
      <c r="O11046" s="3"/>
      <c r="V11046" s="3"/>
      <c r="X11046" s="3"/>
    </row>
    <row r="11047" spans="15:24" x14ac:dyDescent="0.45">
      <c r="O11047" s="3"/>
      <c r="V11047" s="3"/>
      <c r="X11047" s="3"/>
    </row>
    <row r="11048" spans="15:24" x14ac:dyDescent="0.45">
      <c r="O11048" s="3"/>
      <c r="V11048" s="3"/>
      <c r="X11048" s="3"/>
    </row>
    <row r="11049" spans="15:24" x14ac:dyDescent="0.45">
      <c r="O11049" s="3"/>
      <c r="V11049" s="3"/>
      <c r="X11049" s="3"/>
    </row>
    <row r="11050" spans="15:24" x14ac:dyDescent="0.45">
      <c r="O11050" s="3"/>
      <c r="V11050" s="3"/>
      <c r="X11050" s="3"/>
    </row>
    <row r="11051" spans="15:24" x14ac:dyDescent="0.45">
      <c r="O11051" s="3"/>
      <c r="V11051" s="3"/>
      <c r="X11051" s="3"/>
    </row>
    <row r="11052" spans="15:24" x14ac:dyDescent="0.45">
      <c r="O11052" s="3"/>
      <c r="V11052" s="3"/>
      <c r="X11052" s="3"/>
    </row>
    <row r="11053" spans="15:24" x14ac:dyDescent="0.45">
      <c r="O11053" s="3"/>
      <c r="V11053" s="3"/>
      <c r="X11053" s="3"/>
    </row>
    <row r="11054" spans="15:24" x14ac:dyDescent="0.45">
      <c r="O11054" s="3"/>
      <c r="V11054" s="3"/>
      <c r="X11054" s="3"/>
    </row>
    <row r="11055" spans="15:24" x14ac:dyDescent="0.45">
      <c r="O11055" s="3"/>
      <c r="V11055" s="3"/>
      <c r="X11055" s="3"/>
    </row>
    <row r="11056" spans="15:24" x14ac:dyDescent="0.45">
      <c r="O11056" s="3"/>
      <c r="V11056" s="3"/>
      <c r="X11056" s="3"/>
    </row>
    <row r="11057" spans="15:24" x14ac:dyDescent="0.45">
      <c r="O11057" s="3"/>
      <c r="V11057" s="3"/>
      <c r="X11057" s="3"/>
    </row>
    <row r="11058" spans="15:24" x14ac:dyDescent="0.45">
      <c r="O11058" s="3"/>
      <c r="V11058" s="3"/>
      <c r="X11058" s="3"/>
    </row>
    <row r="11059" spans="15:24" x14ac:dyDescent="0.45">
      <c r="O11059" s="3"/>
      <c r="V11059" s="3"/>
      <c r="X11059" s="3"/>
    </row>
    <row r="11060" spans="15:24" x14ac:dyDescent="0.45">
      <c r="O11060" s="3"/>
      <c r="V11060" s="3"/>
      <c r="X11060" s="3"/>
    </row>
    <row r="11061" spans="15:24" x14ac:dyDescent="0.45">
      <c r="O11061" s="3"/>
      <c r="V11061" s="3"/>
      <c r="X11061" s="3"/>
    </row>
    <row r="11062" spans="15:24" x14ac:dyDescent="0.45">
      <c r="O11062" s="3"/>
      <c r="V11062" s="3"/>
      <c r="X11062" s="3"/>
    </row>
    <row r="11063" spans="15:24" x14ac:dyDescent="0.45">
      <c r="O11063" s="3"/>
      <c r="V11063" s="3"/>
      <c r="X11063" s="3"/>
    </row>
    <row r="11064" spans="15:24" x14ac:dyDescent="0.45">
      <c r="O11064" s="3"/>
      <c r="V11064" s="3"/>
      <c r="X11064" s="3"/>
    </row>
    <row r="11065" spans="15:24" x14ac:dyDescent="0.45">
      <c r="O11065" s="3"/>
      <c r="V11065" s="3"/>
      <c r="X11065" s="3"/>
    </row>
    <row r="11066" spans="15:24" x14ac:dyDescent="0.45">
      <c r="O11066" s="3"/>
      <c r="V11066" s="3"/>
      <c r="X11066" s="3"/>
    </row>
    <row r="11067" spans="15:24" x14ac:dyDescent="0.45">
      <c r="O11067" s="3"/>
      <c r="V11067" s="3"/>
      <c r="X11067" s="3"/>
    </row>
    <row r="11068" spans="15:24" x14ac:dyDescent="0.45">
      <c r="O11068" s="3"/>
      <c r="V11068" s="3"/>
      <c r="X11068" s="3"/>
    </row>
    <row r="11069" spans="15:24" x14ac:dyDescent="0.45">
      <c r="O11069" s="3"/>
      <c r="V11069" s="3"/>
      <c r="X11069" s="3"/>
    </row>
    <row r="11070" spans="15:24" x14ac:dyDescent="0.45">
      <c r="O11070" s="3"/>
      <c r="V11070" s="3"/>
      <c r="X11070" s="3"/>
    </row>
    <row r="11071" spans="15:24" x14ac:dyDescent="0.45">
      <c r="O11071" s="3"/>
      <c r="V11071" s="3"/>
      <c r="X11071" s="3"/>
    </row>
    <row r="11072" spans="15:24" x14ac:dyDescent="0.45">
      <c r="O11072" s="3"/>
      <c r="V11072" s="3"/>
      <c r="X11072" s="3"/>
    </row>
    <row r="11073" spans="15:24" x14ac:dyDescent="0.45">
      <c r="O11073" s="3"/>
      <c r="V11073" s="3"/>
      <c r="X11073" s="3"/>
    </row>
    <row r="11074" spans="15:24" x14ac:dyDescent="0.45">
      <c r="O11074" s="3"/>
      <c r="V11074" s="3"/>
      <c r="X11074" s="3"/>
    </row>
    <row r="11075" spans="15:24" x14ac:dyDescent="0.45">
      <c r="O11075" s="3"/>
      <c r="V11075" s="3"/>
      <c r="X11075" s="3"/>
    </row>
    <row r="11076" spans="15:24" x14ac:dyDescent="0.45">
      <c r="O11076" s="3"/>
      <c r="V11076" s="3"/>
      <c r="X11076" s="3"/>
    </row>
    <row r="11077" spans="15:24" x14ac:dyDescent="0.45">
      <c r="O11077" s="3"/>
      <c r="V11077" s="3"/>
      <c r="X11077" s="3"/>
    </row>
    <row r="11078" spans="15:24" x14ac:dyDescent="0.45">
      <c r="O11078" s="3"/>
      <c r="V11078" s="3"/>
      <c r="X11078" s="3"/>
    </row>
    <row r="11079" spans="15:24" x14ac:dyDescent="0.45">
      <c r="O11079" s="3"/>
      <c r="V11079" s="3"/>
      <c r="X11079" s="3"/>
    </row>
    <row r="11080" spans="15:24" x14ac:dyDescent="0.45">
      <c r="O11080" s="3"/>
      <c r="V11080" s="3"/>
      <c r="X11080" s="3"/>
    </row>
    <row r="11081" spans="15:24" x14ac:dyDescent="0.45">
      <c r="O11081" s="3"/>
      <c r="V11081" s="3"/>
      <c r="X11081" s="3"/>
    </row>
    <row r="11082" spans="15:24" x14ac:dyDescent="0.45">
      <c r="O11082" s="3"/>
      <c r="V11082" s="3"/>
      <c r="X11082" s="3"/>
    </row>
    <row r="11083" spans="15:24" x14ac:dyDescent="0.45">
      <c r="O11083" s="3"/>
      <c r="V11083" s="3"/>
      <c r="X11083" s="3"/>
    </row>
    <row r="11084" spans="15:24" x14ac:dyDescent="0.45">
      <c r="O11084" s="3"/>
      <c r="V11084" s="3"/>
      <c r="X11084" s="3"/>
    </row>
    <row r="11085" spans="15:24" x14ac:dyDescent="0.45">
      <c r="O11085" s="3"/>
      <c r="V11085" s="3"/>
      <c r="X11085" s="3"/>
    </row>
    <row r="11086" spans="15:24" x14ac:dyDescent="0.45">
      <c r="O11086" s="3"/>
      <c r="V11086" s="3"/>
      <c r="X11086" s="3"/>
    </row>
    <row r="11087" spans="15:24" x14ac:dyDescent="0.45">
      <c r="O11087" s="3"/>
      <c r="V11087" s="3"/>
      <c r="X11087" s="3"/>
    </row>
    <row r="11088" spans="15:24" x14ac:dyDescent="0.45">
      <c r="O11088" s="3"/>
      <c r="V11088" s="3"/>
      <c r="X11088" s="3"/>
    </row>
    <row r="11089" spans="15:24" x14ac:dyDescent="0.45">
      <c r="O11089" s="3"/>
      <c r="V11089" s="3"/>
      <c r="X11089" s="3"/>
    </row>
    <row r="11090" spans="15:24" x14ac:dyDescent="0.45">
      <c r="O11090" s="3"/>
      <c r="V11090" s="3"/>
      <c r="X11090" s="3"/>
    </row>
    <row r="11091" spans="15:24" x14ac:dyDescent="0.45">
      <c r="O11091" s="3"/>
      <c r="V11091" s="3"/>
      <c r="X11091" s="3"/>
    </row>
    <row r="11092" spans="15:24" x14ac:dyDescent="0.45">
      <c r="O11092" s="3"/>
      <c r="V11092" s="3"/>
      <c r="X11092" s="3"/>
    </row>
    <row r="11093" spans="15:24" x14ac:dyDescent="0.45">
      <c r="O11093" s="3"/>
      <c r="V11093" s="3"/>
      <c r="X11093" s="3"/>
    </row>
    <row r="11094" spans="15:24" x14ac:dyDescent="0.45">
      <c r="O11094" s="3"/>
      <c r="V11094" s="3"/>
      <c r="X11094" s="3"/>
    </row>
    <row r="11095" spans="15:24" x14ac:dyDescent="0.45">
      <c r="O11095" s="3"/>
      <c r="V11095" s="3"/>
      <c r="X11095" s="3"/>
    </row>
    <row r="11096" spans="15:24" x14ac:dyDescent="0.45">
      <c r="O11096" s="3"/>
      <c r="V11096" s="3"/>
      <c r="X11096" s="3"/>
    </row>
    <row r="11097" spans="15:24" x14ac:dyDescent="0.45">
      <c r="O11097" s="3"/>
      <c r="V11097" s="3"/>
      <c r="X11097" s="3"/>
    </row>
    <row r="11098" spans="15:24" x14ac:dyDescent="0.45">
      <c r="O11098" s="3"/>
      <c r="V11098" s="3"/>
      <c r="X11098" s="3"/>
    </row>
    <row r="11099" spans="15:24" x14ac:dyDescent="0.45">
      <c r="O11099" s="3"/>
      <c r="V11099" s="3"/>
      <c r="X11099" s="3"/>
    </row>
    <row r="11100" spans="15:24" x14ac:dyDescent="0.45">
      <c r="O11100" s="3"/>
      <c r="V11100" s="3"/>
      <c r="X11100" s="3"/>
    </row>
    <row r="11101" spans="15:24" x14ac:dyDescent="0.45">
      <c r="O11101" s="3"/>
      <c r="V11101" s="3"/>
      <c r="X11101" s="3"/>
    </row>
    <row r="11102" spans="15:24" x14ac:dyDescent="0.45">
      <c r="O11102" s="3"/>
      <c r="V11102" s="3"/>
      <c r="X11102" s="3"/>
    </row>
    <row r="11103" spans="15:24" x14ac:dyDescent="0.45">
      <c r="O11103" s="3"/>
      <c r="V11103" s="3"/>
      <c r="X11103" s="3"/>
    </row>
    <row r="11104" spans="15:24" x14ac:dyDescent="0.45">
      <c r="O11104" s="3"/>
      <c r="V11104" s="3"/>
      <c r="X11104" s="3"/>
    </row>
    <row r="11105" spans="15:24" x14ac:dyDescent="0.45">
      <c r="O11105" s="3"/>
      <c r="V11105" s="3"/>
      <c r="X11105" s="3"/>
    </row>
    <row r="11106" spans="15:24" x14ac:dyDescent="0.45">
      <c r="O11106" s="3"/>
      <c r="V11106" s="3"/>
      <c r="X11106" s="3"/>
    </row>
    <row r="11107" spans="15:24" x14ac:dyDescent="0.45">
      <c r="O11107" s="3"/>
      <c r="V11107" s="3"/>
      <c r="X11107" s="3"/>
    </row>
    <row r="11108" spans="15:24" x14ac:dyDescent="0.45">
      <c r="O11108" s="3"/>
      <c r="V11108" s="3"/>
      <c r="X11108" s="3"/>
    </row>
    <row r="11109" spans="15:24" x14ac:dyDescent="0.45">
      <c r="O11109" s="3"/>
      <c r="V11109" s="3"/>
      <c r="X11109" s="3"/>
    </row>
    <row r="11110" spans="15:24" x14ac:dyDescent="0.45">
      <c r="O11110" s="3"/>
      <c r="V11110" s="3"/>
      <c r="X11110" s="3"/>
    </row>
    <row r="11111" spans="15:24" x14ac:dyDescent="0.45">
      <c r="O11111" s="3"/>
      <c r="V11111" s="3"/>
      <c r="X11111" s="3"/>
    </row>
    <row r="11112" spans="15:24" x14ac:dyDescent="0.45">
      <c r="O11112" s="3"/>
      <c r="V11112" s="3"/>
      <c r="X11112" s="3"/>
    </row>
    <row r="11113" spans="15:24" x14ac:dyDescent="0.45">
      <c r="O11113" s="3"/>
      <c r="V11113" s="3"/>
      <c r="X11113" s="3"/>
    </row>
    <row r="11114" spans="15:24" x14ac:dyDescent="0.45">
      <c r="O11114" s="3"/>
      <c r="V11114" s="3"/>
      <c r="X11114" s="3"/>
    </row>
    <row r="11115" spans="15:24" x14ac:dyDescent="0.45">
      <c r="O11115" s="3"/>
      <c r="V11115" s="3"/>
      <c r="X11115" s="3"/>
    </row>
    <row r="11116" spans="15:24" x14ac:dyDescent="0.45">
      <c r="O11116" s="3"/>
      <c r="V11116" s="3"/>
      <c r="X11116" s="3"/>
    </row>
    <row r="11117" spans="15:24" x14ac:dyDescent="0.45">
      <c r="O11117" s="3"/>
      <c r="V11117" s="3"/>
      <c r="X11117" s="3"/>
    </row>
    <row r="11118" spans="15:24" x14ac:dyDescent="0.45">
      <c r="O11118" s="3"/>
      <c r="V11118" s="3"/>
      <c r="X11118" s="3"/>
    </row>
    <row r="11119" spans="15:24" x14ac:dyDescent="0.45">
      <c r="O11119" s="3"/>
      <c r="V11119" s="3"/>
      <c r="X11119" s="3"/>
    </row>
    <row r="11120" spans="15:24" x14ac:dyDescent="0.45">
      <c r="O11120" s="3"/>
      <c r="V11120" s="3"/>
      <c r="X11120" s="3"/>
    </row>
    <row r="11121" spans="15:24" x14ac:dyDescent="0.45">
      <c r="O11121" s="3"/>
      <c r="V11121" s="3"/>
      <c r="X11121" s="3"/>
    </row>
    <row r="11122" spans="15:24" x14ac:dyDescent="0.45">
      <c r="O11122" s="3"/>
      <c r="V11122" s="3"/>
      <c r="X11122" s="3"/>
    </row>
    <row r="11123" spans="15:24" x14ac:dyDescent="0.45">
      <c r="O11123" s="3"/>
      <c r="V11123" s="3"/>
      <c r="X11123" s="3"/>
    </row>
    <row r="11124" spans="15:24" x14ac:dyDescent="0.45">
      <c r="O11124" s="3"/>
      <c r="V11124" s="3"/>
      <c r="X11124" s="3"/>
    </row>
    <row r="11125" spans="15:24" x14ac:dyDescent="0.45">
      <c r="O11125" s="3"/>
      <c r="V11125" s="3"/>
      <c r="X11125" s="3"/>
    </row>
    <row r="11126" spans="15:24" x14ac:dyDescent="0.45">
      <c r="O11126" s="3"/>
      <c r="V11126" s="3"/>
      <c r="X11126" s="3"/>
    </row>
    <row r="11127" spans="15:24" x14ac:dyDescent="0.45">
      <c r="O11127" s="3"/>
      <c r="V11127" s="3"/>
      <c r="X11127" s="3"/>
    </row>
    <row r="11128" spans="15:24" x14ac:dyDescent="0.45">
      <c r="O11128" s="3"/>
      <c r="V11128" s="3"/>
      <c r="X11128" s="3"/>
    </row>
    <row r="11129" spans="15:24" x14ac:dyDescent="0.45">
      <c r="O11129" s="3"/>
      <c r="V11129" s="3"/>
      <c r="X11129" s="3"/>
    </row>
    <row r="11130" spans="15:24" x14ac:dyDescent="0.45">
      <c r="O11130" s="3"/>
      <c r="V11130" s="3"/>
      <c r="X11130" s="3"/>
    </row>
    <row r="11131" spans="15:24" x14ac:dyDescent="0.45">
      <c r="O11131" s="3"/>
      <c r="V11131" s="3"/>
      <c r="X11131" s="3"/>
    </row>
    <row r="11132" spans="15:24" x14ac:dyDescent="0.45">
      <c r="O11132" s="3"/>
      <c r="V11132" s="3"/>
      <c r="X11132" s="3"/>
    </row>
    <row r="11133" spans="15:24" x14ac:dyDescent="0.45">
      <c r="O11133" s="3"/>
      <c r="V11133" s="3"/>
      <c r="X11133" s="3"/>
    </row>
    <row r="11134" spans="15:24" x14ac:dyDescent="0.45">
      <c r="O11134" s="3"/>
      <c r="V11134" s="3"/>
      <c r="X11134" s="3"/>
    </row>
    <row r="11135" spans="15:24" x14ac:dyDescent="0.45">
      <c r="O11135" s="3"/>
      <c r="V11135" s="3"/>
      <c r="X11135" s="3"/>
    </row>
    <row r="11136" spans="15:24" x14ac:dyDescent="0.45">
      <c r="O11136" s="3"/>
      <c r="V11136" s="3"/>
      <c r="X11136" s="3"/>
    </row>
    <row r="11137" spans="15:24" x14ac:dyDescent="0.45">
      <c r="O11137" s="3"/>
      <c r="V11137" s="3"/>
      <c r="X11137" s="3"/>
    </row>
    <row r="11138" spans="15:24" x14ac:dyDescent="0.45">
      <c r="O11138" s="3"/>
      <c r="V11138" s="3"/>
      <c r="X11138" s="3"/>
    </row>
    <row r="11139" spans="15:24" x14ac:dyDescent="0.45">
      <c r="O11139" s="3"/>
      <c r="V11139" s="3"/>
      <c r="X11139" s="3"/>
    </row>
    <row r="11140" spans="15:24" x14ac:dyDescent="0.45">
      <c r="O11140" s="3"/>
      <c r="V11140" s="3"/>
      <c r="X11140" s="3"/>
    </row>
    <row r="11141" spans="15:24" x14ac:dyDescent="0.45">
      <c r="O11141" s="3"/>
      <c r="V11141" s="3"/>
      <c r="X11141" s="3"/>
    </row>
    <row r="11142" spans="15:24" x14ac:dyDescent="0.45">
      <c r="O11142" s="3"/>
      <c r="V11142" s="3"/>
      <c r="X11142" s="3"/>
    </row>
    <row r="11143" spans="15:24" x14ac:dyDescent="0.45">
      <c r="O11143" s="3"/>
      <c r="V11143" s="3"/>
      <c r="X11143" s="3"/>
    </row>
    <row r="11144" spans="15:24" x14ac:dyDescent="0.45">
      <c r="O11144" s="3"/>
      <c r="V11144" s="3"/>
      <c r="X11144" s="3"/>
    </row>
    <row r="11145" spans="15:24" x14ac:dyDescent="0.45">
      <c r="O11145" s="3"/>
      <c r="V11145" s="3"/>
      <c r="X11145" s="3"/>
    </row>
    <row r="11146" spans="15:24" x14ac:dyDescent="0.45">
      <c r="O11146" s="3"/>
      <c r="V11146" s="3"/>
      <c r="X11146" s="3"/>
    </row>
    <row r="11147" spans="15:24" x14ac:dyDescent="0.45">
      <c r="O11147" s="3"/>
      <c r="V11147" s="3"/>
      <c r="X11147" s="3"/>
    </row>
    <row r="11148" spans="15:24" x14ac:dyDescent="0.45">
      <c r="O11148" s="3"/>
      <c r="V11148" s="3"/>
      <c r="X11148" s="3"/>
    </row>
    <row r="11149" spans="15:24" x14ac:dyDescent="0.45">
      <c r="O11149" s="3"/>
      <c r="V11149" s="3"/>
      <c r="X11149" s="3"/>
    </row>
    <row r="11150" spans="15:24" x14ac:dyDescent="0.45">
      <c r="O11150" s="3"/>
      <c r="V11150" s="3"/>
      <c r="X11150" s="3"/>
    </row>
    <row r="11151" spans="15:24" x14ac:dyDescent="0.45">
      <c r="O11151" s="3"/>
      <c r="V11151" s="3"/>
      <c r="X11151" s="3"/>
    </row>
    <row r="11152" spans="15:24" x14ac:dyDescent="0.45">
      <c r="O11152" s="3"/>
      <c r="V11152" s="3"/>
      <c r="X11152" s="3"/>
    </row>
    <row r="11153" spans="15:24" x14ac:dyDescent="0.45">
      <c r="O11153" s="3"/>
      <c r="V11153" s="3"/>
      <c r="X11153" s="3"/>
    </row>
    <row r="11154" spans="15:24" x14ac:dyDescent="0.45">
      <c r="O11154" s="3"/>
      <c r="V11154" s="3"/>
      <c r="X11154" s="3"/>
    </row>
    <row r="11155" spans="15:24" x14ac:dyDescent="0.45">
      <c r="O11155" s="3"/>
      <c r="V11155" s="3"/>
      <c r="X11155" s="3"/>
    </row>
    <row r="11156" spans="15:24" x14ac:dyDescent="0.45">
      <c r="O11156" s="3"/>
      <c r="V11156" s="3"/>
      <c r="X11156" s="3"/>
    </row>
    <row r="11157" spans="15:24" x14ac:dyDescent="0.45">
      <c r="O11157" s="3"/>
      <c r="V11157" s="3"/>
      <c r="X11157" s="3"/>
    </row>
    <row r="11158" spans="15:24" x14ac:dyDescent="0.45">
      <c r="O11158" s="3"/>
      <c r="V11158" s="3"/>
      <c r="X11158" s="3"/>
    </row>
    <row r="11159" spans="15:24" x14ac:dyDescent="0.45">
      <c r="O11159" s="3"/>
      <c r="V11159" s="3"/>
      <c r="X11159" s="3"/>
    </row>
    <row r="11160" spans="15:24" x14ac:dyDescent="0.45">
      <c r="O11160" s="3"/>
      <c r="V11160" s="3"/>
      <c r="X11160" s="3"/>
    </row>
    <row r="11161" spans="15:24" x14ac:dyDescent="0.45">
      <c r="O11161" s="3"/>
      <c r="V11161" s="3"/>
      <c r="X11161" s="3"/>
    </row>
    <row r="11162" spans="15:24" x14ac:dyDescent="0.45">
      <c r="O11162" s="3"/>
      <c r="V11162" s="3"/>
      <c r="X11162" s="3"/>
    </row>
    <row r="11163" spans="15:24" x14ac:dyDescent="0.45">
      <c r="O11163" s="3"/>
      <c r="V11163" s="3"/>
      <c r="X11163" s="3"/>
    </row>
    <row r="11164" spans="15:24" x14ac:dyDescent="0.45">
      <c r="O11164" s="3"/>
      <c r="V11164" s="3"/>
      <c r="X11164" s="3"/>
    </row>
    <row r="11165" spans="15:24" x14ac:dyDescent="0.45">
      <c r="O11165" s="3"/>
      <c r="V11165" s="3"/>
      <c r="X11165" s="3"/>
    </row>
    <row r="11166" spans="15:24" x14ac:dyDescent="0.45">
      <c r="O11166" s="3"/>
      <c r="V11166" s="3"/>
      <c r="X11166" s="3"/>
    </row>
    <row r="11167" spans="15:24" x14ac:dyDescent="0.45">
      <c r="O11167" s="3"/>
      <c r="V11167" s="3"/>
      <c r="X11167" s="3"/>
    </row>
    <row r="11168" spans="15:24" x14ac:dyDescent="0.45">
      <c r="O11168" s="3"/>
      <c r="V11168" s="3"/>
      <c r="X11168" s="3"/>
    </row>
    <row r="11169" spans="15:24" x14ac:dyDescent="0.45">
      <c r="O11169" s="3"/>
      <c r="V11169" s="3"/>
      <c r="X11169" s="3"/>
    </row>
    <row r="11170" spans="15:24" x14ac:dyDescent="0.45">
      <c r="O11170" s="3"/>
      <c r="V11170" s="3"/>
      <c r="X11170" s="3"/>
    </row>
    <row r="11171" spans="15:24" x14ac:dyDescent="0.45">
      <c r="O11171" s="3"/>
      <c r="V11171" s="3"/>
      <c r="X11171" s="3"/>
    </row>
    <row r="11172" spans="15:24" x14ac:dyDescent="0.45">
      <c r="O11172" s="3"/>
      <c r="V11172" s="3"/>
      <c r="X11172" s="3"/>
    </row>
    <row r="11173" spans="15:24" x14ac:dyDescent="0.45">
      <c r="O11173" s="3"/>
      <c r="V11173" s="3"/>
      <c r="X11173" s="3"/>
    </row>
    <row r="11174" spans="15:24" x14ac:dyDescent="0.45">
      <c r="O11174" s="3"/>
      <c r="V11174" s="3"/>
      <c r="X11174" s="3"/>
    </row>
    <row r="11175" spans="15:24" x14ac:dyDescent="0.45">
      <c r="O11175" s="3"/>
      <c r="V11175" s="3"/>
      <c r="X11175" s="3"/>
    </row>
    <row r="11176" spans="15:24" x14ac:dyDescent="0.45">
      <c r="O11176" s="3"/>
      <c r="V11176" s="3"/>
      <c r="X11176" s="3"/>
    </row>
    <row r="11177" spans="15:24" x14ac:dyDescent="0.45">
      <c r="O11177" s="3"/>
      <c r="V11177" s="3"/>
      <c r="X11177" s="3"/>
    </row>
    <row r="11178" spans="15:24" x14ac:dyDescent="0.45">
      <c r="O11178" s="3"/>
      <c r="V11178" s="3"/>
      <c r="X11178" s="3"/>
    </row>
    <row r="11179" spans="15:24" x14ac:dyDescent="0.45">
      <c r="O11179" s="3"/>
      <c r="V11179" s="3"/>
      <c r="X11179" s="3"/>
    </row>
    <row r="11180" spans="15:24" x14ac:dyDescent="0.45">
      <c r="O11180" s="3"/>
      <c r="V11180" s="3"/>
      <c r="X11180" s="3"/>
    </row>
    <row r="11181" spans="15:24" x14ac:dyDescent="0.45">
      <c r="O11181" s="3"/>
      <c r="V11181" s="3"/>
      <c r="X11181" s="3"/>
    </row>
    <row r="11182" spans="15:24" x14ac:dyDescent="0.45">
      <c r="O11182" s="3"/>
      <c r="V11182" s="3"/>
      <c r="X11182" s="3"/>
    </row>
    <row r="11183" spans="15:24" x14ac:dyDescent="0.45">
      <c r="O11183" s="3"/>
      <c r="V11183" s="3"/>
      <c r="X11183" s="3"/>
    </row>
    <row r="11184" spans="15:24" x14ac:dyDescent="0.45">
      <c r="O11184" s="3"/>
      <c r="V11184" s="3"/>
      <c r="X11184" s="3"/>
    </row>
    <row r="11185" spans="15:24" x14ac:dyDescent="0.45">
      <c r="O11185" s="3"/>
      <c r="V11185" s="3"/>
      <c r="X11185" s="3"/>
    </row>
    <row r="11186" spans="15:24" x14ac:dyDescent="0.45">
      <c r="O11186" s="3"/>
      <c r="V11186" s="3"/>
      <c r="X11186" s="3"/>
    </row>
    <row r="11187" spans="15:24" x14ac:dyDescent="0.45">
      <c r="O11187" s="3"/>
      <c r="V11187" s="3"/>
      <c r="X11187" s="3"/>
    </row>
    <row r="11188" spans="15:24" x14ac:dyDescent="0.45">
      <c r="O11188" s="3"/>
      <c r="V11188" s="3"/>
      <c r="X11188" s="3"/>
    </row>
    <row r="11189" spans="15:24" x14ac:dyDescent="0.45">
      <c r="O11189" s="3"/>
      <c r="V11189" s="3"/>
      <c r="X11189" s="3"/>
    </row>
    <row r="11190" spans="15:24" x14ac:dyDescent="0.45">
      <c r="O11190" s="3"/>
      <c r="V11190" s="3"/>
      <c r="X11190" s="3"/>
    </row>
    <row r="11191" spans="15:24" x14ac:dyDescent="0.45">
      <c r="O11191" s="3"/>
      <c r="V11191" s="3"/>
      <c r="X11191" s="3"/>
    </row>
    <row r="11192" spans="15:24" x14ac:dyDescent="0.45">
      <c r="O11192" s="3"/>
      <c r="V11192" s="3"/>
      <c r="X11192" s="3"/>
    </row>
    <row r="11193" spans="15:24" x14ac:dyDescent="0.45">
      <c r="O11193" s="3"/>
      <c r="V11193" s="3"/>
      <c r="X11193" s="3"/>
    </row>
    <row r="11194" spans="15:24" x14ac:dyDescent="0.45">
      <c r="O11194" s="3"/>
      <c r="V11194" s="3"/>
      <c r="X11194" s="3"/>
    </row>
    <row r="11195" spans="15:24" x14ac:dyDescent="0.45">
      <c r="O11195" s="3"/>
      <c r="V11195" s="3"/>
      <c r="X11195" s="3"/>
    </row>
    <row r="11196" spans="15:24" x14ac:dyDescent="0.45">
      <c r="O11196" s="3"/>
      <c r="V11196" s="3"/>
      <c r="X11196" s="3"/>
    </row>
    <row r="11197" spans="15:24" x14ac:dyDescent="0.45">
      <c r="O11197" s="3"/>
      <c r="V11197" s="3"/>
      <c r="X11197" s="3"/>
    </row>
    <row r="11198" spans="15:24" x14ac:dyDescent="0.45">
      <c r="O11198" s="3"/>
      <c r="V11198" s="3"/>
      <c r="X11198" s="3"/>
    </row>
    <row r="11199" spans="15:24" x14ac:dyDescent="0.45">
      <c r="O11199" s="3"/>
      <c r="V11199" s="3"/>
      <c r="X11199" s="3"/>
    </row>
    <row r="11200" spans="15:24" x14ac:dyDescent="0.45">
      <c r="O11200" s="3"/>
      <c r="V11200" s="3"/>
      <c r="X11200" s="3"/>
    </row>
    <row r="11201" spans="15:24" x14ac:dyDescent="0.45">
      <c r="O11201" s="3"/>
      <c r="V11201" s="3"/>
      <c r="X11201" s="3"/>
    </row>
    <row r="11202" spans="15:24" x14ac:dyDescent="0.45">
      <c r="O11202" s="3"/>
      <c r="V11202" s="3"/>
      <c r="X11202" s="3"/>
    </row>
    <row r="11203" spans="15:24" x14ac:dyDescent="0.45">
      <c r="O11203" s="3"/>
      <c r="V11203" s="3"/>
      <c r="X11203" s="3"/>
    </row>
    <row r="11204" spans="15:24" x14ac:dyDescent="0.45">
      <c r="O11204" s="3"/>
      <c r="V11204" s="3"/>
      <c r="X11204" s="3"/>
    </row>
    <row r="11205" spans="15:24" x14ac:dyDescent="0.45">
      <c r="O11205" s="3"/>
      <c r="V11205" s="3"/>
      <c r="X11205" s="3"/>
    </row>
    <row r="11206" spans="15:24" x14ac:dyDescent="0.45">
      <c r="O11206" s="3"/>
      <c r="V11206" s="3"/>
      <c r="X11206" s="3"/>
    </row>
    <row r="11207" spans="15:24" x14ac:dyDescent="0.45">
      <c r="O11207" s="3"/>
      <c r="V11207" s="3"/>
      <c r="X11207" s="3"/>
    </row>
    <row r="11208" spans="15:24" x14ac:dyDescent="0.45">
      <c r="O11208" s="3"/>
      <c r="V11208" s="3"/>
      <c r="X11208" s="3"/>
    </row>
    <row r="11209" spans="15:24" x14ac:dyDescent="0.45">
      <c r="O11209" s="3"/>
      <c r="V11209" s="3"/>
      <c r="X11209" s="3"/>
    </row>
    <row r="11210" spans="15:24" x14ac:dyDescent="0.45">
      <c r="O11210" s="3"/>
      <c r="V11210" s="3"/>
      <c r="X11210" s="3"/>
    </row>
    <row r="11211" spans="15:24" x14ac:dyDescent="0.45">
      <c r="O11211" s="3"/>
      <c r="V11211" s="3"/>
      <c r="X11211" s="3"/>
    </row>
    <row r="11212" spans="15:24" x14ac:dyDescent="0.45">
      <c r="O11212" s="3"/>
      <c r="V11212" s="3"/>
      <c r="X11212" s="3"/>
    </row>
    <row r="11213" spans="15:24" x14ac:dyDescent="0.45">
      <c r="O11213" s="3"/>
      <c r="V11213" s="3"/>
      <c r="X11213" s="3"/>
    </row>
    <row r="11214" spans="15:24" x14ac:dyDescent="0.45">
      <c r="O11214" s="3"/>
      <c r="V11214" s="3"/>
      <c r="X11214" s="3"/>
    </row>
    <row r="11215" spans="15:24" x14ac:dyDescent="0.45">
      <c r="O11215" s="3"/>
      <c r="V11215" s="3"/>
      <c r="X11215" s="3"/>
    </row>
    <row r="11216" spans="15:24" x14ac:dyDescent="0.45">
      <c r="O11216" s="3"/>
      <c r="V11216" s="3"/>
      <c r="X11216" s="3"/>
    </row>
    <row r="11217" spans="15:24" x14ac:dyDescent="0.45">
      <c r="O11217" s="3"/>
      <c r="V11217" s="3"/>
      <c r="X11217" s="3"/>
    </row>
    <row r="11218" spans="15:24" x14ac:dyDescent="0.45">
      <c r="O11218" s="3"/>
      <c r="V11218" s="3"/>
      <c r="X11218" s="3"/>
    </row>
    <row r="11219" spans="15:24" x14ac:dyDescent="0.45">
      <c r="O11219" s="3"/>
      <c r="V11219" s="3"/>
      <c r="X11219" s="3"/>
    </row>
    <row r="11220" spans="15:24" x14ac:dyDescent="0.45">
      <c r="O11220" s="3"/>
      <c r="V11220" s="3"/>
      <c r="X11220" s="3"/>
    </row>
    <row r="11221" spans="15:24" x14ac:dyDescent="0.45">
      <c r="O11221" s="3"/>
      <c r="V11221" s="3"/>
      <c r="X11221" s="3"/>
    </row>
    <row r="11222" spans="15:24" x14ac:dyDescent="0.45">
      <c r="O11222" s="3"/>
      <c r="V11222" s="3"/>
      <c r="X11222" s="3"/>
    </row>
    <row r="11223" spans="15:24" x14ac:dyDescent="0.45">
      <c r="O11223" s="3"/>
      <c r="V11223" s="3"/>
      <c r="X11223" s="3"/>
    </row>
    <row r="11224" spans="15:24" x14ac:dyDescent="0.45">
      <c r="O11224" s="3"/>
      <c r="V11224" s="3"/>
      <c r="X11224" s="3"/>
    </row>
    <row r="11225" spans="15:24" x14ac:dyDescent="0.45">
      <c r="O11225" s="3"/>
      <c r="V11225" s="3"/>
      <c r="X11225" s="3"/>
    </row>
    <row r="11226" spans="15:24" x14ac:dyDescent="0.45">
      <c r="O11226" s="3"/>
      <c r="V11226" s="3"/>
      <c r="X11226" s="3"/>
    </row>
    <row r="11227" spans="15:24" x14ac:dyDescent="0.45">
      <c r="O11227" s="3"/>
      <c r="V11227" s="3"/>
      <c r="X11227" s="3"/>
    </row>
    <row r="11228" spans="15:24" x14ac:dyDescent="0.45">
      <c r="O11228" s="3"/>
      <c r="V11228" s="3"/>
      <c r="X11228" s="3"/>
    </row>
    <row r="11229" spans="15:24" x14ac:dyDescent="0.45">
      <c r="O11229" s="3"/>
      <c r="V11229" s="3"/>
      <c r="X11229" s="3"/>
    </row>
    <row r="11230" spans="15:24" x14ac:dyDescent="0.45">
      <c r="O11230" s="3"/>
      <c r="V11230" s="3"/>
      <c r="X11230" s="3"/>
    </row>
    <row r="11231" spans="15:24" x14ac:dyDescent="0.45">
      <c r="O11231" s="3"/>
      <c r="V11231" s="3"/>
      <c r="X11231" s="3"/>
    </row>
    <row r="11232" spans="15:24" x14ac:dyDescent="0.45">
      <c r="O11232" s="3"/>
      <c r="V11232" s="3"/>
      <c r="X11232" s="3"/>
    </row>
    <row r="11233" spans="15:24" x14ac:dyDescent="0.45">
      <c r="O11233" s="3"/>
      <c r="V11233" s="3"/>
      <c r="X11233" s="3"/>
    </row>
    <row r="11234" spans="15:24" x14ac:dyDescent="0.45">
      <c r="O11234" s="3"/>
      <c r="V11234" s="3"/>
      <c r="X11234" s="3"/>
    </row>
    <row r="11235" spans="15:24" x14ac:dyDescent="0.45">
      <c r="O11235" s="3"/>
      <c r="V11235" s="3"/>
      <c r="X11235" s="3"/>
    </row>
    <row r="11236" spans="15:24" x14ac:dyDescent="0.45">
      <c r="O11236" s="3"/>
      <c r="V11236" s="3"/>
      <c r="X11236" s="3"/>
    </row>
    <row r="11237" spans="15:24" x14ac:dyDescent="0.45">
      <c r="O11237" s="3"/>
      <c r="V11237" s="3"/>
      <c r="X11237" s="3"/>
    </row>
    <row r="11238" spans="15:24" x14ac:dyDescent="0.45">
      <c r="O11238" s="3"/>
      <c r="V11238" s="3"/>
      <c r="X11238" s="3"/>
    </row>
    <row r="11239" spans="15:24" x14ac:dyDescent="0.45">
      <c r="O11239" s="3"/>
      <c r="V11239" s="3"/>
      <c r="X11239" s="3"/>
    </row>
    <row r="11240" spans="15:24" x14ac:dyDescent="0.45">
      <c r="O11240" s="3"/>
      <c r="V11240" s="3"/>
      <c r="X11240" s="3"/>
    </row>
    <row r="11241" spans="15:24" x14ac:dyDescent="0.45">
      <c r="O11241" s="3"/>
      <c r="V11241" s="3"/>
      <c r="X11241" s="3"/>
    </row>
    <row r="11242" spans="15:24" x14ac:dyDescent="0.45">
      <c r="O11242" s="3"/>
      <c r="V11242" s="3"/>
      <c r="X11242" s="3"/>
    </row>
    <row r="11243" spans="15:24" x14ac:dyDescent="0.45">
      <c r="O11243" s="3"/>
      <c r="V11243" s="3"/>
      <c r="X11243" s="3"/>
    </row>
    <row r="11244" spans="15:24" x14ac:dyDescent="0.45">
      <c r="O11244" s="3"/>
      <c r="V11244" s="3"/>
      <c r="X11244" s="3"/>
    </row>
    <row r="11245" spans="15:24" x14ac:dyDescent="0.45">
      <c r="O11245" s="3"/>
      <c r="V11245" s="3"/>
      <c r="X11245" s="3"/>
    </row>
    <row r="11246" spans="15:24" x14ac:dyDescent="0.45">
      <c r="O11246" s="3"/>
      <c r="V11246" s="3"/>
      <c r="X11246" s="3"/>
    </row>
    <row r="11247" spans="15:24" x14ac:dyDescent="0.45">
      <c r="O11247" s="3"/>
      <c r="V11247" s="3"/>
      <c r="X11247" s="3"/>
    </row>
    <row r="11248" spans="15:24" x14ac:dyDescent="0.45">
      <c r="O11248" s="3"/>
      <c r="V11248" s="3"/>
      <c r="X11248" s="3"/>
    </row>
    <row r="11249" spans="15:24" x14ac:dyDescent="0.45">
      <c r="O11249" s="3"/>
      <c r="V11249" s="3"/>
      <c r="X11249" s="3"/>
    </row>
    <row r="11250" spans="15:24" x14ac:dyDescent="0.45">
      <c r="O11250" s="3"/>
      <c r="V11250" s="3"/>
      <c r="X11250" s="3"/>
    </row>
    <row r="11251" spans="15:24" x14ac:dyDescent="0.45">
      <c r="O11251" s="3"/>
      <c r="V11251" s="3"/>
      <c r="X11251" s="3"/>
    </row>
    <row r="11252" spans="15:24" x14ac:dyDescent="0.45">
      <c r="O11252" s="3"/>
      <c r="V11252" s="3"/>
      <c r="X11252" s="3"/>
    </row>
    <row r="11253" spans="15:24" x14ac:dyDescent="0.45">
      <c r="O11253" s="3"/>
      <c r="V11253" s="3"/>
      <c r="X11253" s="3"/>
    </row>
    <row r="11254" spans="15:24" x14ac:dyDescent="0.45">
      <c r="O11254" s="3"/>
      <c r="V11254" s="3"/>
      <c r="X11254" s="3"/>
    </row>
    <row r="11255" spans="15:24" x14ac:dyDescent="0.45">
      <c r="O11255" s="3"/>
      <c r="V11255" s="3"/>
      <c r="X11255" s="3"/>
    </row>
    <row r="11256" spans="15:24" x14ac:dyDescent="0.45">
      <c r="O11256" s="3"/>
      <c r="V11256" s="3"/>
      <c r="X11256" s="3"/>
    </row>
    <row r="11257" spans="15:24" x14ac:dyDescent="0.45">
      <c r="O11257" s="3"/>
      <c r="V11257" s="3"/>
      <c r="X11257" s="3"/>
    </row>
    <row r="11258" spans="15:24" x14ac:dyDescent="0.45">
      <c r="O11258" s="3"/>
      <c r="V11258" s="3"/>
      <c r="X11258" s="3"/>
    </row>
    <row r="11259" spans="15:24" x14ac:dyDescent="0.45">
      <c r="O11259" s="3"/>
      <c r="V11259" s="3"/>
      <c r="X11259" s="3"/>
    </row>
    <row r="11260" spans="15:24" x14ac:dyDescent="0.45">
      <c r="O11260" s="3"/>
      <c r="V11260" s="3"/>
      <c r="X11260" s="3"/>
    </row>
    <row r="11261" spans="15:24" x14ac:dyDescent="0.45">
      <c r="O11261" s="3"/>
      <c r="V11261" s="3"/>
      <c r="X11261" s="3"/>
    </row>
    <row r="11262" spans="15:24" x14ac:dyDescent="0.45">
      <c r="O11262" s="3"/>
      <c r="V11262" s="3"/>
      <c r="X11262" s="3"/>
    </row>
    <row r="11263" spans="15:24" x14ac:dyDescent="0.45">
      <c r="O11263" s="3"/>
      <c r="V11263" s="3"/>
      <c r="X11263" s="3"/>
    </row>
    <row r="11264" spans="15:24" x14ac:dyDescent="0.45">
      <c r="O11264" s="3"/>
      <c r="V11264" s="3"/>
      <c r="X11264" s="3"/>
    </row>
    <row r="11265" spans="15:24" x14ac:dyDescent="0.45">
      <c r="O11265" s="3"/>
      <c r="V11265" s="3"/>
      <c r="X11265" s="3"/>
    </row>
    <row r="11266" spans="15:24" x14ac:dyDescent="0.45">
      <c r="O11266" s="3"/>
      <c r="V11266" s="3"/>
      <c r="X11266" s="3"/>
    </row>
    <row r="11267" spans="15:24" x14ac:dyDescent="0.45">
      <c r="O11267" s="3"/>
      <c r="V11267" s="3"/>
      <c r="X11267" s="3"/>
    </row>
    <row r="11268" spans="15:24" x14ac:dyDescent="0.45">
      <c r="O11268" s="3"/>
      <c r="V11268" s="3"/>
      <c r="X11268" s="3"/>
    </row>
    <row r="11269" spans="15:24" x14ac:dyDescent="0.45">
      <c r="O11269" s="3"/>
      <c r="V11269" s="3"/>
      <c r="X11269" s="3"/>
    </row>
    <row r="11270" spans="15:24" x14ac:dyDescent="0.45">
      <c r="O11270" s="3"/>
      <c r="V11270" s="3"/>
      <c r="X11270" s="3"/>
    </row>
    <row r="11271" spans="15:24" x14ac:dyDescent="0.45">
      <c r="O11271" s="3"/>
      <c r="V11271" s="3"/>
      <c r="X11271" s="3"/>
    </row>
    <row r="11272" spans="15:24" x14ac:dyDescent="0.45">
      <c r="O11272" s="3"/>
      <c r="V11272" s="3"/>
      <c r="X11272" s="3"/>
    </row>
    <row r="11273" spans="15:24" x14ac:dyDescent="0.45">
      <c r="O11273" s="3"/>
      <c r="V11273" s="3"/>
      <c r="X11273" s="3"/>
    </row>
    <row r="11274" spans="15:24" x14ac:dyDescent="0.45">
      <c r="O11274" s="3"/>
      <c r="V11274" s="3"/>
      <c r="X11274" s="3"/>
    </row>
    <row r="11275" spans="15:24" x14ac:dyDescent="0.45">
      <c r="O11275" s="3"/>
      <c r="V11275" s="3"/>
      <c r="X11275" s="3"/>
    </row>
    <row r="11276" spans="15:24" x14ac:dyDescent="0.45">
      <c r="O11276" s="3"/>
      <c r="V11276" s="3"/>
      <c r="X11276" s="3"/>
    </row>
    <row r="11277" spans="15:24" x14ac:dyDescent="0.45">
      <c r="O11277" s="3"/>
      <c r="V11277" s="3"/>
      <c r="X11277" s="3"/>
    </row>
    <row r="11278" spans="15:24" x14ac:dyDescent="0.45">
      <c r="O11278" s="3"/>
      <c r="V11278" s="3"/>
      <c r="X11278" s="3"/>
    </row>
    <row r="11279" spans="15:24" x14ac:dyDescent="0.45">
      <c r="O11279" s="3"/>
      <c r="V11279" s="3"/>
      <c r="X11279" s="3"/>
    </row>
    <row r="11280" spans="15:24" x14ac:dyDescent="0.45">
      <c r="O11280" s="3"/>
      <c r="V11280" s="3"/>
      <c r="X11280" s="3"/>
    </row>
    <row r="11281" spans="15:24" x14ac:dyDescent="0.45">
      <c r="O11281" s="3"/>
      <c r="V11281" s="3"/>
      <c r="X11281" s="3"/>
    </row>
    <row r="11282" spans="15:24" x14ac:dyDescent="0.45">
      <c r="O11282" s="3"/>
      <c r="V11282" s="3"/>
      <c r="X11282" s="3"/>
    </row>
    <row r="11283" spans="15:24" x14ac:dyDescent="0.45">
      <c r="O11283" s="3"/>
      <c r="V11283" s="3"/>
      <c r="X11283" s="3"/>
    </row>
    <row r="11284" spans="15:24" x14ac:dyDescent="0.45">
      <c r="O11284" s="3"/>
      <c r="V11284" s="3"/>
      <c r="X11284" s="3"/>
    </row>
    <row r="11285" spans="15:24" x14ac:dyDescent="0.45">
      <c r="O11285" s="3"/>
      <c r="V11285" s="3"/>
      <c r="X11285" s="3"/>
    </row>
    <row r="11286" spans="15:24" x14ac:dyDescent="0.45">
      <c r="O11286" s="3"/>
      <c r="V11286" s="3"/>
      <c r="X11286" s="3"/>
    </row>
    <row r="11287" spans="15:24" x14ac:dyDescent="0.45">
      <c r="O11287" s="3"/>
      <c r="V11287" s="3"/>
      <c r="X11287" s="3"/>
    </row>
    <row r="11288" spans="15:24" x14ac:dyDescent="0.45">
      <c r="O11288" s="3"/>
      <c r="V11288" s="3"/>
      <c r="X11288" s="3"/>
    </row>
    <row r="11289" spans="15:24" x14ac:dyDescent="0.45">
      <c r="O11289" s="3"/>
      <c r="V11289" s="3"/>
      <c r="X11289" s="3"/>
    </row>
    <row r="11290" spans="15:24" x14ac:dyDescent="0.45">
      <c r="O11290" s="3"/>
      <c r="V11290" s="3"/>
      <c r="X11290" s="3"/>
    </row>
    <row r="11291" spans="15:24" x14ac:dyDescent="0.45">
      <c r="O11291" s="3"/>
      <c r="V11291" s="3"/>
      <c r="X11291" s="3"/>
    </row>
    <row r="11292" spans="15:24" x14ac:dyDescent="0.45">
      <c r="O11292" s="3"/>
      <c r="V11292" s="3"/>
      <c r="X11292" s="3"/>
    </row>
    <row r="11293" spans="15:24" x14ac:dyDescent="0.45">
      <c r="O11293" s="3"/>
      <c r="V11293" s="3"/>
      <c r="X11293" s="3"/>
    </row>
    <row r="11294" spans="15:24" x14ac:dyDescent="0.45">
      <c r="O11294" s="3"/>
      <c r="V11294" s="3"/>
      <c r="X11294" s="3"/>
    </row>
    <row r="11295" spans="15:24" x14ac:dyDescent="0.45">
      <c r="O11295" s="3"/>
      <c r="V11295" s="3"/>
      <c r="X11295" s="3"/>
    </row>
    <row r="11296" spans="15:24" x14ac:dyDescent="0.45">
      <c r="O11296" s="3"/>
      <c r="V11296" s="3"/>
      <c r="X11296" s="3"/>
    </row>
    <row r="11297" spans="15:24" x14ac:dyDescent="0.45">
      <c r="O11297" s="3"/>
      <c r="V11297" s="3"/>
      <c r="X11297" s="3"/>
    </row>
    <row r="11298" spans="15:24" x14ac:dyDescent="0.45">
      <c r="O11298" s="3"/>
      <c r="V11298" s="3"/>
      <c r="X11298" s="3"/>
    </row>
    <row r="11299" spans="15:24" x14ac:dyDescent="0.45">
      <c r="O11299" s="3"/>
      <c r="V11299" s="3"/>
      <c r="X11299" s="3"/>
    </row>
    <row r="11300" spans="15:24" x14ac:dyDescent="0.45">
      <c r="O11300" s="3"/>
      <c r="V11300" s="3"/>
      <c r="X11300" s="3"/>
    </row>
    <row r="11301" spans="15:24" x14ac:dyDescent="0.45">
      <c r="O11301" s="3"/>
      <c r="V11301" s="3"/>
      <c r="X11301" s="3"/>
    </row>
    <row r="11302" spans="15:24" x14ac:dyDescent="0.45">
      <c r="O11302" s="3"/>
      <c r="V11302" s="3"/>
      <c r="X11302" s="3"/>
    </row>
    <row r="11303" spans="15:24" x14ac:dyDescent="0.45">
      <c r="O11303" s="3"/>
      <c r="V11303" s="3"/>
      <c r="X11303" s="3"/>
    </row>
    <row r="11304" spans="15:24" x14ac:dyDescent="0.45">
      <c r="O11304" s="3"/>
      <c r="V11304" s="3"/>
      <c r="X11304" s="3"/>
    </row>
    <row r="11305" spans="15:24" x14ac:dyDescent="0.45">
      <c r="O11305" s="3"/>
      <c r="V11305" s="3"/>
      <c r="X11305" s="3"/>
    </row>
    <row r="11306" spans="15:24" x14ac:dyDescent="0.45">
      <c r="O11306" s="3"/>
      <c r="V11306" s="3"/>
      <c r="X11306" s="3"/>
    </row>
    <row r="11307" spans="15:24" x14ac:dyDescent="0.45">
      <c r="O11307" s="3"/>
      <c r="V11307" s="3"/>
      <c r="X11307" s="3"/>
    </row>
    <row r="11308" spans="15:24" x14ac:dyDescent="0.45">
      <c r="O11308" s="3"/>
      <c r="V11308" s="3"/>
      <c r="X11308" s="3"/>
    </row>
    <row r="11309" spans="15:24" x14ac:dyDescent="0.45">
      <c r="O11309" s="3"/>
      <c r="V11309" s="3"/>
      <c r="X11309" s="3"/>
    </row>
    <row r="11310" spans="15:24" x14ac:dyDescent="0.45">
      <c r="O11310" s="3"/>
      <c r="V11310" s="3"/>
      <c r="X11310" s="3"/>
    </row>
    <row r="11311" spans="15:24" x14ac:dyDescent="0.45">
      <c r="O11311" s="3"/>
      <c r="V11311" s="3"/>
      <c r="X11311" s="3"/>
    </row>
    <row r="11312" spans="15:24" x14ac:dyDescent="0.45">
      <c r="O11312" s="3"/>
      <c r="V11312" s="3"/>
      <c r="X11312" s="3"/>
    </row>
    <row r="11313" spans="15:24" x14ac:dyDescent="0.45">
      <c r="O11313" s="3"/>
      <c r="V11313" s="3"/>
      <c r="X11313" s="3"/>
    </row>
    <row r="11314" spans="15:24" x14ac:dyDescent="0.45">
      <c r="O11314" s="3"/>
      <c r="V11314" s="3"/>
      <c r="X11314" s="3"/>
    </row>
    <row r="11315" spans="15:24" x14ac:dyDescent="0.45">
      <c r="O11315" s="3"/>
      <c r="V11315" s="3"/>
      <c r="X11315" s="3"/>
    </row>
    <row r="11316" spans="15:24" x14ac:dyDescent="0.45">
      <c r="O11316" s="3"/>
      <c r="V11316" s="3"/>
      <c r="X11316" s="3"/>
    </row>
    <row r="11317" spans="15:24" x14ac:dyDescent="0.45">
      <c r="O11317" s="3"/>
      <c r="V11317" s="3"/>
      <c r="X11317" s="3"/>
    </row>
    <row r="11318" spans="15:24" x14ac:dyDescent="0.45">
      <c r="O11318" s="3"/>
      <c r="V11318" s="3"/>
      <c r="X11318" s="3"/>
    </row>
    <row r="11319" spans="15:24" x14ac:dyDescent="0.45">
      <c r="O11319" s="3"/>
      <c r="V11319" s="3"/>
      <c r="X11319" s="3"/>
    </row>
    <row r="11320" spans="15:24" x14ac:dyDescent="0.45">
      <c r="O11320" s="3"/>
      <c r="V11320" s="3"/>
      <c r="X11320" s="3"/>
    </row>
    <row r="11321" spans="15:24" x14ac:dyDescent="0.45">
      <c r="O11321" s="3"/>
      <c r="V11321" s="3"/>
      <c r="X11321" s="3"/>
    </row>
    <row r="11322" spans="15:24" x14ac:dyDescent="0.45">
      <c r="O11322" s="3"/>
      <c r="V11322" s="3"/>
      <c r="X11322" s="3"/>
    </row>
    <row r="11323" spans="15:24" x14ac:dyDescent="0.45">
      <c r="O11323" s="3"/>
      <c r="V11323" s="3"/>
      <c r="X11323" s="3"/>
    </row>
    <row r="11324" spans="15:24" x14ac:dyDescent="0.45">
      <c r="O11324" s="3"/>
      <c r="V11324" s="3"/>
      <c r="X11324" s="3"/>
    </row>
    <row r="11325" spans="15:24" x14ac:dyDescent="0.45">
      <c r="O11325" s="3"/>
      <c r="V11325" s="3"/>
      <c r="X11325" s="3"/>
    </row>
    <row r="11326" spans="15:24" x14ac:dyDescent="0.45">
      <c r="O11326" s="3"/>
      <c r="V11326" s="3"/>
      <c r="X11326" s="3"/>
    </row>
    <row r="11327" spans="15:24" x14ac:dyDescent="0.45">
      <c r="O11327" s="3"/>
      <c r="V11327" s="3"/>
      <c r="X11327" s="3"/>
    </row>
    <row r="11328" spans="15:24" x14ac:dyDescent="0.45">
      <c r="O11328" s="3"/>
      <c r="V11328" s="3"/>
      <c r="X11328" s="3"/>
    </row>
    <row r="11329" spans="15:24" x14ac:dyDescent="0.45">
      <c r="O11329" s="3"/>
      <c r="V11329" s="3"/>
      <c r="X11329" s="3"/>
    </row>
    <row r="11330" spans="15:24" x14ac:dyDescent="0.45">
      <c r="O11330" s="3"/>
      <c r="V11330" s="3"/>
      <c r="X11330" s="3"/>
    </row>
    <row r="11331" spans="15:24" x14ac:dyDescent="0.45">
      <c r="O11331" s="3"/>
      <c r="V11331" s="3"/>
      <c r="X11331" s="3"/>
    </row>
    <row r="11332" spans="15:24" x14ac:dyDescent="0.45">
      <c r="O11332" s="3"/>
      <c r="V11332" s="3"/>
      <c r="X11332" s="3"/>
    </row>
    <row r="11333" spans="15:24" x14ac:dyDescent="0.45">
      <c r="O11333" s="3"/>
      <c r="V11333" s="3"/>
      <c r="X11333" s="3"/>
    </row>
    <row r="11334" spans="15:24" x14ac:dyDescent="0.45">
      <c r="O11334" s="3"/>
      <c r="V11334" s="3"/>
      <c r="X11334" s="3"/>
    </row>
    <row r="11335" spans="15:24" x14ac:dyDescent="0.45">
      <c r="O11335" s="3"/>
      <c r="V11335" s="3"/>
      <c r="X11335" s="3"/>
    </row>
    <row r="11336" spans="15:24" x14ac:dyDescent="0.45">
      <c r="O11336" s="3"/>
      <c r="V11336" s="3"/>
      <c r="X11336" s="3"/>
    </row>
    <row r="11337" spans="15:24" x14ac:dyDescent="0.45">
      <c r="O11337" s="3"/>
      <c r="V11337" s="3"/>
      <c r="X11337" s="3"/>
    </row>
    <row r="11338" spans="15:24" x14ac:dyDescent="0.45">
      <c r="O11338" s="3"/>
      <c r="V11338" s="3"/>
      <c r="X11338" s="3"/>
    </row>
    <row r="11339" spans="15:24" x14ac:dyDescent="0.45">
      <c r="O11339" s="3"/>
      <c r="V11339" s="3"/>
      <c r="X11339" s="3"/>
    </row>
    <row r="11340" spans="15:24" x14ac:dyDescent="0.45">
      <c r="O11340" s="3"/>
      <c r="V11340" s="3"/>
      <c r="X11340" s="3"/>
    </row>
    <row r="11341" spans="15:24" x14ac:dyDescent="0.45">
      <c r="O11341" s="3"/>
      <c r="V11341" s="3"/>
      <c r="X11341" s="3"/>
    </row>
    <row r="11342" spans="15:24" x14ac:dyDescent="0.45">
      <c r="O11342" s="3"/>
      <c r="V11342" s="3"/>
      <c r="X11342" s="3"/>
    </row>
    <row r="11343" spans="15:24" x14ac:dyDescent="0.45">
      <c r="O11343" s="3"/>
      <c r="V11343" s="3"/>
      <c r="X11343" s="3"/>
    </row>
    <row r="11344" spans="15:24" x14ac:dyDescent="0.45">
      <c r="O11344" s="3"/>
      <c r="V11344" s="3"/>
      <c r="X11344" s="3"/>
    </row>
    <row r="11345" spans="15:24" x14ac:dyDescent="0.45">
      <c r="O11345" s="3"/>
      <c r="V11345" s="3"/>
      <c r="X11345" s="3"/>
    </row>
    <row r="11346" spans="15:24" x14ac:dyDescent="0.45">
      <c r="O11346" s="3"/>
      <c r="V11346" s="3"/>
      <c r="X11346" s="3"/>
    </row>
    <row r="11347" spans="15:24" x14ac:dyDescent="0.45">
      <c r="O11347" s="3"/>
      <c r="V11347" s="3"/>
      <c r="X11347" s="3"/>
    </row>
    <row r="11348" spans="15:24" x14ac:dyDescent="0.45">
      <c r="O11348" s="3"/>
      <c r="V11348" s="3"/>
      <c r="X11348" s="3"/>
    </row>
    <row r="11349" spans="15:24" x14ac:dyDescent="0.45">
      <c r="O11349" s="3"/>
      <c r="V11349" s="3"/>
      <c r="X11349" s="3"/>
    </row>
    <row r="11350" spans="15:24" x14ac:dyDescent="0.45">
      <c r="O11350" s="3"/>
      <c r="V11350" s="3"/>
      <c r="X11350" s="3"/>
    </row>
    <row r="11351" spans="15:24" x14ac:dyDescent="0.45">
      <c r="O11351" s="3"/>
      <c r="V11351" s="3"/>
      <c r="X11351" s="3"/>
    </row>
    <row r="11352" spans="15:24" x14ac:dyDescent="0.45">
      <c r="O11352" s="3"/>
      <c r="V11352" s="3"/>
      <c r="X11352" s="3"/>
    </row>
    <row r="11353" spans="15:24" x14ac:dyDescent="0.45">
      <c r="O11353" s="3"/>
      <c r="V11353" s="3"/>
      <c r="X11353" s="3"/>
    </row>
    <row r="11354" spans="15:24" x14ac:dyDescent="0.45">
      <c r="O11354" s="3"/>
      <c r="V11354" s="3"/>
      <c r="X11354" s="3"/>
    </row>
    <row r="11355" spans="15:24" x14ac:dyDescent="0.45">
      <c r="O11355" s="3"/>
      <c r="V11355" s="3"/>
      <c r="X11355" s="3"/>
    </row>
    <row r="11356" spans="15:24" x14ac:dyDescent="0.45">
      <c r="O11356" s="3"/>
      <c r="V11356" s="3"/>
      <c r="X11356" s="3"/>
    </row>
    <row r="11357" spans="15:24" x14ac:dyDescent="0.45">
      <c r="O11357" s="3"/>
      <c r="V11357" s="3"/>
      <c r="X11357" s="3"/>
    </row>
    <row r="11358" spans="15:24" x14ac:dyDescent="0.45">
      <c r="O11358" s="3"/>
      <c r="V11358" s="3"/>
      <c r="X11358" s="3"/>
    </row>
    <row r="11359" spans="15:24" x14ac:dyDescent="0.45">
      <c r="O11359" s="3"/>
      <c r="V11359" s="3"/>
      <c r="X11359" s="3"/>
    </row>
    <row r="11360" spans="15:24" x14ac:dyDescent="0.45">
      <c r="O11360" s="3"/>
      <c r="V11360" s="3"/>
      <c r="X11360" s="3"/>
    </row>
    <row r="11361" spans="15:24" x14ac:dyDescent="0.45">
      <c r="O11361" s="3"/>
      <c r="V11361" s="3"/>
      <c r="X11361" s="3"/>
    </row>
    <row r="11362" spans="15:24" x14ac:dyDescent="0.45">
      <c r="O11362" s="3"/>
      <c r="V11362" s="3"/>
      <c r="X11362" s="3"/>
    </row>
    <row r="11363" spans="15:24" x14ac:dyDescent="0.45">
      <c r="O11363" s="3"/>
      <c r="V11363" s="3"/>
      <c r="X11363" s="3"/>
    </row>
    <row r="11364" spans="15:24" x14ac:dyDescent="0.45">
      <c r="O11364" s="3"/>
      <c r="V11364" s="3"/>
      <c r="X11364" s="3"/>
    </row>
    <row r="11365" spans="15:24" x14ac:dyDescent="0.45">
      <c r="O11365" s="3"/>
      <c r="V11365" s="3"/>
      <c r="X11365" s="3"/>
    </row>
    <row r="11366" spans="15:24" x14ac:dyDescent="0.45">
      <c r="O11366" s="3"/>
      <c r="V11366" s="3"/>
      <c r="X11366" s="3"/>
    </row>
    <row r="11367" spans="15:24" x14ac:dyDescent="0.45">
      <c r="O11367" s="3"/>
      <c r="V11367" s="3"/>
      <c r="X11367" s="3"/>
    </row>
    <row r="11368" spans="15:24" x14ac:dyDescent="0.45">
      <c r="O11368" s="3"/>
      <c r="V11368" s="3"/>
      <c r="X11368" s="3"/>
    </row>
    <row r="11369" spans="15:24" x14ac:dyDescent="0.45">
      <c r="O11369" s="3"/>
      <c r="V11369" s="3"/>
      <c r="X11369" s="3"/>
    </row>
    <row r="11370" spans="15:24" x14ac:dyDescent="0.45">
      <c r="O11370" s="3"/>
      <c r="V11370" s="3"/>
      <c r="X11370" s="3"/>
    </row>
    <row r="11371" spans="15:24" x14ac:dyDescent="0.45">
      <c r="O11371" s="3"/>
      <c r="V11371" s="3"/>
      <c r="X11371" s="3"/>
    </row>
    <row r="11372" spans="15:24" x14ac:dyDescent="0.45">
      <c r="O11372" s="3"/>
      <c r="V11372" s="3"/>
      <c r="X11372" s="3"/>
    </row>
    <row r="11373" spans="15:24" x14ac:dyDescent="0.45">
      <c r="O11373" s="3"/>
      <c r="V11373" s="3"/>
      <c r="X11373" s="3"/>
    </row>
    <row r="11374" spans="15:24" x14ac:dyDescent="0.45">
      <c r="O11374" s="3"/>
      <c r="V11374" s="3"/>
      <c r="X11374" s="3"/>
    </row>
    <row r="11375" spans="15:24" x14ac:dyDescent="0.45">
      <c r="O11375" s="3"/>
      <c r="V11375" s="3"/>
      <c r="X11375" s="3"/>
    </row>
    <row r="11376" spans="15:24" x14ac:dyDescent="0.45">
      <c r="O11376" s="3"/>
      <c r="V11376" s="3"/>
      <c r="X11376" s="3"/>
    </row>
    <row r="11377" spans="15:24" x14ac:dyDescent="0.45">
      <c r="O11377" s="3"/>
      <c r="V11377" s="3"/>
      <c r="X11377" s="3"/>
    </row>
    <row r="11378" spans="15:24" x14ac:dyDescent="0.45">
      <c r="O11378" s="3"/>
      <c r="V11378" s="3"/>
      <c r="X11378" s="3"/>
    </row>
    <row r="11379" spans="15:24" x14ac:dyDescent="0.45">
      <c r="O11379" s="3"/>
      <c r="V11379" s="3"/>
      <c r="X11379" s="3"/>
    </row>
    <row r="11380" spans="15:24" x14ac:dyDescent="0.45">
      <c r="O11380" s="3"/>
      <c r="V11380" s="3"/>
      <c r="X11380" s="3"/>
    </row>
    <row r="11381" spans="15:24" x14ac:dyDescent="0.45">
      <c r="O11381" s="3"/>
      <c r="V11381" s="3"/>
      <c r="X11381" s="3"/>
    </row>
    <row r="11382" spans="15:24" x14ac:dyDescent="0.45">
      <c r="O11382" s="3"/>
      <c r="V11382" s="3"/>
      <c r="X11382" s="3"/>
    </row>
    <row r="11383" spans="15:24" x14ac:dyDescent="0.45">
      <c r="O11383" s="3"/>
      <c r="V11383" s="3"/>
      <c r="X11383" s="3"/>
    </row>
    <row r="11384" spans="15:24" x14ac:dyDescent="0.45">
      <c r="O11384" s="3"/>
      <c r="V11384" s="3"/>
      <c r="X11384" s="3"/>
    </row>
    <row r="11385" spans="15:24" x14ac:dyDescent="0.45">
      <c r="O11385" s="3"/>
      <c r="V11385" s="3"/>
      <c r="X11385" s="3"/>
    </row>
    <row r="11386" spans="15:24" x14ac:dyDescent="0.45">
      <c r="O11386" s="3"/>
      <c r="V11386" s="3"/>
      <c r="X11386" s="3"/>
    </row>
    <row r="11387" spans="15:24" x14ac:dyDescent="0.45">
      <c r="O11387" s="3"/>
      <c r="V11387" s="3"/>
      <c r="X11387" s="3"/>
    </row>
    <row r="11388" spans="15:24" x14ac:dyDescent="0.45">
      <c r="O11388" s="3"/>
      <c r="V11388" s="3"/>
      <c r="X11388" s="3"/>
    </row>
    <row r="11389" spans="15:24" x14ac:dyDescent="0.45">
      <c r="O11389" s="3"/>
      <c r="V11389" s="3"/>
      <c r="X11389" s="3"/>
    </row>
    <row r="11390" spans="15:24" x14ac:dyDescent="0.45">
      <c r="O11390" s="3"/>
      <c r="V11390" s="3"/>
      <c r="X11390" s="3"/>
    </row>
    <row r="11391" spans="15:24" x14ac:dyDescent="0.45">
      <c r="O11391" s="3"/>
      <c r="V11391" s="3"/>
      <c r="X11391" s="3"/>
    </row>
    <row r="11392" spans="15:24" x14ac:dyDescent="0.45">
      <c r="O11392" s="3"/>
      <c r="V11392" s="3"/>
      <c r="X11392" s="3"/>
    </row>
    <row r="11393" spans="15:24" x14ac:dyDescent="0.45">
      <c r="O11393" s="3"/>
      <c r="V11393" s="3"/>
      <c r="X11393" s="3"/>
    </row>
    <row r="11394" spans="15:24" x14ac:dyDescent="0.45">
      <c r="O11394" s="3"/>
      <c r="V11394" s="3"/>
      <c r="X11394" s="3"/>
    </row>
    <row r="11395" spans="15:24" x14ac:dyDescent="0.45">
      <c r="O11395" s="3"/>
      <c r="V11395" s="3"/>
      <c r="X11395" s="3"/>
    </row>
    <row r="11396" spans="15:24" x14ac:dyDescent="0.45">
      <c r="O11396" s="3"/>
      <c r="V11396" s="3"/>
      <c r="X11396" s="3"/>
    </row>
    <row r="11397" spans="15:24" x14ac:dyDescent="0.45">
      <c r="O11397" s="3"/>
      <c r="V11397" s="3"/>
      <c r="X11397" s="3"/>
    </row>
    <row r="11398" spans="15:24" x14ac:dyDescent="0.45">
      <c r="O11398" s="3"/>
      <c r="V11398" s="3"/>
      <c r="X11398" s="3"/>
    </row>
    <row r="11399" spans="15:24" x14ac:dyDescent="0.45">
      <c r="O11399" s="3"/>
      <c r="V11399" s="3"/>
      <c r="X11399" s="3"/>
    </row>
    <row r="11400" spans="15:24" x14ac:dyDescent="0.45">
      <c r="O11400" s="3"/>
      <c r="V11400" s="3"/>
      <c r="X11400" s="3"/>
    </row>
    <row r="11401" spans="15:24" x14ac:dyDescent="0.45">
      <c r="O11401" s="3"/>
      <c r="V11401" s="3"/>
      <c r="X11401" s="3"/>
    </row>
    <row r="11402" spans="15:24" x14ac:dyDescent="0.45">
      <c r="O11402" s="3"/>
      <c r="V11402" s="3"/>
      <c r="X11402" s="3"/>
    </row>
    <row r="11403" spans="15:24" x14ac:dyDescent="0.45">
      <c r="O11403" s="3"/>
      <c r="V11403" s="3"/>
      <c r="X11403" s="3"/>
    </row>
    <row r="11404" spans="15:24" x14ac:dyDescent="0.45">
      <c r="O11404" s="3"/>
      <c r="V11404" s="3"/>
      <c r="X11404" s="3"/>
    </row>
    <row r="11405" spans="15:24" x14ac:dyDescent="0.45">
      <c r="O11405" s="3"/>
      <c r="V11405" s="3"/>
      <c r="X11405" s="3"/>
    </row>
    <row r="11406" spans="15:24" x14ac:dyDescent="0.45">
      <c r="O11406" s="3"/>
      <c r="V11406" s="3"/>
      <c r="X11406" s="3"/>
    </row>
    <row r="11407" spans="15:24" x14ac:dyDescent="0.45">
      <c r="O11407" s="3"/>
      <c r="V11407" s="3"/>
      <c r="X11407" s="3"/>
    </row>
    <row r="11408" spans="15:24" x14ac:dyDescent="0.45">
      <c r="O11408" s="3"/>
      <c r="V11408" s="3"/>
      <c r="X11408" s="3"/>
    </row>
    <row r="11409" spans="15:24" x14ac:dyDescent="0.45">
      <c r="O11409" s="3"/>
      <c r="V11409" s="3"/>
      <c r="X11409" s="3"/>
    </row>
    <row r="11410" spans="15:24" x14ac:dyDescent="0.45">
      <c r="O11410" s="3"/>
      <c r="V11410" s="3"/>
      <c r="X11410" s="3"/>
    </row>
    <row r="11411" spans="15:24" x14ac:dyDescent="0.45">
      <c r="O11411" s="3"/>
      <c r="V11411" s="3"/>
      <c r="X11411" s="3"/>
    </row>
    <row r="11412" spans="15:24" x14ac:dyDescent="0.45">
      <c r="O11412" s="3"/>
      <c r="V11412" s="3"/>
      <c r="X11412" s="3"/>
    </row>
    <row r="11413" spans="15:24" x14ac:dyDescent="0.45">
      <c r="O11413" s="3"/>
      <c r="V11413" s="3"/>
      <c r="X11413" s="3"/>
    </row>
    <row r="11414" spans="15:24" x14ac:dyDescent="0.45">
      <c r="O11414" s="3"/>
      <c r="V11414" s="3"/>
      <c r="X11414" s="3"/>
    </row>
    <row r="11415" spans="15:24" x14ac:dyDescent="0.45">
      <c r="O11415" s="3"/>
      <c r="V11415" s="3"/>
      <c r="X11415" s="3"/>
    </row>
    <row r="11416" spans="15:24" x14ac:dyDescent="0.45">
      <c r="O11416" s="3"/>
      <c r="V11416" s="3"/>
      <c r="X11416" s="3"/>
    </row>
    <row r="11417" spans="15:24" x14ac:dyDescent="0.45">
      <c r="O11417" s="3"/>
      <c r="V11417" s="3"/>
      <c r="X11417" s="3"/>
    </row>
    <row r="11418" spans="15:24" x14ac:dyDescent="0.45">
      <c r="O11418" s="3"/>
      <c r="V11418" s="3"/>
      <c r="X11418" s="3"/>
    </row>
    <row r="11419" spans="15:24" x14ac:dyDescent="0.45">
      <c r="O11419" s="3"/>
      <c r="V11419" s="3"/>
      <c r="X11419" s="3"/>
    </row>
    <row r="11420" spans="15:24" x14ac:dyDescent="0.45">
      <c r="O11420" s="3"/>
      <c r="V11420" s="3"/>
      <c r="X11420" s="3"/>
    </row>
    <row r="11421" spans="15:24" x14ac:dyDescent="0.45">
      <c r="O11421" s="3"/>
      <c r="V11421" s="3"/>
      <c r="X11421" s="3"/>
    </row>
    <row r="11422" spans="15:24" x14ac:dyDescent="0.45">
      <c r="O11422" s="3"/>
      <c r="V11422" s="3"/>
      <c r="X11422" s="3"/>
    </row>
    <row r="11423" spans="15:24" x14ac:dyDescent="0.45">
      <c r="O11423" s="3"/>
      <c r="V11423" s="3"/>
      <c r="X11423" s="3"/>
    </row>
    <row r="11424" spans="15:24" x14ac:dyDescent="0.45">
      <c r="O11424" s="3"/>
      <c r="V11424" s="3"/>
      <c r="X11424" s="3"/>
    </row>
    <row r="11425" spans="15:24" x14ac:dyDescent="0.45">
      <c r="O11425" s="3"/>
      <c r="V11425" s="3"/>
      <c r="X11425" s="3"/>
    </row>
    <row r="11426" spans="15:24" x14ac:dyDescent="0.45">
      <c r="O11426" s="3"/>
      <c r="V11426" s="3"/>
      <c r="X11426" s="3"/>
    </row>
    <row r="11427" spans="15:24" x14ac:dyDescent="0.45">
      <c r="O11427" s="3"/>
      <c r="V11427" s="3"/>
      <c r="X11427" s="3"/>
    </row>
    <row r="11428" spans="15:24" x14ac:dyDescent="0.45">
      <c r="O11428" s="3"/>
      <c r="V11428" s="3"/>
      <c r="X11428" s="3"/>
    </row>
    <row r="11429" spans="15:24" x14ac:dyDescent="0.45">
      <c r="O11429" s="3"/>
      <c r="V11429" s="3"/>
      <c r="X11429" s="3"/>
    </row>
    <row r="11430" spans="15:24" x14ac:dyDescent="0.45">
      <c r="O11430" s="3"/>
      <c r="V11430" s="3"/>
      <c r="X11430" s="3"/>
    </row>
    <row r="11431" spans="15:24" x14ac:dyDescent="0.45">
      <c r="O11431" s="3"/>
      <c r="V11431" s="3"/>
      <c r="X11431" s="3"/>
    </row>
    <row r="11432" spans="15:24" x14ac:dyDescent="0.45">
      <c r="O11432" s="3"/>
      <c r="V11432" s="3"/>
      <c r="X11432" s="3"/>
    </row>
    <row r="11433" spans="15:24" x14ac:dyDescent="0.45">
      <c r="O11433" s="3"/>
      <c r="V11433" s="3"/>
      <c r="X11433" s="3"/>
    </row>
    <row r="11434" spans="15:24" x14ac:dyDescent="0.45">
      <c r="O11434" s="3"/>
      <c r="V11434" s="3"/>
      <c r="X11434" s="3"/>
    </row>
    <row r="11435" spans="15:24" x14ac:dyDescent="0.45">
      <c r="O11435" s="3"/>
      <c r="V11435" s="3"/>
      <c r="X11435" s="3"/>
    </row>
    <row r="11436" spans="15:24" x14ac:dyDescent="0.45">
      <c r="O11436" s="3"/>
      <c r="V11436" s="3"/>
      <c r="X11436" s="3"/>
    </row>
    <row r="11437" spans="15:24" x14ac:dyDescent="0.45">
      <c r="O11437" s="3"/>
      <c r="V11437" s="3"/>
      <c r="X11437" s="3"/>
    </row>
    <row r="11438" spans="15:24" x14ac:dyDescent="0.45">
      <c r="O11438" s="3"/>
      <c r="V11438" s="3"/>
      <c r="X11438" s="3"/>
    </row>
    <row r="11439" spans="15:24" x14ac:dyDescent="0.45">
      <c r="O11439" s="3"/>
      <c r="V11439" s="3"/>
      <c r="X11439" s="3"/>
    </row>
    <row r="11440" spans="15:24" x14ac:dyDescent="0.45">
      <c r="O11440" s="3"/>
      <c r="V11440" s="3"/>
      <c r="X11440" s="3"/>
    </row>
    <row r="11441" spans="15:24" x14ac:dyDescent="0.45">
      <c r="O11441" s="3"/>
      <c r="V11441" s="3"/>
      <c r="X11441" s="3"/>
    </row>
    <row r="11442" spans="15:24" x14ac:dyDescent="0.45">
      <c r="O11442" s="3"/>
      <c r="V11442" s="3"/>
      <c r="X11442" s="3"/>
    </row>
    <row r="11443" spans="15:24" x14ac:dyDescent="0.45">
      <c r="O11443" s="3"/>
      <c r="V11443" s="3"/>
      <c r="X11443" s="3"/>
    </row>
    <row r="11444" spans="15:24" x14ac:dyDescent="0.45">
      <c r="O11444" s="3"/>
      <c r="V11444" s="3"/>
      <c r="X11444" s="3"/>
    </row>
    <row r="11445" spans="15:24" x14ac:dyDescent="0.45">
      <c r="O11445" s="3"/>
      <c r="V11445" s="3"/>
      <c r="X11445" s="3"/>
    </row>
    <row r="11446" spans="15:24" x14ac:dyDescent="0.45">
      <c r="O11446" s="3"/>
      <c r="V11446" s="3"/>
      <c r="X11446" s="3"/>
    </row>
    <row r="11447" spans="15:24" x14ac:dyDescent="0.45">
      <c r="O11447" s="3"/>
      <c r="V11447" s="3"/>
      <c r="X11447" s="3"/>
    </row>
    <row r="11448" spans="15:24" x14ac:dyDescent="0.45">
      <c r="O11448" s="3"/>
      <c r="V11448" s="3"/>
      <c r="X11448" s="3"/>
    </row>
    <row r="11449" spans="15:24" x14ac:dyDescent="0.45">
      <c r="O11449" s="3"/>
      <c r="V11449" s="3"/>
      <c r="X11449" s="3"/>
    </row>
    <row r="11450" spans="15:24" x14ac:dyDescent="0.45">
      <c r="O11450" s="3"/>
      <c r="V11450" s="3"/>
      <c r="X11450" s="3"/>
    </row>
    <row r="11451" spans="15:24" x14ac:dyDescent="0.45">
      <c r="O11451" s="3"/>
      <c r="V11451" s="3"/>
      <c r="X11451" s="3"/>
    </row>
    <row r="11452" spans="15:24" x14ac:dyDescent="0.45">
      <c r="O11452" s="3"/>
      <c r="V11452" s="3"/>
      <c r="X11452" s="3"/>
    </row>
    <row r="11453" spans="15:24" x14ac:dyDescent="0.45">
      <c r="O11453" s="3"/>
      <c r="V11453" s="3"/>
      <c r="X11453" s="3"/>
    </row>
    <row r="11454" spans="15:24" x14ac:dyDescent="0.45">
      <c r="O11454" s="3"/>
      <c r="V11454" s="3"/>
      <c r="X11454" s="3"/>
    </row>
    <row r="11455" spans="15:24" x14ac:dyDescent="0.45">
      <c r="O11455" s="3"/>
      <c r="V11455" s="3"/>
      <c r="X11455" s="3"/>
    </row>
    <row r="11456" spans="15:24" x14ac:dyDescent="0.45">
      <c r="O11456" s="3"/>
      <c r="V11456" s="3"/>
      <c r="X11456" s="3"/>
    </row>
    <row r="11457" spans="15:24" x14ac:dyDescent="0.45">
      <c r="O11457" s="3"/>
      <c r="V11457" s="3"/>
      <c r="X11457" s="3"/>
    </row>
    <row r="11458" spans="15:24" x14ac:dyDescent="0.45">
      <c r="O11458" s="3"/>
      <c r="V11458" s="3"/>
      <c r="X11458" s="3"/>
    </row>
    <row r="11459" spans="15:24" x14ac:dyDescent="0.45">
      <c r="O11459" s="3"/>
      <c r="V11459" s="3"/>
      <c r="X11459" s="3"/>
    </row>
    <row r="11460" spans="15:24" x14ac:dyDescent="0.45">
      <c r="O11460" s="3"/>
      <c r="V11460" s="3"/>
      <c r="X11460" s="3"/>
    </row>
    <row r="11461" spans="15:24" x14ac:dyDescent="0.45">
      <c r="O11461" s="3"/>
      <c r="V11461" s="3"/>
      <c r="X11461" s="3"/>
    </row>
    <row r="11462" spans="15:24" x14ac:dyDescent="0.45">
      <c r="O11462" s="3"/>
      <c r="V11462" s="3"/>
      <c r="X11462" s="3"/>
    </row>
    <row r="11463" spans="15:24" x14ac:dyDescent="0.45">
      <c r="O11463" s="3"/>
      <c r="V11463" s="3"/>
      <c r="X11463" s="3"/>
    </row>
    <row r="11464" spans="15:24" x14ac:dyDescent="0.45">
      <c r="O11464" s="3"/>
      <c r="V11464" s="3"/>
      <c r="X11464" s="3"/>
    </row>
    <row r="11465" spans="15:24" x14ac:dyDescent="0.45">
      <c r="O11465" s="3"/>
      <c r="V11465" s="3"/>
      <c r="X11465" s="3"/>
    </row>
    <row r="11466" spans="15:24" x14ac:dyDescent="0.45">
      <c r="O11466" s="3"/>
      <c r="V11466" s="3"/>
      <c r="X11466" s="3"/>
    </row>
    <row r="11467" spans="15:24" x14ac:dyDescent="0.45">
      <c r="O11467" s="3"/>
      <c r="V11467" s="3"/>
      <c r="X11467" s="3"/>
    </row>
    <row r="11468" spans="15:24" x14ac:dyDescent="0.45">
      <c r="O11468" s="3"/>
      <c r="V11468" s="3"/>
      <c r="X11468" s="3"/>
    </row>
    <row r="11469" spans="15:24" x14ac:dyDescent="0.45">
      <c r="O11469" s="3"/>
      <c r="V11469" s="3"/>
      <c r="X11469" s="3"/>
    </row>
    <row r="11470" spans="15:24" x14ac:dyDescent="0.45">
      <c r="O11470" s="3"/>
      <c r="V11470" s="3"/>
      <c r="X11470" s="3"/>
    </row>
    <row r="11471" spans="15:24" x14ac:dyDescent="0.45">
      <c r="O11471" s="3"/>
      <c r="V11471" s="3"/>
      <c r="X11471" s="3"/>
    </row>
    <row r="11472" spans="15:24" x14ac:dyDescent="0.45">
      <c r="O11472" s="3"/>
      <c r="V11472" s="3"/>
      <c r="X11472" s="3"/>
    </row>
    <row r="11473" spans="15:24" x14ac:dyDescent="0.45">
      <c r="O11473" s="3"/>
      <c r="V11473" s="3"/>
      <c r="X11473" s="3"/>
    </row>
    <row r="11474" spans="15:24" x14ac:dyDescent="0.45">
      <c r="O11474" s="3"/>
      <c r="V11474" s="3"/>
      <c r="X11474" s="3"/>
    </row>
    <row r="11475" spans="15:24" x14ac:dyDescent="0.45">
      <c r="O11475" s="3"/>
      <c r="V11475" s="3"/>
      <c r="X11475" s="3"/>
    </row>
    <row r="11476" spans="15:24" x14ac:dyDescent="0.45">
      <c r="O11476" s="3"/>
      <c r="V11476" s="3"/>
      <c r="X11476" s="3"/>
    </row>
    <row r="11477" spans="15:24" x14ac:dyDescent="0.45">
      <c r="O11477" s="3"/>
      <c r="V11477" s="3"/>
      <c r="X11477" s="3"/>
    </row>
    <row r="11478" spans="15:24" x14ac:dyDescent="0.45">
      <c r="O11478" s="3"/>
      <c r="V11478" s="3"/>
      <c r="X11478" s="3"/>
    </row>
    <row r="11479" spans="15:24" x14ac:dyDescent="0.45">
      <c r="O11479" s="3"/>
      <c r="V11479" s="3"/>
      <c r="X11479" s="3"/>
    </row>
    <row r="11480" spans="15:24" x14ac:dyDescent="0.45">
      <c r="O11480" s="3"/>
      <c r="V11480" s="3"/>
      <c r="X11480" s="3"/>
    </row>
    <row r="11481" spans="15:24" x14ac:dyDescent="0.45">
      <c r="O11481" s="3"/>
      <c r="V11481" s="3"/>
      <c r="X11481" s="3"/>
    </row>
    <row r="11482" spans="15:24" x14ac:dyDescent="0.45">
      <c r="O11482" s="3"/>
      <c r="V11482" s="3"/>
      <c r="X11482" s="3"/>
    </row>
    <row r="11483" spans="15:24" x14ac:dyDescent="0.45">
      <c r="O11483" s="3"/>
      <c r="V11483" s="3"/>
      <c r="X11483" s="3"/>
    </row>
    <row r="11484" spans="15:24" x14ac:dyDescent="0.45">
      <c r="O11484" s="3"/>
      <c r="V11484" s="3"/>
      <c r="X11484" s="3"/>
    </row>
    <row r="11485" spans="15:24" x14ac:dyDescent="0.45">
      <c r="O11485" s="3"/>
      <c r="V11485" s="3"/>
      <c r="X11485" s="3"/>
    </row>
    <row r="11486" spans="15:24" x14ac:dyDescent="0.45">
      <c r="O11486" s="3"/>
      <c r="V11486" s="3"/>
      <c r="X11486" s="3"/>
    </row>
    <row r="11487" spans="15:24" x14ac:dyDescent="0.45">
      <c r="O11487" s="3"/>
      <c r="V11487" s="3"/>
      <c r="X11487" s="3"/>
    </row>
    <row r="11488" spans="15:24" x14ac:dyDescent="0.45">
      <c r="O11488" s="3"/>
      <c r="V11488" s="3"/>
      <c r="X11488" s="3"/>
    </row>
    <row r="11489" spans="15:24" x14ac:dyDescent="0.45">
      <c r="O11489" s="3"/>
      <c r="V11489" s="3"/>
      <c r="X11489" s="3"/>
    </row>
    <row r="11490" spans="15:24" x14ac:dyDescent="0.45">
      <c r="O11490" s="3"/>
      <c r="V11490" s="3"/>
      <c r="X11490" s="3"/>
    </row>
    <row r="11491" spans="15:24" x14ac:dyDescent="0.45">
      <c r="O11491" s="3"/>
      <c r="V11491" s="3"/>
      <c r="X11491" s="3"/>
    </row>
    <row r="11492" spans="15:24" x14ac:dyDescent="0.45">
      <c r="O11492" s="3"/>
      <c r="V11492" s="3"/>
      <c r="X11492" s="3"/>
    </row>
    <row r="11493" spans="15:24" x14ac:dyDescent="0.45">
      <c r="O11493" s="3"/>
      <c r="V11493" s="3"/>
      <c r="X11493" s="3"/>
    </row>
    <row r="11494" spans="15:24" x14ac:dyDescent="0.45">
      <c r="O11494" s="3"/>
      <c r="V11494" s="3"/>
      <c r="X11494" s="3"/>
    </row>
    <row r="11495" spans="15:24" x14ac:dyDescent="0.45">
      <c r="O11495" s="3"/>
      <c r="V11495" s="3"/>
      <c r="X11495" s="3"/>
    </row>
    <row r="11496" spans="15:24" x14ac:dyDescent="0.45">
      <c r="O11496" s="3"/>
      <c r="V11496" s="3"/>
      <c r="X11496" s="3"/>
    </row>
    <row r="11497" spans="15:24" x14ac:dyDescent="0.45">
      <c r="O11497" s="3"/>
      <c r="V11497" s="3"/>
      <c r="X11497" s="3"/>
    </row>
    <row r="11498" spans="15:24" x14ac:dyDescent="0.45">
      <c r="O11498" s="3"/>
      <c r="V11498" s="3"/>
      <c r="X11498" s="3"/>
    </row>
    <row r="11499" spans="15:24" x14ac:dyDescent="0.45">
      <c r="O11499" s="3"/>
      <c r="V11499" s="3"/>
      <c r="X11499" s="3"/>
    </row>
    <row r="11500" spans="15:24" x14ac:dyDescent="0.45">
      <c r="O11500" s="3"/>
      <c r="V11500" s="3"/>
      <c r="X11500" s="3"/>
    </row>
    <row r="11501" spans="15:24" x14ac:dyDescent="0.45">
      <c r="O11501" s="3"/>
      <c r="V11501" s="3"/>
      <c r="X11501" s="3"/>
    </row>
    <row r="11502" spans="15:24" x14ac:dyDescent="0.45">
      <c r="O11502" s="3"/>
      <c r="V11502" s="3"/>
      <c r="X11502" s="3"/>
    </row>
    <row r="11503" spans="15:24" x14ac:dyDescent="0.45">
      <c r="O11503" s="3"/>
      <c r="V11503" s="3"/>
      <c r="X11503" s="3"/>
    </row>
    <row r="11504" spans="15:24" x14ac:dyDescent="0.45">
      <c r="O11504" s="3"/>
      <c r="V11504" s="3"/>
      <c r="X11504" s="3"/>
    </row>
    <row r="11505" spans="15:24" x14ac:dyDescent="0.45">
      <c r="O11505" s="3"/>
      <c r="V11505" s="3"/>
      <c r="X11505" s="3"/>
    </row>
    <row r="11506" spans="15:24" x14ac:dyDescent="0.45">
      <c r="O11506" s="3"/>
      <c r="V11506" s="3"/>
      <c r="X11506" s="3"/>
    </row>
    <row r="11507" spans="15:24" x14ac:dyDescent="0.45">
      <c r="O11507" s="3"/>
      <c r="V11507" s="3"/>
      <c r="X11507" s="3"/>
    </row>
    <row r="11508" spans="15:24" x14ac:dyDescent="0.45">
      <c r="O11508" s="3"/>
      <c r="V11508" s="3"/>
      <c r="X11508" s="3"/>
    </row>
    <row r="11509" spans="15:24" x14ac:dyDescent="0.45">
      <c r="O11509" s="3"/>
      <c r="V11509" s="3"/>
      <c r="X11509" s="3"/>
    </row>
    <row r="11510" spans="15:24" x14ac:dyDescent="0.45">
      <c r="O11510" s="3"/>
      <c r="V11510" s="3"/>
      <c r="X11510" s="3"/>
    </row>
    <row r="11511" spans="15:24" x14ac:dyDescent="0.45">
      <c r="O11511" s="3"/>
      <c r="V11511" s="3"/>
      <c r="X11511" s="3"/>
    </row>
    <row r="11512" spans="15:24" x14ac:dyDescent="0.45">
      <c r="O11512" s="3"/>
      <c r="V11512" s="3"/>
      <c r="X11512" s="3"/>
    </row>
    <row r="11513" spans="15:24" x14ac:dyDescent="0.45">
      <c r="O11513" s="3"/>
      <c r="V11513" s="3"/>
      <c r="X11513" s="3"/>
    </row>
    <row r="11514" spans="15:24" x14ac:dyDescent="0.45">
      <c r="O11514" s="3"/>
      <c r="V11514" s="3"/>
      <c r="X11514" s="3"/>
    </row>
    <row r="11515" spans="15:24" x14ac:dyDescent="0.45">
      <c r="O11515" s="3"/>
      <c r="V11515" s="3"/>
      <c r="X11515" s="3"/>
    </row>
    <row r="11516" spans="15:24" x14ac:dyDescent="0.45">
      <c r="O11516" s="3"/>
      <c r="V11516" s="3"/>
      <c r="X11516" s="3"/>
    </row>
    <row r="11517" spans="15:24" x14ac:dyDescent="0.45">
      <c r="O11517" s="3"/>
      <c r="V11517" s="3"/>
      <c r="X11517" s="3"/>
    </row>
    <row r="11518" spans="15:24" x14ac:dyDescent="0.45">
      <c r="O11518" s="3"/>
      <c r="V11518" s="3"/>
      <c r="X11518" s="3"/>
    </row>
    <row r="11519" spans="15:24" x14ac:dyDescent="0.45">
      <c r="O11519" s="3"/>
      <c r="V11519" s="3"/>
      <c r="X11519" s="3"/>
    </row>
    <row r="11520" spans="15:24" x14ac:dyDescent="0.45">
      <c r="O11520" s="3"/>
      <c r="V11520" s="3"/>
      <c r="X11520" s="3"/>
    </row>
    <row r="11521" spans="15:24" x14ac:dyDescent="0.45">
      <c r="O11521" s="3"/>
      <c r="V11521" s="3"/>
      <c r="X11521" s="3"/>
    </row>
    <row r="11522" spans="15:24" x14ac:dyDescent="0.45">
      <c r="O11522" s="3"/>
      <c r="V11522" s="3"/>
      <c r="X11522" s="3"/>
    </row>
    <row r="11523" spans="15:24" x14ac:dyDescent="0.45">
      <c r="O11523" s="3"/>
      <c r="V11523" s="3"/>
      <c r="X11523" s="3"/>
    </row>
    <row r="11524" spans="15:24" x14ac:dyDescent="0.45">
      <c r="O11524" s="3"/>
      <c r="V11524" s="3"/>
      <c r="X11524" s="3"/>
    </row>
    <row r="11525" spans="15:24" x14ac:dyDescent="0.45">
      <c r="O11525" s="3"/>
      <c r="V11525" s="3"/>
      <c r="X11525" s="3"/>
    </row>
    <row r="11526" spans="15:24" x14ac:dyDescent="0.45">
      <c r="O11526" s="3"/>
      <c r="V11526" s="3"/>
      <c r="X11526" s="3"/>
    </row>
    <row r="11527" spans="15:24" x14ac:dyDescent="0.45">
      <c r="O11527" s="3"/>
      <c r="V11527" s="3"/>
      <c r="X11527" s="3"/>
    </row>
    <row r="11528" spans="15:24" x14ac:dyDescent="0.45">
      <c r="O11528" s="3"/>
      <c r="V11528" s="3"/>
      <c r="X11528" s="3"/>
    </row>
    <row r="11529" spans="15:24" x14ac:dyDescent="0.45">
      <c r="O11529" s="3"/>
      <c r="V11529" s="3"/>
      <c r="X11529" s="3"/>
    </row>
    <row r="11530" spans="15:24" x14ac:dyDescent="0.45">
      <c r="O11530" s="3"/>
      <c r="V11530" s="3"/>
      <c r="X11530" s="3"/>
    </row>
    <row r="11531" spans="15:24" x14ac:dyDescent="0.45">
      <c r="O11531" s="3"/>
      <c r="V11531" s="3"/>
      <c r="X11531" s="3"/>
    </row>
    <row r="11532" spans="15:24" x14ac:dyDescent="0.45">
      <c r="O11532" s="3"/>
      <c r="V11532" s="3"/>
      <c r="X11532" s="3"/>
    </row>
    <row r="11533" spans="15:24" x14ac:dyDescent="0.45">
      <c r="O11533" s="3"/>
      <c r="V11533" s="3"/>
      <c r="X11533" s="3"/>
    </row>
    <row r="11534" spans="15:24" x14ac:dyDescent="0.45">
      <c r="O11534" s="3"/>
      <c r="V11534" s="3"/>
      <c r="X11534" s="3"/>
    </row>
    <row r="11535" spans="15:24" x14ac:dyDescent="0.45">
      <c r="O11535" s="3"/>
      <c r="V11535" s="3"/>
      <c r="X11535" s="3"/>
    </row>
    <row r="11536" spans="15:24" x14ac:dyDescent="0.45">
      <c r="O11536" s="3"/>
      <c r="V11536" s="3"/>
      <c r="X11536" s="3"/>
    </row>
    <row r="11537" spans="15:24" x14ac:dyDescent="0.45">
      <c r="O11537" s="3"/>
      <c r="V11537" s="3"/>
      <c r="X11537" s="3"/>
    </row>
    <row r="11538" spans="15:24" x14ac:dyDescent="0.45">
      <c r="O11538" s="3"/>
      <c r="V11538" s="3"/>
      <c r="X11538" s="3"/>
    </row>
    <row r="11539" spans="15:24" x14ac:dyDescent="0.45">
      <c r="O11539" s="3"/>
      <c r="V11539" s="3"/>
      <c r="X11539" s="3"/>
    </row>
    <row r="11540" spans="15:24" x14ac:dyDescent="0.45">
      <c r="O11540" s="3"/>
      <c r="V11540" s="3"/>
      <c r="X11540" s="3"/>
    </row>
    <row r="11541" spans="15:24" x14ac:dyDescent="0.45">
      <c r="O11541" s="3"/>
      <c r="V11541" s="3"/>
      <c r="X11541" s="3"/>
    </row>
    <row r="11542" spans="15:24" x14ac:dyDescent="0.45">
      <c r="O11542" s="3"/>
      <c r="V11542" s="3"/>
      <c r="X11542" s="3"/>
    </row>
    <row r="11543" spans="15:24" x14ac:dyDescent="0.45">
      <c r="O11543" s="3"/>
      <c r="V11543" s="3"/>
      <c r="X11543" s="3"/>
    </row>
    <row r="11544" spans="15:24" x14ac:dyDescent="0.45">
      <c r="O11544" s="3"/>
      <c r="V11544" s="3"/>
      <c r="X11544" s="3"/>
    </row>
    <row r="11545" spans="15:24" x14ac:dyDescent="0.45">
      <c r="O11545" s="3"/>
      <c r="V11545" s="3"/>
      <c r="X11545" s="3"/>
    </row>
    <row r="11546" spans="15:24" x14ac:dyDescent="0.45">
      <c r="O11546" s="3"/>
      <c r="V11546" s="3"/>
      <c r="X11546" s="3"/>
    </row>
    <row r="11547" spans="15:24" x14ac:dyDescent="0.45">
      <c r="O11547" s="3"/>
      <c r="V11547" s="3"/>
      <c r="X11547" s="3"/>
    </row>
    <row r="11548" spans="15:24" x14ac:dyDescent="0.45">
      <c r="O11548" s="3"/>
      <c r="V11548" s="3"/>
      <c r="X11548" s="3"/>
    </row>
    <row r="11549" spans="15:24" x14ac:dyDescent="0.45">
      <c r="O11549" s="3"/>
      <c r="V11549" s="3"/>
      <c r="X11549" s="3"/>
    </row>
    <row r="11550" spans="15:24" x14ac:dyDescent="0.45">
      <c r="O11550" s="3"/>
      <c r="V11550" s="3"/>
      <c r="X11550" s="3"/>
    </row>
    <row r="11551" spans="15:24" x14ac:dyDescent="0.45">
      <c r="O11551" s="3"/>
      <c r="V11551" s="3"/>
      <c r="X11551" s="3"/>
    </row>
    <row r="11552" spans="15:24" x14ac:dyDescent="0.45">
      <c r="O11552" s="3"/>
      <c r="V11552" s="3"/>
      <c r="X11552" s="3"/>
    </row>
    <row r="11553" spans="15:24" x14ac:dyDescent="0.45">
      <c r="O11553" s="3"/>
      <c r="V11553" s="3"/>
      <c r="X11553" s="3"/>
    </row>
    <row r="11554" spans="15:24" x14ac:dyDescent="0.45">
      <c r="O11554" s="3"/>
      <c r="V11554" s="3"/>
      <c r="X11554" s="3"/>
    </row>
    <row r="11555" spans="15:24" x14ac:dyDescent="0.45">
      <c r="O11555" s="3"/>
      <c r="V11555" s="3"/>
      <c r="X11555" s="3"/>
    </row>
    <row r="11556" spans="15:24" x14ac:dyDescent="0.45">
      <c r="O11556" s="3"/>
      <c r="V11556" s="3"/>
      <c r="X11556" s="3"/>
    </row>
    <row r="11557" spans="15:24" x14ac:dyDescent="0.45">
      <c r="O11557" s="3"/>
      <c r="V11557" s="3"/>
      <c r="X11557" s="3"/>
    </row>
    <row r="11558" spans="15:24" x14ac:dyDescent="0.45">
      <c r="O11558" s="3"/>
      <c r="V11558" s="3"/>
      <c r="X11558" s="3"/>
    </row>
    <row r="11559" spans="15:24" x14ac:dyDescent="0.45">
      <c r="O11559" s="3"/>
      <c r="V11559" s="3"/>
      <c r="X11559" s="3"/>
    </row>
    <row r="11560" spans="15:24" x14ac:dyDescent="0.45">
      <c r="O11560" s="3"/>
      <c r="V11560" s="3"/>
      <c r="X11560" s="3"/>
    </row>
    <row r="11561" spans="15:24" x14ac:dyDescent="0.45">
      <c r="O11561" s="3"/>
      <c r="V11561" s="3"/>
      <c r="X11561" s="3"/>
    </row>
    <row r="11562" spans="15:24" x14ac:dyDescent="0.45">
      <c r="O11562" s="3"/>
      <c r="V11562" s="3"/>
      <c r="X11562" s="3"/>
    </row>
    <row r="11563" spans="15:24" x14ac:dyDescent="0.45">
      <c r="O11563" s="3"/>
      <c r="V11563" s="3"/>
      <c r="X11563" s="3"/>
    </row>
    <row r="11564" spans="15:24" x14ac:dyDescent="0.45">
      <c r="O11564" s="3"/>
      <c r="V11564" s="3"/>
      <c r="X11564" s="3"/>
    </row>
    <row r="11565" spans="15:24" x14ac:dyDescent="0.45">
      <c r="O11565" s="3"/>
      <c r="V11565" s="3"/>
      <c r="X11565" s="3"/>
    </row>
    <row r="11566" spans="15:24" x14ac:dyDescent="0.45">
      <c r="O11566" s="3"/>
      <c r="V11566" s="3"/>
      <c r="X11566" s="3"/>
    </row>
    <row r="11567" spans="15:24" x14ac:dyDescent="0.45">
      <c r="O11567" s="3"/>
      <c r="V11567" s="3"/>
      <c r="X11567" s="3"/>
    </row>
    <row r="11568" spans="15:24" x14ac:dyDescent="0.45">
      <c r="O11568" s="3"/>
      <c r="V11568" s="3"/>
      <c r="X11568" s="3"/>
    </row>
    <row r="11569" spans="15:24" x14ac:dyDescent="0.45">
      <c r="O11569" s="3"/>
      <c r="V11569" s="3"/>
      <c r="X11569" s="3"/>
    </row>
    <row r="11570" spans="15:24" x14ac:dyDescent="0.45">
      <c r="O11570" s="3"/>
      <c r="V11570" s="3"/>
      <c r="X11570" s="3"/>
    </row>
    <row r="11571" spans="15:24" x14ac:dyDescent="0.45">
      <c r="O11571" s="3"/>
      <c r="V11571" s="3"/>
      <c r="X11571" s="3"/>
    </row>
    <row r="11572" spans="15:24" x14ac:dyDescent="0.45">
      <c r="O11572" s="3"/>
      <c r="V11572" s="3"/>
      <c r="X11572" s="3"/>
    </row>
    <row r="11573" spans="15:24" x14ac:dyDescent="0.45">
      <c r="O11573" s="3"/>
      <c r="V11573" s="3"/>
      <c r="X11573" s="3"/>
    </row>
    <row r="11574" spans="15:24" x14ac:dyDescent="0.45">
      <c r="O11574" s="3"/>
      <c r="V11574" s="3"/>
      <c r="X11574" s="3"/>
    </row>
    <row r="11575" spans="15:24" x14ac:dyDescent="0.45">
      <c r="O11575" s="3"/>
      <c r="V11575" s="3"/>
      <c r="X11575" s="3"/>
    </row>
    <row r="11576" spans="15:24" x14ac:dyDescent="0.45">
      <c r="O11576" s="3"/>
      <c r="V11576" s="3"/>
      <c r="X11576" s="3"/>
    </row>
    <row r="11577" spans="15:24" x14ac:dyDescent="0.45">
      <c r="O11577" s="3"/>
      <c r="V11577" s="3"/>
      <c r="X11577" s="3"/>
    </row>
    <row r="11578" spans="15:24" x14ac:dyDescent="0.45">
      <c r="O11578" s="3"/>
      <c r="V11578" s="3"/>
      <c r="X11578" s="3"/>
    </row>
    <row r="11579" spans="15:24" x14ac:dyDescent="0.45">
      <c r="O11579" s="3"/>
      <c r="V11579" s="3"/>
      <c r="X11579" s="3"/>
    </row>
    <row r="11580" spans="15:24" x14ac:dyDescent="0.45">
      <c r="O11580" s="3"/>
      <c r="V11580" s="3"/>
      <c r="X11580" s="3"/>
    </row>
    <row r="11581" spans="15:24" x14ac:dyDescent="0.45">
      <c r="O11581" s="3"/>
      <c r="V11581" s="3"/>
      <c r="X11581" s="3"/>
    </row>
    <row r="11582" spans="15:24" x14ac:dyDescent="0.45">
      <c r="O11582" s="3"/>
      <c r="V11582" s="3"/>
      <c r="X11582" s="3"/>
    </row>
    <row r="11583" spans="15:24" x14ac:dyDescent="0.45">
      <c r="O11583" s="3"/>
      <c r="V11583" s="3"/>
      <c r="X11583" s="3"/>
    </row>
    <row r="11584" spans="15:24" x14ac:dyDescent="0.45">
      <c r="O11584" s="3"/>
      <c r="V11584" s="3"/>
      <c r="X11584" s="3"/>
    </row>
    <row r="11585" spans="15:24" x14ac:dyDescent="0.45">
      <c r="O11585" s="3"/>
      <c r="V11585" s="3"/>
      <c r="X11585" s="3"/>
    </row>
    <row r="11586" spans="15:24" x14ac:dyDescent="0.45">
      <c r="O11586" s="3"/>
      <c r="V11586" s="3"/>
      <c r="X11586" s="3"/>
    </row>
    <row r="11587" spans="15:24" x14ac:dyDescent="0.45">
      <c r="O11587" s="3"/>
      <c r="V11587" s="3"/>
      <c r="X11587" s="3"/>
    </row>
    <row r="11588" spans="15:24" x14ac:dyDescent="0.45">
      <c r="O11588" s="3"/>
      <c r="V11588" s="3"/>
      <c r="X11588" s="3"/>
    </row>
    <row r="11589" spans="15:24" x14ac:dyDescent="0.45">
      <c r="O11589" s="3"/>
      <c r="V11589" s="3"/>
      <c r="X11589" s="3"/>
    </row>
    <row r="11590" spans="15:24" x14ac:dyDescent="0.45">
      <c r="O11590" s="3"/>
      <c r="V11590" s="3"/>
      <c r="X11590" s="3"/>
    </row>
    <row r="11591" spans="15:24" x14ac:dyDescent="0.45">
      <c r="O11591" s="3"/>
      <c r="V11591" s="3"/>
      <c r="X11591" s="3"/>
    </row>
    <row r="11592" spans="15:24" x14ac:dyDescent="0.45">
      <c r="O11592" s="3"/>
      <c r="V11592" s="3"/>
      <c r="X11592" s="3"/>
    </row>
    <row r="11593" spans="15:24" x14ac:dyDescent="0.45">
      <c r="O11593" s="3"/>
      <c r="V11593" s="3"/>
      <c r="X11593" s="3"/>
    </row>
    <row r="11594" spans="15:24" x14ac:dyDescent="0.45">
      <c r="O11594" s="3"/>
      <c r="V11594" s="3"/>
      <c r="X11594" s="3"/>
    </row>
    <row r="11595" spans="15:24" x14ac:dyDescent="0.45">
      <c r="O11595" s="3"/>
      <c r="V11595" s="3"/>
      <c r="X11595" s="3"/>
    </row>
    <row r="11596" spans="15:24" x14ac:dyDescent="0.45">
      <c r="O11596" s="3"/>
      <c r="V11596" s="3"/>
      <c r="X11596" s="3"/>
    </row>
    <row r="11597" spans="15:24" x14ac:dyDescent="0.45">
      <c r="O11597" s="3"/>
      <c r="V11597" s="3"/>
      <c r="X11597" s="3"/>
    </row>
    <row r="11598" spans="15:24" x14ac:dyDescent="0.45">
      <c r="O11598" s="3"/>
      <c r="V11598" s="3"/>
      <c r="X11598" s="3"/>
    </row>
    <row r="11599" spans="15:24" x14ac:dyDescent="0.45">
      <c r="O11599" s="3"/>
      <c r="V11599" s="3"/>
      <c r="X11599" s="3"/>
    </row>
    <row r="11600" spans="15:24" x14ac:dyDescent="0.45">
      <c r="O11600" s="3"/>
      <c r="V11600" s="3"/>
      <c r="X11600" s="3"/>
    </row>
    <row r="11601" spans="15:24" x14ac:dyDescent="0.45">
      <c r="O11601" s="3"/>
      <c r="V11601" s="3"/>
      <c r="X11601" s="3"/>
    </row>
    <row r="11602" spans="15:24" x14ac:dyDescent="0.45">
      <c r="O11602" s="3"/>
      <c r="V11602" s="3"/>
      <c r="X11602" s="3"/>
    </row>
    <row r="11603" spans="15:24" x14ac:dyDescent="0.45">
      <c r="O11603" s="3"/>
      <c r="V11603" s="3"/>
      <c r="X11603" s="3"/>
    </row>
    <row r="11604" spans="15:24" x14ac:dyDescent="0.45">
      <c r="O11604" s="3"/>
      <c r="V11604" s="3"/>
      <c r="X11604" s="3"/>
    </row>
    <row r="11605" spans="15:24" x14ac:dyDescent="0.45">
      <c r="O11605" s="3"/>
      <c r="V11605" s="3"/>
      <c r="X11605" s="3"/>
    </row>
    <row r="11606" spans="15:24" x14ac:dyDescent="0.45">
      <c r="O11606" s="3"/>
      <c r="V11606" s="3"/>
      <c r="X11606" s="3"/>
    </row>
    <row r="11607" spans="15:24" x14ac:dyDescent="0.45">
      <c r="O11607" s="3"/>
      <c r="V11607" s="3"/>
      <c r="X11607" s="3"/>
    </row>
    <row r="11608" spans="15:24" x14ac:dyDescent="0.45">
      <c r="O11608" s="3"/>
      <c r="V11608" s="3"/>
      <c r="X11608" s="3"/>
    </row>
    <row r="11609" spans="15:24" x14ac:dyDescent="0.45">
      <c r="O11609" s="3"/>
      <c r="V11609" s="3"/>
      <c r="X11609" s="3"/>
    </row>
    <row r="11610" spans="15:24" x14ac:dyDescent="0.45">
      <c r="O11610" s="3"/>
      <c r="V11610" s="3"/>
      <c r="X11610" s="3"/>
    </row>
    <row r="11611" spans="15:24" x14ac:dyDescent="0.45">
      <c r="O11611" s="3"/>
      <c r="V11611" s="3"/>
      <c r="X11611" s="3"/>
    </row>
    <row r="11612" spans="15:24" x14ac:dyDescent="0.45">
      <c r="O11612" s="3"/>
      <c r="V11612" s="3"/>
      <c r="X11612" s="3"/>
    </row>
    <row r="11613" spans="15:24" x14ac:dyDescent="0.45">
      <c r="O11613" s="3"/>
      <c r="V11613" s="3"/>
      <c r="X11613" s="3"/>
    </row>
    <row r="11614" spans="15:24" x14ac:dyDescent="0.45">
      <c r="O11614" s="3"/>
      <c r="V11614" s="3"/>
      <c r="X11614" s="3"/>
    </row>
    <row r="11615" spans="15:24" x14ac:dyDescent="0.45">
      <c r="O11615" s="3"/>
      <c r="V11615" s="3"/>
      <c r="X11615" s="3"/>
    </row>
    <row r="11616" spans="15:24" x14ac:dyDescent="0.45">
      <c r="O11616" s="3"/>
      <c r="V11616" s="3"/>
      <c r="X11616" s="3"/>
    </row>
    <row r="11617" spans="15:24" x14ac:dyDescent="0.45">
      <c r="O11617" s="3"/>
      <c r="V11617" s="3"/>
      <c r="X11617" s="3"/>
    </row>
    <row r="11618" spans="15:24" x14ac:dyDescent="0.45">
      <c r="O11618" s="3"/>
      <c r="V11618" s="3"/>
      <c r="X11618" s="3"/>
    </row>
    <row r="11619" spans="15:24" x14ac:dyDescent="0.45">
      <c r="O11619" s="3"/>
      <c r="V11619" s="3"/>
      <c r="X11619" s="3"/>
    </row>
    <row r="11620" spans="15:24" x14ac:dyDescent="0.45">
      <c r="O11620" s="3"/>
      <c r="V11620" s="3"/>
      <c r="X11620" s="3"/>
    </row>
    <row r="11621" spans="15:24" x14ac:dyDescent="0.45">
      <c r="O11621" s="3"/>
      <c r="V11621" s="3"/>
      <c r="X11621" s="3"/>
    </row>
    <row r="11622" spans="15:24" x14ac:dyDescent="0.45">
      <c r="O11622" s="3"/>
      <c r="V11622" s="3"/>
      <c r="X11622" s="3"/>
    </row>
    <row r="11623" spans="15:24" x14ac:dyDescent="0.45">
      <c r="O11623" s="3"/>
      <c r="V11623" s="3"/>
      <c r="X11623" s="3"/>
    </row>
    <row r="11624" spans="15:24" x14ac:dyDescent="0.45">
      <c r="O11624" s="3"/>
      <c r="V11624" s="3"/>
      <c r="X11624" s="3"/>
    </row>
    <row r="11625" spans="15:24" x14ac:dyDescent="0.45">
      <c r="O11625" s="3"/>
      <c r="V11625" s="3"/>
      <c r="X11625" s="3"/>
    </row>
    <row r="11626" spans="15:24" x14ac:dyDescent="0.45">
      <c r="O11626" s="3"/>
      <c r="V11626" s="3"/>
      <c r="X11626" s="3"/>
    </row>
    <row r="11627" spans="15:24" x14ac:dyDescent="0.45">
      <c r="O11627" s="3"/>
      <c r="V11627" s="3"/>
      <c r="X11627" s="3"/>
    </row>
    <row r="11628" spans="15:24" x14ac:dyDescent="0.45">
      <c r="O11628" s="3"/>
      <c r="V11628" s="3"/>
      <c r="X11628" s="3"/>
    </row>
    <row r="11629" spans="15:24" x14ac:dyDescent="0.45">
      <c r="O11629" s="3"/>
      <c r="V11629" s="3"/>
      <c r="X11629" s="3"/>
    </row>
    <row r="11630" spans="15:24" x14ac:dyDescent="0.45">
      <c r="O11630" s="3"/>
      <c r="V11630" s="3"/>
      <c r="X11630" s="3"/>
    </row>
    <row r="11631" spans="15:24" x14ac:dyDescent="0.45">
      <c r="O11631" s="3"/>
      <c r="V11631" s="3"/>
      <c r="X11631" s="3"/>
    </row>
    <row r="11632" spans="15:24" x14ac:dyDescent="0.45">
      <c r="O11632" s="3"/>
      <c r="V11632" s="3"/>
      <c r="X11632" s="3"/>
    </row>
    <row r="11633" spans="15:24" x14ac:dyDescent="0.45">
      <c r="O11633" s="3"/>
      <c r="V11633" s="3"/>
      <c r="X11633" s="3"/>
    </row>
    <row r="11634" spans="15:24" x14ac:dyDescent="0.45">
      <c r="O11634" s="3"/>
      <c r="V11634" s="3"/>
      <c r="X11634" s="3"/>
    </row>
    <row r="11635" spans="15:24" x14ac:dyDescent="0.45">
      <c r="O11635" s="3"/>
      <c r="V11635" s="3"/>
      <c r="X11635" s="3"/>
    </row>
    <row r="11636" spans="15:24" x14ac:dyDescent="0.45">
      <c r="O11636" s="3"/>
      <c r="V11636" s="3"/>
      <c r="X11636" s="3"/>
    </row>
    <row r="11637" spans="15:24" x14ac:dyDescent="0.45">
      <c r="O11637" s="3"/>
      <c r="V11637" s="3"/>
      <c r="X11637" s="3"/>
    </row>
    <row r="11638" spans="15:24" x14ac:dyDescent="0.45">
      <c r="O11638" s="3"/>
      <c r="V11638" s="3"/>
      <c r="X11638" s="3"/>
    </row>
    <row r="11639" spans="15:24" x14ac:dyDescent="0.45">
      <c r="O11639" s="3"/>
      <c r="V11639" s="3"/>
      <c r="X11639" s="3"/>
    </row>
    <row r="11640" spans="15:24" x14ac:dyDescent="0.45">
      <c r="O11640" s="3"/>
      <c r="V11640" s="3"/>
      <c r="X11640" s="3"/>
    </row>
    <row r="11641" spans="15:24" x14ac:dyDescent="0.45">
      <c r="O11641" s="3"/>
      <c r="V11641" s="3"/>
      <c r="X11641" s="3"/>
    </row>
    <row r="11642" spans="15:24" x14ac:dyDescent="0.45">
      <c r="O11642" s="3"/>
      <c r="V11642" s="3"/>
      <c r="X11642" s="3"/>
    </row>
    <row r="11643" spans="15:24" x14ac:dyDescent="0.45">
      <c r="O11643" s="3"/>
      <c r="V11643" s="3"/>
      <c r="X11643" s="3"/>
    </row>
    <row r="11644" spans="15:24" x14ac:dyDescent="0.45">
      <c r="O11644" s="3"/>
      <c r="V11644" s="3"/>
      <c r="X11644" s="3"/>
    </row>
    <row r="11645" spans="15:24" x14ac:dyDescent="0.45">
      <c r="O11645" s="3"/>
      <c r="V11645" s="3"/>
      <c r="X11645" s="3"/>
    </row>
    <row r="11646" spans="15:24" x14ac:dyDescent="0.45">
      <c r="O11646" s="3"/>
      <c r="V11646" s="3"/>
      <c r="X11646" s="3"/>
    </row>
    <row r="11647" spans="15:24" x14ac:dyDescent="0.45">
      <c r="O11647" s="3"/>
      <c r="V11647" s="3"/>
      <c r="X11647" s="3"/>
    </row>
    <row r="11648" spans="15:24" x14ac:dyDescent="0.45">
      <c r="O11648" s="3"/>
      <c r="V11648" s="3"/>
      <c r="X11648" s="3"/>
    </row>
    <row r="11649" spans="15:24" x14ac:dyDescent="0.45">
      <c r="O11649" s="3"/>
      <c r="V11649" s="3"/>
      <c r="X11649" s="3"/>
    </row>
    <row r="11650" spans="15:24" x14ac:dyDescent="0.45">
      <c r="O11650" s="3"/>
      <c r="V11650" s="3"/>
      <c r="X11650" s="3"/>
    </row>
    <row r="11651" spans="15:24" x14ac:dyDescent="0.45">
      <c r="O11651" s="3"/>
      <c r="V11651" s="3"/>
      <c r="X11651" s="3"/>
    </row>
    <row r="11652" spans="15:24" x14ac:dyDescent="0.45">
      <c r="O11652" s="3"/>
      <c r="V11652" s="3"/>
      <c r="X11652" s="3"/>
    </row>
    <row r="11653" spans="15:24" x14ac:dyDescent="0.45">
      <c r="O11653" s="3"/>
      <c r="V11653" s="3"/>
      <c r="X11653" s="3"/>
    </row>
    <row r="11654" spans="15:24" x14ac:dyDescent="0.45">
      <c r="O11654" s="3"/>
      <c r="V11654" s="3"/>
      <c r="X11654" s="3"/>
    </row>
    <row r="11655" spans="15:24" x14ac:dyDescent="0.45">
      <c r="O11655" s="3"/>
      <c r="V11655" s="3"/>
      <c r="X11655" s="3"/>
    </row>
    <row r="11656" spans="15:24" x14ac:dyDescent="0.45">
      <c r="O11656" s="3"/>
      <c r="V11656" s="3"/>
      <c r="X11656" s="3"/>
    </row>
    <row r="11657" spans="15:24" x14ac:dyDescent="0.45">
      <c r="O11657" s="3"/>
      <c r="V11657" s="3"/>
      <c r="X11657" s="3"/>
    </row>
    <row r="11658" spans="15:24" x14ac:dyDescent="0.45">
      <c r="O11658" s="3"/>
      <c r="V11658" s="3"/>
      <c r="X11658" s="3"/>
    </row>
    <row r="11659" spans="15:24" x14ac:dyDescent="0.45">
      <c r="O11659" s="3"/>
      <c r="V11659" s="3"/>
      <c r="X11659" s="3"/>
    </row>
    <row r="11660" spans="15:24" x14ac:dyDescent="0.45">
      <c r="O11660" s="3"/>
      <c r="V11660" s="3"/>
      <c r="X11660" s="3"/>
    </row>
    <row r="11661" spans="15:24" x14ac:dyDescent="0.45">
      <c r="O11661" s="3"/>
      <c r="V11661" s="3"/>
      <c r="X11661" s="3"/>
    </row>
    <row r="11662" spans="15:24" x14ac:dyDescent="0.45">
      <c r="O11662" s="3"/>
      <c r="V11662" s="3"/>
      <c r="X11662" s="3"/>
    </row>
    <row r="11663" spans="15:24" x14ac:dyDescent="0.45">
      <c r="O11663" s="3"/>
      <c r="V11663" s="3"/>
      <c r="X11663" s="3"/>
    </row>
    <row r="11664" spans="15:24" x14ac:dyDescent="0.45">
      <c r="O11664" s="3"/>
      <c r="V11664" s="3"/>
      <c r="X11664" s="3"/>
    </row>
    <row r="11665" spans="15:24" x14ac:dyDescent="0.45">
      <c r="O11665" s="3"/>
      <c r="V11665" s="3"/>
      <c r="X11665" s="3"/>
    </row>
    <row r="11666" spans="15:24" x14ac:dyDescent="0.45">
      <c r="O11666" s="3"/>
      <c r="V11666" s="3"/>
      <c r="X11666" s="3"/>
    </row>
    <row r="11667" spans="15:24" x14ac:dyDescent="0.45">
      <c r="O11667" s="3"/>
      <c r="V11667" s="3"/>
      <c r="X11667" s="3"/>
    </row>
    <row r="11668" spans="15:24" x14ac:dyDescent="0.45">
      <c r="O11668" s="3"/>
      <c r="V11668" s="3"/>
      <c r="X11668" s="3"/>
    </row>
    <row r="11669" spans="15:24" x14ac:dyDescent="0.45">
      <c r="O11669" s="3"/>
      <c r="V11669" s="3"/>
      <c r="X11669" s="3"/>
    </row>
    <row r="11670" spans="15:24" x14ac:dyDescent="0.45">
      <c r="O11670" s="3"/>
      <c r="V11670" s="3"/>
      <c r="X11670" s="3"/>
    </row>
    <row r="11671" spans="15:24" x14ac:dyDescent="0.45">
      <c r="O11671" s="3"/>
      <c r="V11671" s="3"/>
      <c r="X11671" s="3"/>
    </row>
    <row r="11672" spans="15:24" x14ac:dyDescent="0.45">
      <c r="O11672" s="3"/>
      <c r="V11672" s="3"/>
      <c r="X11672" s="3"/>
    </row>
    <row r="11673" spans="15:24" x14ac:dyDescent="0.45">
      <c r="O11673" s="3"/>
      <c r="V11673" s="3"/>
      <c r="X11673" s="3"/>
    </row>
    <row r="11674" spans="15:24" x14ac:dyDescent="0.45">
      <c r="O11674" s="3"/>
      <c r="V11674" s="3"/>
      <c r="X11674" s="3"/>
    </row>
    <row r="11675" spans="15:24" x14ac:dyDescent="0.45">
      <c r="O11675" s="3"/>
      <c r="V11675" s="3"/>
      <c r="X11675" s="3"/>
    </row>
    <row r="11676" spans="15:24" x14ac:dyDescent="0.45">
      <c r="O11676" s="3"/>
      <c r="V11676" s="3"/>
      <c r="X11676" s="3"/>
    </row>
    <row r="11677" spans="15:24" x14ac:dyDescent="0.45">
      <c r="O11677" s="3"/>
      <c r="V11677" s="3"/>
      <c r="X11677" s="3"/>
    </row>
    <row r="11678" spans="15:24" x14ac:dyDescent="0.45">
      <c r="O11678" s="3"/>
      <c r="V11678" s="3"/>
      <c r="X11678" s="3"/>
    </row>
    <row r="11679" spans="15:24" x14ac:dyDescent="0.45">
      <c r="O11679" s="3"/>
      <c r="V11679" s="3"/>
      <c r="X11679" s="3"/>
    </row>
    <row r="11680" spans="15:24" x14ac:dyDescent="0.45">
      <c r="O11680" s="3"/>
      <c r="V11680" s="3"/>
      <c r="X11680" s="3"/>
    </row>
    <row r="11681" spans="15:24" x14ac:dyDescent="0.45">
      <c r="O11681" s="3"/>
      <c r="V11681" s="3"/>
      <c r="X11681" s="3"/>
    </row>
    <row r="11682" spans="15:24" x14ac:dyDescent="0.45">
      <c r="O11682" s="3"/>
      <c r="V11682" s="3"/>
      <c r="X11682" s="3"/>
    </row>
    <row r="11683" spans="15:24" x14ac:dyDescent="0.45">
      <c r="O11683" s="3"/>
      <c r="V11683" s="3"/>
      <c r="X11683" s="3"/>
    </row>
    <row r="11684" spans="15:24" x14ac:dyDescent="0.45">
      <c r="O11684" s="3"/>
      <c r="V11684" s="3"/>
      <c r="X11684" s="3"/>
    </row>
    <row r="11685" spans="15:24" x14ac:dyDescent="0.45">
      <c r="O11685" s="3"/>
      <c r="V11685" s="3"/>
      <c r="X11685" s="3"/>
    </row>
    <row r="11686" spans="15:24" x14ac:dyDescent="0.45">
      <c r="O11686" s="3"/>
      <c r="V11686" s="3"/>
      <c r="X11686" s="3"/>
    </row>
    <row r="11687" spans="15:24" x14ac:dyDescent="0.45">
      <c r="O11687" s="3"/>
      <c r="V11687" s="3"/>
      <c r="X11687" s="3"/>
    </row>
    <row r="11688" spans="15:24" x14ac:dyDescent="0.45">
      <c r="O11688" s="3"/>
      <c r="V11688" s="3"/>
      <c r="X11688" s="3"/>
    </row>
    <row r="11689" spans="15:24" x14ac:dyDescent="0.45">
      <c r="O11689" s="3"/>
      <c r="V11689" s="3"/>
      <c r="X11689" s="3"/>
    </row>
    <row r="11690" spans="15:24" x14ac:dyDescent="0.45">
      <c r="O11690" s="3"/>
      <c r="V11690" s="3"/>
      <c r="X11690" s="3"/>
    </row>
    <row r="11691" spans="15:24" x14ac:dyDescent="0.45">
      <c r="O11691" s="3"/>
      <c r="V11691" s="3"/>
      <c r="X11691" s="3"/>
    </row>
    <row r="11692" spans="15:24" x14ac:dyDescent="0.45">
      <c r="O11692" s="3"/>
      <c r="V11692" s="3"/>
      <c r="X11692" s="3"/>
    </row>
    <row r="11693" spans="15:24" x14ac:dyDescent="0.45">
      <c r="O11693" s="3"/>
      <c r="V11693" s="3"/>
      <c r="X11693" s="3"/>
    </row>
    <row r="11694" spans="15:24" x14ac:dyDescent="0.45">
      <c r="O11694" s="3"/>
      <c r="V11694" s="3"/>
      <c r="X11694" s="3"/>
    </row>
    <row r="11695" spans="15:24" x14ac:dyDescent="0.45">
      <c r="O11695" s="3"/>
      <c r="V11695" s="3"/>
      <c r="X11695" s="3"/>
    </row>
    <row r="11696" spans="15:24" x14ac:dyDescent="0.45">
      <c r="O11696" s="3"/>
      <c r="V11696" s="3"/>
      <c r="X11696" s="3"/>
    </row>
    <row r="11697" spans="15:24" x14ac:dyDescent="0.45">
      <c r="O11697" s="3"/>
      <c r="V11697" s="3"/>
      <c r="X11697" s="3"/>
    </row>
    <row r="11698" spans="15:24" x14ac:dyDescent="0.45">
      <c r="O11698" s="3"/>
      <c r="V11698" s="3"/>
      <c r="X11698" s="3"/>
    </row>
    <row r="11699" spans="15:24" x14ac:dyDescent="0.45">
      <c r="O11699" s="3"/>
      <c r="V11699" s="3"/>
      <c r="X11699" s="3"/>
    </row>
    <row r="11700" spans="15:24" x14ac:dyDescent="0.45">
      <c r="O11700" s="3"/>
      <c r="V11700" s="3"/>
      <c r="X11700" s="3"/>
    </row>
    <row r="11701" spans="15:24" x14ac:dyDescent="0.45">
      <c r="O11701" s="3"/>
      <c r="V11701" s="3"/>
      <c r="X11701" s="3"/>
    </row>
    <row r="11702" spans="15:24" x14ac:dyDescent="0.45">
      <c r="O11702" s="3"/>
      <c r="V11702" s="3"/>
      <c r="X11702" s="3"/>
    </row>
    <row r="11703" spans="15:24" x14ac:dyDescent="0.45">
      <c r="O11703" s="3"/>
      <c r="V11703" s="3"/>
      <c r="X11703" s="3"/>
    </row>
    <row r="11704" spans="15:24" x14ac:dyDescent="0.45">
      <c r="O11704" s="3"/>
      <c r="V11704" s="3"/>
      <c r="X11704" s="3"/>
    </row>
    <row r="11705" spans="15:24" x14ac:dyDescent="0.45">
      <c r="O11705" s="3"/>
      <c r="V11705" s="3"/>
      <c r="X11705" s="3"/>
    </row>
    <row r="11706" spans="15:24" x14ac:dyDescent="0.45">
      <c r="O11706" s="3"/>
      <c r="V11706" s="3"/>
      <c r="X11706" s="3"/>
    </row>
    <row r="11707" spans="15:24" x14ac:dyDescent="0.45">
      <c r="O11707" s="3"/>
      <c r="V11707" s="3"/>
      <c r="X11707" s="3"/>
    </row>
    <row r="11708" spans="15:24" x14ac:dyDescent="0.45">
      <c r="O11708" s="3"/>
      <c r="V11708" s="3"/>
      <c r="X11708" s="3"/>
    </row>
    <row r="11709" spans="15:24" x14ac:dyDescent="0.45">
      <c r="O11709" s="3"/>
      <c r="V11709" s="3"/>
      <c r="X11709" s="3"/>
    </row>
    <row r="11710" spans="15:24" x14ac:dyDescent="0.45">
      <c r="O11710" s="3"/>
      <c r="V11710" s="3"/>
      <c r="X11710" s="3"/>
    </row>
    <row r="11711" spans="15:24" x14ac:dyDescent="0.45">
      <c r="O11711" s="3"/>
      <c r="V11711" s="3"/>
      <c r="X11711" s="3"/>
    </row>
    <row r="11712" spans="15:24" x14ac:dyDescent="0.45">
      <c r="O11712" s="3"/>
      <c r="V11712" s="3"/>
      <c r="X11712" s="3"/>
    </row>
    <row r="11713" spans="15:24" x14ac:dyDescent="0.45">
      <c r="O11713" s="3"/>
      <c r="V11713" s="3"/>
      <c r="X11713" s="3"/>
    </row>
    <row r="11714" spans="15:24" x14ac:dyDescent="0.45">
      <c r="O11714" s="3"/>
      <c r="V11714" s="3"/>
      <c r="X11714" s="3"/>
    </row>
    <row r="11715" spans="15:24" x14ac:dyDescent="0.45">
      <c r="O11715" s="3"/>
      <c r="V11715" s="3"/>
      <c r="X11715" s="3"/>
    </row>
    <row r="11716" spans="15:24" x14ac:dyDescent="0.45">
      <c r="O11716" s="3"/>
      <c r="V11716" s="3"/>
      <c r="X11716" s="3"/>
    </row>
    <row r="11717" spans="15:24" x14ac:dyDescent="0.45">
      <c r="O11717" s="3"/>
      <c r="V11717" s="3"/>
      <c r="X11717" s="3"/>
    </row>
    <row r="11718" spans="15:24" x14ac:dyDescent="0.45">
      <c r="O11718" s="3"/>
      <c r="V11718" s="3"/>
      <c r="X11718" s="3"/>
    </row>
    <row r="11719" spans="15:24" x14ac:dyDescent="0.45">
      <c r="O11719" s="3"/>
      <c r="V11719" s="3"/>
      <c r="X11719" s="3"/>
    </row>
    <row r="11720" spans="15:24" x14ac:dyDescent="0.45">
      <c r="O11720" s="3"/>
      <c r="V11720" s="3"/>
      <c r="X11720" s="3"/>
    </row>
    <row r="11721" spans="15:24" x14ac:dyDescent="0.45">
      <c r="O11721" s="3"/>
      <c r="V11721" s="3"/>
      <c r="X11721" s="3"/>
    </row>
    <row r="11722" spans="15:24" x14ac:dyDescent="0.45">
      <c r="O11722" s="3"/>
      <c r="V11722" s="3"/>
      <c r="X11722" s="3"/>
    </row>
    <row r="11723" spans="15:24" x14ac:dyDescent="0.45">
      <c r="O11723" s="3"/>
      <c r="V11723" s="3"/>
      <c r="X11723" s="3"/>
    </row>
    <row r="11724" spans="15:24" x14ac:dyDescent="0.45">
      <c r="O11724" s="3"/>
      <c r="V11724" s="3"/>
      <c r="X11724" s="3"/>
    </row>
    <row r="11725" spans="15:24" x14ac:dyDescent="0.45">
      <c r="O11725" s="3"/>
      <c r="V11725" s="3"/>
      <c r="X11725" s="3"/>
    </row>
    <row r="11726" spans="15:24" x14ac:dyDescent="0.45">
      <c r="O11726" s="3"/>
      <c r="V11726" s="3"/>
      <c r="X11726" s="3"/>
    </row>
    <row r="11727" spans="15:24" x14ac:dyDescent="0.45">
      <c r="O11727" s="3"/>
      <c r="V11727" s="3"/>
      <c r="X11727" s="3"/>
    </row>
    <row r="11728" spans="15:24" x14ac:dyDescent="0.45">
      <c r="O11728" s="3"/>
      <c r="V11728" s="3"/>
      <c r="X11728" s="3"/>
    </row>
    <row r="11729" spans="15:24" x14ac:dyDescent="0.45">
      <c r="O11729" s="3"/>
      <c r="V11729" s="3"/>
      <c r="X11729" s="3"/>
    </row>
    <row r="11730" spans="15:24" x14ac:dyDescent="0.45">
      <c r="O11730" s="3"/>
      <c r="V11730" s="3"/>
      <c r="X11730" s="3"/>
    </row>
    <row r="11731" spans="15:24" x14ac:dyDescent="0.45">
      <c r="O11731" s="3"/>
      <c r="V11731" s="3"/>
      <c r="X11731" s="3"/>
    </row>
    <row r="11732" spans="15:24" x14ac:dyDescent="0.45">
      <c r="O11732" s="3"/>
      <c r="V11732" s="3"/>
      <c r="X11732" s="3"/>
    </row>
    <row r="11733" spans="15:24" x14ac:dyDescent="0.45">
      <c r="O11733" s="3"/>
      <c r="V11733" s="3"/>
      <c r="X11733" s="3"/>
    </row>
    <row r="11734" spans="15:24" x14ac:dyDescent="0.45">
      <c r="O11734" s="3"/>
      <c r="V11734" s="3"/>
      <c r="X11734" s="3"/>
    </row>
    <row r="11735" spans="15:24" x14ac:dyDescent="0.45">
      <c r="O11735" s="3"/>
      <c r="V11735" s="3"/>
      <c r="X11735" s="3"/>
    </row>
    <row r="11736" spans="15:24" x14ac:dyDescent="0.45">
      <c r="O11736" s="3"/>
      <c r="V11736" s="3"/>
      <c r="X11736" s="3"/>
    </row>
    <row r="11737" spans="15:24" x14ac:dyDescent="0.45">
      <c r="O11737" s="3"/>
      <c r="V11737" s="3"/>
      <c r="X11737" s="3"/>
    </row>
    <row r="11738" spans="15:24" x14ac:dyDescent="0.45">
      <c r="O11738" s="3"/>
      <c r="V11738" s="3"/>
      <c r="X11738" s="3"/>
    </row>
    <row r="11739" spans="15:24" x14ac:dyDescent="0.45">
      <c r="O11739" s="3"/>
      <c r="V11739" s="3"/>
      <c r="X11739" s="3"/>
    </row>
    <row r="11740" spans="15:24" x14ac:dyDescent="0.45">
      <c r="O11740" s="3"/>
      <c r="V11740" s="3"/>
      <c r="X11740" s="3"/>
    </row>
    <row r="11741" spans="15:24" x14ac:dyDescent="0.45">
      <c r="O11741" s="3"/>
      <c r="V11741" s="3"/>
      <c r="X11741" s="3"/>
    </row>
    <row r="11742" spans="15:24" x14ac:dyDescent="0.45">
      <c r="O11742" s="3"/>
      <c r="V11742" s="3"/>
      <c r="X11742" s="3"/>
    </row>
    <row r="11743" spans="15:24" x14ac:dyDescent="0.45">
      <c r="O11743" s="3"/>
      <c r="V11743" s="3"/>
      <c r="X11743" s="3"/>
    </row>
    <row r="11744" spans="15:24" x14ac:dyDescent="0.45">
      <c r="O11744" s="3"/>
      <c r="V11744" s="3"/>
      <c r="X11744" s="3"/>
    </row>
    <row r="11745" spans="15:24" x14ac:dyDescent="0.45">
      <c r="O11745" s="3"/>
      <c r="V11745" s="3"/>
      <c r="X11745" s="3"/>
    </row>
    <row r="11746" spans="15:24" x14ac:dyDescent="0.45">
      <c r="O11746" s="3"/>
      <c r="V11746" s="3"/>
      <c r="X11746" s="3"/>
    </row>
    <row r="11747" spans="15:24" x14ac:dyDescent="0.45">
      <c r="O11747" s="3"/>
      <c r="V11747" s="3"/>
      <c r="X11747" s="3"/>
    </row>
    <row r="11748" spans="15:24" x14ac:dyDescent="0.45">
      <c r="O11748" s="3"/>
      <c r="V11748" s="3"/>
      <c r="X11748" s="3"/>
    </row>
    <row r="11749" spans="15:24" x14ac:dyDescent="0.45">
      <c r="O11749" s="3"/>
      <c r="V11749" s="3"/>
      <c r="X11749" s="3"/>
    </row>
    <row r="11750" spans="15:24" x14ac:dyDescent="0.45">
      <c r="O11750" s="3"/>
      <c r="V11750" s="3"/>
      <c r="X11750" s="3"/>
    </row>
    <row r="11751" spans="15:24" x14ac:dyDescent="0.45">
      <c r="O11751" s="3"/>
      <c r="V11751" s="3"/>
      <c r="X11751" s="3"/>
    </row>
    <row r="11752" spans="15:24" x14ac:dyDescent="0.45">
      <c r="O11752" s="3"/>
      <c r="V11752" s="3"/>
      <c r="X11752" s="3"/>
    </row>
    <row r="11753" spans="15:24" x14ac:dyDescent="0.45">
      <c r="O11753" s="3"/>
      <c r="V11753" s="3"/>
      <c r="X11753" s="3"/>
    </row>
    <row r="11754" spans="15:24" x14ac:dyDescent="0.45">
      <c r="O11754" s="3"/>
      <c r="V11754" s="3"/>
      <c r="X11754" s="3"/>
    </row>
    <row r="11755" spans="15:24" x14ac:dyDescent="0.45">
      <c r="O11755" s="3"/>
      <c r="V11755" s="3"/>
      <c r="X11755" s="3"/>
    </row>
    <row r="11756" spans="15:24" x14ac:dyDescent="0.45">
      <c r="O11756" s="3"/>
      <c r="V11756" s="3"/>
      <c r="X11756" s="3"/>
    </row>
    <row r="11757" spans="15:24" x14ac:dyDescent="0.45">
      <c r="O11757" s="3"/>
      <c r="V11757" s="3"/>
      <c r="X11757" s="3"/>
    </row>
    <row r="11758" spans="15:24" x14ac:dyDescent="0.45">
      <c r="O11758" s="3"/>
      <c r="V11758" s="3"/>
      <c r="X11758" s="3"/>
    </row>
    <row r="11759" spans="15:24" x14ac:dyDescent="0.45">
      <c r="O11759" s="3"/>
      <c r="V11759" s="3"/>
      <c r="X11759" s="3"/>
    </row>
    <row r="11760" spans="15:24" x14ac:dyDescent="0.45">
      <c r="O11760" s="3"/>
      <c r="V11760" s="3"/>
      <c r="X11760" s="3"/>
    </row>
    <row r="11761" spans="15:24" x14ac:dyDescent="0.45">
      <c r="O11761" s="3"/>
      <c r="V11761" s="3"/>
      <c r="X11761" s="3"/>
    </row>
    <row r="11762" spans="15:24" x14ac:dyDescent="0.45">
      <c r="O11762" s="3"/>
      <c r="V11762" s="3"/>
      <c r="X11762" s="3"/>
    </row>
    <row r="11763" spans="15:24" x14ac:dyDescent="0.45">
      <c r="O11763" s="3"/>
      <c r="V11763" s="3"/>
      <c r="X11763" s="3"/>
    </row>
    <row r="11764" spans="15:24" x14ac:dyDescent="0.45">
      <c r="O11764" s="3"/>
      <c r="V11764" s="3"/>
      <c r="X11764" s="3"/>
    </row>
    <row r="11765" spans="15:24" x14ac:dyDescent="0.45">
      <c r="O11765" s="3"/>
      <c r="V11765" s="3"/>
      <c r="X11765" s="3"/>
    </row>
    <row r="11766" spans="15:24" x14ac:dyDescent="0.45">
      <c r="O11766" s="3"/>
      <c r="V11766" s="3"/>
      <c r="X11766" s="3"/>
    </row>
    <row r="11767" spans="15:24" x14ac:dyDescent="0.45">
      <c r="O11767" s="3"/>
      <c r="V11767" s="3"/>
      <c r="X11767" s="3"/>
    </row>
    <row r="11768" spans="15:24" x14ac:dyDescent="0.45">
      <c r="O11768" s="3"/>
      <c r="V11768" s="3"/>
      <c r="X11768" s="3"/>
    </row>
    <row r="11769" spans="15:24" x14ac:dyDescent="0.45">
      <c r="O11769" s="3"/>
      <c r="V11769" s="3"/>
      <c r="X11769" s="3"/>
    </row>
    <row r="11770" spans="15:24" x14ac:dyDescent="0.45">
      <c r="O11770" s="3"/>
      <c r="V11770" s="3"/>
      <c r="X11770" s="3"/>
    </row>
    <row r="11771" spans="15:24" x14ac:dyDescent="0.45">
      <c r="O11771" s="3"/>
      <c r="V11771" s="3"/>
      <c r="X11771" s="3"/>
    </row>
    <row r="11772" spans="15:24" x14ac:dyDescent="0.45">
      <c r="O11772" s="3"/>
      <c r="V11772" s="3"/>
      <c r="X11772" s="3"/>
    </row>
    <row r="11773" spans="15:24" x14ac:dyDescent="0.45">
      <c r="O11773" s="3"/>
      <c r="V11773" s="3"/>
      <c r="X11773" s="3"/>
    </row>
    <row r="11774" spans="15:24" x14ac:dyDescent="0.45">
      <c r="O11774" s="3"/>
      <c r="V11774" s="3"/>
      <c r="X11774" s="3"/>
    </row>
    <row r="11775" spans="15:24" x14ac:dyDescent="0.45">
      <c r="O11775" s="3"/>
      <c r="V11775" s="3"/>
      <c r="X11775" s="3"/>
    </row>
    <row r="11776" spans="15:24" x14ac:dyDescent="0.45">
      <c r="O11776" s="3"/>
      <c r="V11776" s="3"/>
      <c r="X11776" s="3"/>
    </row>
    <row r="11777" spans="15:24" x14ac:dyDescent="0.45">
      <c r="O11777" s="3"/>
      <c r="V11777" s="3"/>
      <c r="X11777" s="3"/>
    </row>
    <row r="11778" spans="15:24" x14ac:dyDescent="0.45">
      <c r="O11778" s="3"/>
      <c r="V11778" s="3"/>
      <c r="X11778" s="3"/>
    </row>
    <row r="11779" spans="15:24" x14ac:dyDescent="0.45">
      <c r="O11779" s="3"/>
      <c r="V11779" s="3"/>
      <c r="X11779" s="3"/>
    </row>
    <row r="11780" spans="15:24" x14ac:dyDescent="0.45">
      <c r="O11780" s="3"/>
      <c r="V11780" s="3"/>
      <c r="X11780" s="3"/>
    </row>
    <row r="11781" spans="15:24" x14ac:dyDescent="0.45">
      <c r="O11781" s="3"/>
      <c r="V11781" s="3"/>
      <c r="X11781" s="3"/>
    </row>
    <row r="11782" spans="15:24" x14ac:dyDescent="0.45">
      <c r="O11782" s="3"/>
      <c r="V11782" s="3"/>
      <c r="X11782" s="3"/>
    </row>
    <row r="11783" spans="15:24" x14ac:dyDescent="0.45">
      <c r="O11783" s="3"/>
      <c r="V11783" s="3"/>
      <c r="X11783" s="3"/>
    </row>
    <row r="11784" spans="15:24" x14ac:dyDescent="0.45">
      <c r="O11784" s="3"/>
      <c r="V11784" s="3"/>
      <c r="X11784" s="3"/>
    </row>
    <row r="11785" spans="15:24" x14ac:dyDescent="0.45">
      <c r="O11785" s="3"/>
      <c r="V11785" s="3"/>
      <c r="X11785" s="3"/>
    </row>
    <row r="11786" spans="15:24" x14ac:dyDescent="0.45">
      <c r="O11786" s="3"/>
      <c r="V11786" s="3"/>
      <c r="X11786" s="3"/>
    </row>
    <row r="11787" spans="15:24" x14ac:dyDescent="0.45">
      <c r="O11787" s="3"/>
      <c r="V11787" s="3"/>
      <c r="X11787" s="3"/>
    </row>
    <row r="11788" spans="15:24" x14ac:dyDescent="0.45">
      <c r="O11788" s="3"/>
      <c r="V11788" s="3"/>
      <c r="X11788" s="3"/>
    </row>
    <row r="11789" spans="15:24" x14ac:dyDescent="0.45">
      <c r="O11789" s="3"/>
      <c r="V11789" s="3"/>
      <c r="X11789" s="3"/>
    </row>
    <row r="11790" spans="15:24" x14ac:dyDescent="0.45">
      <c r="O11790" s="3"/>
      <c r="V11790" s="3"/>
      <c r="X11790" s="3"/>
    </row>
    <row r="11791" spans="15:24" x14ac:dyDescent="0.45">
      <c r="O11791" s="3"/>
      <c r="V11791" s="3"/>
      <c r="X11791" s="3"/>
    </row>
    <row r="11792" spans="15:24" x14ac:dyDescent="0.45">
      <c r="O11792" s="3"/>
      <c r="V11792" s="3"/>
      <c r="X11792" s="3"/>
    </row>
    <row r="11793" spans="15:24" x14ac:dyDescent="0.45">
      <c r="O11793" s="3"/>
      <c r="V11793" s="3"/>
      <c r="X11793" s="3"/>
    </row>
    <row r="11794" spans="15:24" x14ac:dyDescent="0.45">
      <c r="O11794" s="3"/>
      <c r="V11794" s="3"/>
      <c r="X11794" s="3"/>
    </row>
    <row r="11795" spans="15:24" x14ac:dyDescent="0.45">
      <c r="O11795" s="3"/>
      <c r="V11795" s="3"/>
      <c r="X11795" s="3"/>
    </row>
    <row r="11796" spans="15:24" x14ac:dyDescent="0.45">
      <c r="O11796" s="3"/>
      <c r="V11796" s="3"/>
      <c r="X11796" s="3"/>
    </row>
    <row r="11797" spans="15:24" x14ac:dyDescent="0.45">
      <c r="O11797" s="3"/>
      <c r="V11797" s="3"/>
      <c r="X11797" s="3"/>
    </row>
    <row r="11798" spans="15:24" x14ac:dyDescent="0.45">
      <c r="O11798" s="3"/>
      <c r="V11798" s="3"/>
      <c r="X11798" s="3"/>
    </row>
    <row r="11799" spans="15:24" x14ac:dyDescent="0.45">
      <c r="O11799" s="3"/>
      <c r="V11799" s="3"/>
      <c r="X11799" s="3"/>
    </row>
    <row r="11800" spans="15:24" x14ac:dyDescent="0.45">
      <c r="O11800" s="3"/>
      <c r="V11800" s="3"/>
      <c r="X11800" s="3"/>
    </row>
    <row r="11801" spans="15:24" x14ac:dyDescent="0.45">
      <c r="O11801" s="3"/>
      <c r="V11801" s="3"/>
      <c r="X11801" s="3"/>
    </row>
    <row r="11802" spans="15:24" x14ac:dyDescent="0.45">
      <c r="O11802" s="3"/>
      <c r="V11802" s="3"/>
      <c r="X11802" s="3"/>
    </row>
    <row r="11803" spans="15:24" x14ac:dyDescent="0.45">
      <c r="O11803" s="3"/>
      <c r="V11803" s="3"/>
      <c r="X11803" s="3"/>
    </row>
    <row r="11804" spans="15:24" x14ac:dyDescent="0.45">
      <c r="O11804" s="3"/>
      <c r="V11804" s="3"/>
      <c r="X11804" s="3"/>
    </row>
    <row r="11805" spans="15:24" x14ac:dyDescent="0.45">
      <c r="O11805" s="3"/>
      <c r="V11805" s="3"/>
      <c r="X11805" s="3"/>
    </row>
    <row r="11806" spans="15:24" x14ac:dyDescent="0.45">
      <c r="O11806" s="3"/>
      <c r="V11806" s="3"/>
      <c r="X11806" s="3"/>
    </row>
    <row r="11807" spans="15:24" x14ac:dyDescent="0.45">
      <c r="O11807" s="3"/>
      <c r="V11807" s="3"/>
      <c r="X11807" s="3"/>
    </row>
    <row r="11808" spans="15:24" x14ac:dyDescent="0.45">
      <c r="O11808" s="3"/>
      <c r="V11808" s="3"/>
      <c r="X11808" s="3"/>
    </row>
    <row r="11809" spans="15:24" x14ac:dyDescent="0.45">
      <c r="O11809" s="3"/>
      <c r="V11809" s="3"/>
      <c r="X11809" s="3"/>
    </row>
    <row r="11810" spans="15:24" x14ac:dyDescent="0.45">
      <c r="O11810" s="3"/>
      <c r="V11810" s="3"/>
      <c r="X11810" s="3"/>
    </row>
    <row r="11811" spans="15:24" x14ac:dyDescent="0.45">
      <c r="O11811" s="3"/>
      <c r="V11811" s="3"/>
      <c r="X11811" s="3"/>
    </row>
    <row r="11812" spans="15:24" x14ac:dyDescent="0.45">
      <c r="O11812" s="3"/>
      <c r="V11812" s="3"/>
      <c r="X11812" s="3"/>
    </row>
    <row r="11813" spans="15:24" x14ac:dyDescent="0.45">
      <c r="O11813" s="3"/>
      <c r="V11813" s="3"/>
      <c r="X11813" s="3"/>
    </row>
    <row r="11814" spans="15:24" x14ac:dyDescent="0.45">
      <c r="O11814" s="3"/>
      <c r="V11814" s="3"/>
      <c r="X11814" s="3"/>
    </row>
    <row r="11815" spans="15:24" x14ac:dyDescent="0.45">
      <c r="O11815" s="3"/>
      <c r="V11815" s="3"/>
      <c r="X11815" s="3"/>
    </row>
    <row r="11816" spans="15:24" x14ac:dyDescent="0.45">
      <c r="O11816" s="3"/>
      <c r="V11816" s="3"/>
      <c r="X11816" s="3"/>
    </row>
    <row r="11817" spans="15:24" x14ac:dyDescent="0.45">
      <c r="O11817" s="3"/>
      <c r="V11817" s="3"/>
      <c r="X11817" s="3"/>
    </row>
    <row r="11818" spans="15:24" x14ac:dyDescent="0.45">
      <c r="O11818" s="3"/>
      <c r="V11818" s="3"/>
      <c r="X11818" s="3"/>
    </row>
    <row r="11819" spans="15:24" x14ac:dyDescent="0.45">
      <c r="O11819" s="3"/>
      <c r="V11819" s="3"/>
      <c r="X11819" s="3"/>
    </row>
    <row r="11820" spans="15:24" x14ac:dyDescent="0.45">
      <c r="O11820" s="3"/>
      <c r="V11820" s="3"/>
      <c r="X11820" s="3"/>
    </row>
    <row r="11821" spans="15:24" x14ac:dyDescent="0.45">
      <c r="O11821" s="3"/>
      <c r="V11821" s="3"/>
      <c r="X11821" s="3"/>
    </row>
    <row r="11822" spans="15:24" x14ac:dyDescent="0.45">
      <c r="O11822" s="3"/>
      <c r="V11822" s="3"/>
      <c r="X11822" s="3"/>
    </row>
    <row r="11823" spans="15:24" x14ac:dyDescent="0.45">
      <c r="O11823" s="3"/>
      <c r="V11823" s="3"/>
      <c r="X11823" s="3"/>
    </row>
    <row r="11824" spans="15:24" x14ac:dyDescent="0.45">
      <c r="O11824" s="3"/>
      <c r="V11824" s="3"/>
      <c r="X11824" s="3"/>
    </row>
    <row r="11825" spans="15:24" x14ac:dyDescent="0.45">
      <c r="O11825" s="3"/>
      <c r="V11825" s="3"/>
      <c r="X11825" s="3"/>
    </row>
    <row r="11826" spans="15:24" x14ac:dyDescent="0.45">
      <c r="O11826" s="3"/>
      <c r="V11826" s="3"/>
      <c r="X11826" s="3"/>
    </row>
    <row r="11827" spans="15:24" x14ac:dyDescent="0.45">
      <c r="O11827" s="3"/>
      <c r="V11827" s="3"/>
      <c r="X11827" s="3"/>
    </row>
    <row r="11828" spans="15:24" x14ac:dyDescent="0.45">
      <c r="O11828" s="3"/>
      <c r="V11828" s="3"/>
      <c r="X11828" s="3"/>
    </row>
    <row r="11829" spans="15:24" x14ac:dyDescent="0.45">
      <c r="O11829" s="3"/>
      <c r="V11829" s="3"/>
      <c r="X11829" s="3"/>
    </row>
    <row r="11830" spans="15:24" x14ac:dyDescent="0.45">
      <c r="O11830" s="3"/>
      <c r="V11830" s="3"/>
      <c r="X11830" s="3"/>
    </row>
    <row r="11831" spans="15:24" x14ac:dyDescent="0.45">
      <c r="O11831" s="3"/>
      <c r="V11831" s="3"/>
      <c r="X11831" s="3"/>
    </row>
    <row r="11832" spans="15:24" x14ac:dyDescent="0.45">
      <c r="O11832" s="3"/>
      <c r="V11832" s="3"/>
      <c r="X11832" s="3"/>
    </row>
    <row r="11833" spans="15:24" x14ac:dyDescent="0.45">
      <c r="O11833" s="3"/>
      <c r="V11833" s="3"/>
      <c r="X11833" s="3"/>
    </row>
    <row r="11834" spans="15:24" x14ac:dyDescent="0.45">
      <c r="O11834" s="3"/>
      <c r="V11834" s="3"/>
      <c r="X11834" s="3"/>
    </row>
    <row r="11835" spans="15:24" x14ac:dyDescent="0.45">
      <c r="O11835" s="3"/>
      <c r="V11835" s="3"/>
      <c r="X11835" s="3"/>
    </row>
    <row r="11836" spans="15:24" x14ac:dyDescent="0.45">
      <c r="O11836" s="3"/>
      <c r="V11836" s="3"/>
      <c r="X11836" s="3"/>
    </row>
    <row r="11837" spans="15:24" x14ac:dyDescent="0.45">
      <c r="O11837" s="3"/>
      <c r="V11837" s="3"/>
      <c r="X11837" s="3"/>
    </row>
    <row r="11838" spans="15:24" x14ac:dyDescent="0.45">
      <c r="O11838" s="3"/>
      <c r="V11838" s="3"/>
      <c r="X11838" s="3"/>
    </row>
    <row r="11839" spans="15:24" x14ac:dyDescent="0.45">
      <c r="O11839" s="3"/>
      <c r="V11839" s="3"/>
      <c r="X11839" s="3"/>
    </row>
    <row r="11840" spans="15:24" x14ac:dyDescent="0.45">
      <c r="O11840" s="3"/>
      <c r="V11840" s="3"/>
      <c r="X11840" s="3"/>
    </row>
    <row r="11841" spans="15:24" x14ac:dyDescent="0.45">
      <c r="O11841" s="3"/>
      <c r="V11841" s="3"/>
      <c r="X11841" s="3"/>
    </row>
    <row r="11842" spans="15:24" x14ac:dyDescent="0.45">
      <c r="O11842" s="3"/>
      <c r="V11842" s="3"/>
      <c r="X11842" s="3"/>
    </row>
    <row r="11843" spans="15:24" x14ac:dyDescent="0.45">
      <c r="O11843" s="3"/>
      <c r="V11843" s="3"/>
      <c r="X11843" s="3"/>
    </row>
    <row r="11844" spans="15:24" x14ac:dyDescent="0.45">
      <c r="O11844" s="3"/>
      <c r="V11844" s="3"/>
      <c r="X11844" s="3"/>
    </row>
    <row r="11845" spans="15:24" x14ac:dyDescent="0.45">
      <c r="O11845" s="3"/>
      <c r="V11845" s="3"/>
      <c r="X11845" s="3"/>
    </row>
    <row r="11846" spans="15:24" x14ac:dyDescent="0.45">
      <c r="O11846" s="3"/>
      <c r="V11846" s="3"/>
      <c r="X11846" s="3"/>
    </row>
    <row r="11847" spans="15:24" x14ac:dyDescent="0.45">
      <c r="O11847" s="3"/>
      <c r="V11847" s="3"/>
      <c r="X11847" s="3"/>
    </row>
    <row r="11848" spans="15:24" x14ac:dyDescent="0.45">
      <c r="O11848" s="3"/>
      <c r="V11848" s="3"/>
      <c r="X11848" s="3"/>
    </row>
    <row r="11849" spans="15:24" x14ac:dyDescent="0.45">
      <c r="O11849" s="3"/>
      <c r="V11849" s="3"/>
      <c r="X11849" s="3"/>
    </row>
    <row r="11850" spans="15:24" x14ac:dyDescent="0.45">
      <c r="O11850" s="3"/>
      <c r="V11850" s="3"/>
      <c r="X11850" s="3"/>
    </row>
    <row r="11851" spans="15:24" x14ac:dyDescent="0.45">
      <c r="O11851" s="3"/>
      <c r="V11851" s="3"/>
      <c r="X11851" s="3"/>
    </row>
    <row r="11852" spans="15:24" x14ac:dyDescent="0.45">
      <c r="O11852" s="3"/>
      <c r="V11852" s="3"/>
      <c r="X11852" s="3"/>
    </row>
    <row r="11853" spans="15:24" x14ac:dyDescent="0.45">
      <c r="O11853" s="3"/>
      <c r="V11853" s="3"/>
      <c r="X11853" s="3"/>
    </row>
    <row r="11854" spans="15:24" x14ac:dyDescent="0.45">
      <c r="O11854" s="3"/>
      <c r="V11854" s="3"/>
      <c r="X11854" s="3"/>
    </row>
    <row r="11855" spans="15:24" x14ac:dyDescent="0.45">
      <c r="O11855" s="3"/>
      <c r="V11855" s="3"/>
      <c r="X11855" s="3"/>
    </row>
    <row r="11856" spans="15:24" x14ac:dyDescent="0.45">
      <c r="O11856" s="3"/>
      <c r="V11856" s="3"/>
      <c r="X11856" s="3"/>
    </row>
    <row r="11857" spans="15:24" x14ac:dyDescent="0.45">
      <c r="O11857" s="3"/>
      <c r="V11857" s="3"/>
      <c r="X11857" s="3"/>
    </row>
    <row r="11858" spans="15:24" x14ac:dyDescent="0.45">
      <c r="O11858" s="3"/>
      <c r="V11858" s="3"/>
      <c r="X11858" s="3"/>
    </row>
    <row r="11859" spans="15:24" x14ac:dyDescent="0.45">
      <c r="O11859" s="3"/>
      <c r="V11859" s="3"/>
      <c r="X11859" s="3"/>
    </row>
    <row r="11860" spans="15:24" x14ac:dyDescent="0.45">
      <c r="O11860" s="3"/>
      <c r="V11860" s="3"/>
      <c r="X11860" s="3"/>
    </row>
    <row r="11861" spans="15:24" x14ac:dyDescent="0.45">
      <c r="O11861" s="3"/>
      <c r="V11861" s="3"/>
      <c r="X11861" s="3"/>
    </row>
    <row r="11862" spans="15:24" x14ac:dyDescent="0.45">
      <c r="O11862" s="3"/>
      <c r="V11862" s="3"/>
      <c r="X11862" s="3"/>
    </row>
    <row r="11863" spans="15:24" x14ac:dyDescent="0.45">
      <c r="O11863" s="3"/>
      <c r="V11863" s="3"/>
      <c r="X11863" s="3"/>
    </row>
    <row r="11864" spans="15:24" x14ac:dyDescent="0.45">
      <c r="O11864" s="3"/>
      <c r="V11864" s="3"/>
      <c r="X11864" s="3"/>
    </row>
    <row r="11865" spans="15:24" x14ac:dyDescent="0.45">
      <c r="O11865" s="3"/>
      <c r="V11865" s="3"/>
      <c r="X11865" s="3"/>
    </row>
    <row r="11866" spans="15:24" x14ac:dyDescent="0.45">
      <c r="O11866" s="3"/>
      <c r="V11866" s="3"/>
      <c r="X11866" s="3"/>
    </row>
    <row r="11867" spans="15:24" x14ac:dyDescent="0.45">
      <c r="O11867" s="3"/>
      <c r="V11867" s="3"/>
      <c r="X11867" s="3"/>
    </row>
    <row r="11868" spans="15:24" x14ac:dyDescent="0.45">
      <c r="O11868" s="3"/>
      <c r="V11868" s="3"/>
      <c r="X11868" s="3"/>
    </row>
    <row r="11869" spans="15:24" x14ac:dyDescent="0.45">
      <c r="O11869" s="3"/>
      <c r="V11869" s="3"/>
      <c r="X11869" s="3"/>
    </row>
    <row r="11870" spans="15:24" x14ac:dyDescent="0.45">
      <c r="O11870" s="3"/>
      <c r="V11870" s="3"/>
      <c r="X11870" s="3"/>
    </row>
    <row r="11871" spans="15:24" x14ac:dyDescent="0.45">
      <c r="O11871" s="3"/>
      <c r="V11871" s="3"/>
      <c r="X11871" s="3"/>
    </row>
    <row r="11872" spans="15:24" x14ac:dyDescent="0.45">
      <c r="O11872" s="3"/>
      <c r="V11872" s="3"/>
      <c r="X11872" s="3"/>
    </row>
    <row r="11873" spans="15:24" x14ac:dyDescent="0.45">
      <c r="O11873" s="3"/>
      <c r="V11873" s="3"/>
      <c r="X11873" s="3"/>
    </row>
    <row r="11874" spans="15:24" x14ac:dyDescent="0.45">
      <c r="O11874" s="3"/>
      <c r="V11874" s="3"/>
      <c r="X11874" s="3"/>
    </row>
    <row r="11875" spans="15:24" x14ac:dyDescent="0.45">
      <c r="O11875" s="3"/>
      <c r="V11875" s="3"/>
      <c r="X11875" s="3"/>
    </row>
    <row r="11876" spans="15:24" x14ac:dyDescent="0.45">
      <c r="O11876" s="3"/>
      <c r="V11876" s="3"/>
      <c r="X11876" s="3"/>
    </row>
    <row r="11877" spans="15:24" x14ac:dyDescent="0.45">
      <c r="O11877" s="3"/>
      <c r="V11877" s="3"/>
      <c r="X11877" s="3"/>
    </row>
    <row r="11878" spans="15:24" x14ac:dyDescent="0.45">
      <c r="O11878" s="3"/>
      <c r="V11878" s="3"/>
      <c r="X11878" s="3"/>
    </row>
    <row r="11879" spans="15:24" x14ac:dyDescent="0.45">
      <c r="O11879" s="3"/>
      <c r="V11879" s="3"/>
      <c r="X11879" s="3"/>
    </row>
    <row r="11880" spans="15:24" x14ac:dyDescent="0.45">
      <c r="O11880" s="3"/>
      <c r="V11880" s="3"/>
      <c r="X11880" s="3"/>
    </row>
    <row r="11881" spans="15:24" x14ac:dyDescent="0.45">
      <c r="O11881" s="3"/>
      <c r="V11881" s="3"/>
      <c r="X11881" s="3"/>
    </row>
    <row r="11882" spans="15:24" x14ac:dyDescent="0.45">
      <c r="O11882" s="3"/>
      <c r="V11882" s="3"/>
      <c r="X11882" s="3"/>
    </row>
    <row r="11883" spans="15:24" x14ac:dyDescent="0.45">
      <c r="O11883" s="3"/>
      <c r="V11883" s="3"/>
      <c r="X11883" s="3"/>
    </row>
    <row r="11884" spans="15:24" x14ac:dyDescent="0.45">
      <c r="O11884" s="3"/>
      <c r="V11884" s="3"/>
      <c r="X11884" s="3"/>
    </row>
    <row r="11885" spans="15:24" x14ac:dyDescent="0.45">
      <c r="O11885" s="3"/>
      <c r="V11885" s="3"/>
      <c r="X11885" s="3"/>
    </row>
    <row r="11886" spans="15:24" x14ac:dyDescent="0.45">
      <c r="O11886" s="3"/>
      <c r="V11886" s="3"/>
      <c r="X11886" s="3"/>
    </row>
    <row r="11887" spans="15:24" x14ac:dyDescent="0.45">
      <c r="O11887" s="3"/>
      <c r="V11887" s="3"/>
      <c r="X11887" s="3"/>
    </row>
    <row r="11888" spans="15:24" x14ac:dyDescent="0.45">
      <c r="O11888" s="3"/>
      <c r="V11888" s="3"/>
      <c r="X11888" s="3"/>
    </row>
    <row r="11889" spans="15:24" x14ac:dyDescent="0.45">
      <c r="O11889" s="3"/>
      <c r="V11889" s="3"/>
      <c r="X11889" s="3"/>
    </row>
    <row r="11890" spans="15:24" x14ac:dyDescent="0.45">
      <c r="O11890" s="3"/>
      <c r="V11890" s="3"/>
      <c r="X11890" s="3"/>
    </row>
    <row r="11891" spans="15:24" x14ac:dyDescent="0.45">
      <c r="O11891" s="3"/>
      <c r="V11891" s="3"/>
      <c r="X11891" s="3"/>
    </row>
    <row r="11892" spans="15:24" x14ac:dyDescent="0.45">
      <c r="O11892" s="3"/>
      <c r="V11892" s="3"/>
      <c r="X11892" s="3"/>
    </row>
    <row r="11893" spans="15:24" x14ac:dyDescent="0.45">
      <c r="O11893" s="3"/>
      <c r="V11893" s="3"/>
      <c r="X11893" s="3"/>
    </row>
    <row r="11894" spans="15:24" x14ac:dyDescent="0.45">
      <c r="O11894" s="3"/>
      <c r="V11894" s="3"/>
      <c r="X11894" s="3"/>
    </row>
    <row r="11895" spans="15:24" x14ac:dyDescent="0.45">
      <c r="O11895" s="3"/>
      <c r="V11895" s="3"/>
      <c r="X11895" s="3"/>
    </row>
    <row r="11896" spans="15:24" x14ac:dyDescent="0.45">
      <c r="O11896" s="3"/>
      <c r="V11896" s="3"/>
      <c r="X11896" s="3"/>
    </row>
    <row r="11897" spans="15:24" x14ac:dyDescent="0.45">
      <c r="O11897" s="3"/>
      <c r="V11897" s="3"/>
      <c r="X11897" s="3"/>
    </row>
    <row r="11898" spans="15:24" x14ac:dyDescent="0.45">
      <c r="O11898" s="3"/>
      <c r="V11898" s="3"/>
      <c r="X11898" s="3"/>
    </row>
    <row r="11899" spans="15:24" x14ac:dyDescent="0.45">
      <c r="O11899" s="3"/>
      <c r="V11899" s="3"/>
      <c r="X11899" s="3"/>
    </row>
    <row r="11900" spans="15:24" x14ac:dyDescent="0.45">
      <c r="O11900" s="3"/>
      <c r="V11900" s="3"/>
      <c r="X11900" s="3"/>
    </row>
    <row r="11901" spans="15:24" x14ac:dyDescent="0.45">
      <c r="O11901" s="3"/>
      <c r="V11901" s="3"/>
      <c r="X11901" s="3"/>
    </row>
    <row r="11902" spans="15:24" x14ac:dyDescent="0.45">
      <c r="O11902" s="3"/>
      <c r="V11902" s="3"/>
      <c r="X11902" s="3"/>
    </row>
    <row r="11903" spans="15:24" x14ac:dyDescent="0.45">
      <c r="O11903" s="3"/>
      <c r="V11903" s="3"/>
      <c r="X11903" s="3"/>
    </row>
    <row r="11904" spans="15:24" x14ac:dyDescent="0.45">
      <c r="O11904" s="3"/>
      <c r="V11904" s="3"/>
      <c r="X11904" s="3"/>
    </row>
    <row r="11905" spans="15:24" x14ac:dyDescent="0.45">
      <c r="O11905" s="3"/>
      <c r="V11905" s="3"/>
      <c r="X11905" s="3"/>
    </row>
    <row r="11906" spans="15:24" x14ac:dyDescent="0.45">
      <c r="O11906" s="3"/>
      <c r="V11906" s="3"/>
      <c r="X11906" s="3"/>
    </row>
    <row r="11907" spans="15:24" x14ac:dyDescent="0.45">
      <c r="O11907" s="3"/>
      <c r="V11907" s="3"/>
      <c r="X11907" s="3"/>
    </row>
    <row r="11908" spans="15:24" x14ac:dyDescent="0.45">
      <c r="O11908" s="3"/>
      <c r="V11908" s="3"/>
      <c r="X11908" s="3"/>
    </row>
    <row r="11909" spans="15:24" x14ac:dyDescent="0.45">
      <c r="O11909" s="3"/>
      <c r="V11909" s="3"/>
      <c r="X11909" s="3"/>
    </row>
    <row r="11910" spans="15:24" x14ac:dyDescent="0.45">
      <c r="O11910" s="3"/>
      <c r="V11910" s="3"/>
      <c r="X11910" s="3"/>
    </row>
    <row r="11911" spans="15:24" x14ac:dyDescent="0.45">
      <c r="O11911" s="3"/>
      <c r="V11911" s="3"/>
      <c r="X11911" s="3"/>
    </row>
    <row r="11912" spans="15:24" x14ac:dyDescent="0.45">
      <c r="O11912" s="3"/>
      <c r="V11912" s="3"/>
      <c r="X11912" s="3"/>
    </row>
    <row r="11913" spans="15:24" x14ac:dyDescent="0.45">
      <c r="O11913" s="3"/>
      <c r="V11913" s="3"/>
      <c r="X11913" s="3"/>
    </row>
    <row r="11914" spans="15:24" x14ac:dyDescent="0.45">
      <c r="O11914" s="3"/>
      <c r="V11914" s="3"/>
      <c r="X11914" s="3"/>
    </row>
    <row r="11915" spans="15:24" x14ac:dyDescent="0.45">
      <c r="O11915" s="3"/>
      <c r="V11915" s="3"/>
      <c r="X11915" s="3"/>
    </row>
    <row r="11916" spans="15:24" x14ac:dyDescent="0.45">
      <c r="O11916" s="3"/>
      <c r="V11916" s="3"/>
      <c r="X11916" s="3"/>
    </row>
    <row r="11917" spans="15:24" x14ac:dyDescent="0.45">
      <c r="O11917" s="3"/>
      <c r="V11917" s="3"/>
      <c r="X11917" s="3"/>
    </row>
    <row r="11918" spans="15:24" x14ac:dyDescent="0.45">
      <c r="O11918" s="3"/>
      <c r="V11918" s="3"/>
      <c r="X11918" s="3"/>
    </row>
    <row r="11919" spans="15:24" x14ac:dyDescent="0.45">
      <c r="O11919" s="3"/>
      <c r="V11919" s="3"/>
      <c r="X11919" s="3"/>
    </row>
    <row r="11920" spans="15:24" x14ac:dyDescent="0.45">
      <c r="O11920" s="3"/>
      <c r="V11920" s="3"/>
      <c r="X11920" s="3"/>
    </row>
    <row r="11921" spans="15:24" x14ac:dyDescent="0.45">
      <c r="O11921" s="3"/>
      <c r="V11921" s="3"/>
      <c r="X11921" s="3"/>
    </row>
    <row r="11922" spans="15:24" x14ac:dyDescent="0.45">
      <c r="O11922" s="3"/>
      <c r="V11922" s="3"/>
      <c r="X11922" s="3"/>
    </row>
    <row r="11923" spans="15:24" x14ac:dyDescent="0.45">
      <c r="O11923" s="3"/>
      <c r="V11923" s="3"/>
      <c r="X11923" s="3"/>
    </row>
    <row r="11924" spans="15:24" x14ac:dyDescent="0.45">
      <c r="O11924" s="3"/>
      <c r="V11924" s="3"/>
      <c r="X11924" s="3"/>
    </row>
    <row r="11925" spans="15:24" x14ac:dyDescent="0.45">
      <c r="O11925" s="3"/>
      <c r="V11925" s="3"/>
      <c r="X11925" s="3"/>
    </row>
    <row r="11926" spans="15:24" x14ac:dyDescent="0.45">
      <c r="O11926" s="3"/>
      <c r="V11926" s="3"/>
      <c r="X11926" s="3"/>
    </row>
    <row r="11927" spans="15:24" x14ac:dyDescent="0.45">
      <c r="O11927" s="3"/>
      <c r="V11927" s="3"/>
      <c r="X11927" s="3"/>
    </row>
    <row r="11928" spans="15:24" x14ac:dyDescent="0.45">
      <c r="O11928" s="3"/>
      <c r="V11928" s="3"/>
      <c r="X11928" s="3"/>
    </row>
    <row r="11929" spans="15:24" x14ac:dyDescent="0.45">
      <c r="O11929" s="3"/>
      <c r="V11929" s="3"/>
      <c r="X11929" s="3"/>
    </row>
    <row r="11930" spans="15:24" x14ac:dyDescent="0.45">
      <c r="O11930" s="3"/>
      <c r="V11930" s="3"/>
      <c r="X11930" s="3"/>
    </row>
    <row r="11931" spans="15:24" x14ac:dyDescent="0.45">
      <c r="O11931" s="3"/>
      <c r="V11931" s="3"/>
      <c r="X11931" s="3"/>
    </row>
    <row r="11932" spans="15:24" x14ac:dyDescent="0.45">
      <c r="O11932" s="3"/>
      <c r="V11932" s="3"/>
      <c r="X11932" s="3"/>
    </row>
    <row r="11933" spans="15:24" x14ac:dyDescent="0.45">
      <c r="O11933" s="3"/>
      <c r="V11933" s="3"/>
      <c r="X11933" s="3"/>
    </row>
    <row r="11934" spans="15:24" x14ac:dyDescent="0.45">
      <c r="O11934" s="3"/>
      <c r="V11934" s="3"/>
      <c r="X11934" s="3"/>
    </row>
    <row r="11935" spans="15:24" x14ac:dyDescent="0.45">
      <c r="O11935" s="3"/>
      <c r="V11935" s="3"/>
      <c r="X11935" s="3"/>
    </row>
    <row r="11936" spans="15:24" x14ac:dyDescent="0.45">
      <c r="O11936" s="3"/>
      <c r="V11936" s="3"/>
      <c r="X11936" s="3"/>
    </row>
    <row r="11937" spans="15:24" x14ac:dyDescent="0.45">
      <c r="O11937" s="3"/>
      <c r="V11937" s="3"/>
      <c r="X11937" s="3"/>
    </row>
    <row r="11938" spans="15:24" x14ac:dyDescent="0.45">
      <c r="O11938" s="3"/>
      <c r="V11938" s="3"/>
      <c r="X11938" s="3"/>
    </row>
    <row r="11939" spans="15:24" x14ac:dyDescent="0.45">
      <c r="O11939" s="3"/>
      <c r="V11939" s="3"/>
      <c r="X11939" s="3"/>
    </row>
    <row r="11940" spans="15:24" x14ac:dyDescent="0.45">
      <c r="O11940" s="3"/>
      <c r="V11940" s="3"/>
      <c r="X11940" s="3"/>
    </row>
    <row r="11941" spans="15:24" x14ac:dyDescent="0.45">
      <c r="O11941" s="3"/>
      <c r="V11941" s="3"/>
      <c r="X11941" s="3"/>
    </row>
    <row r="11942" spans="15:24" x14ac:dyDescent="0.45">
      <c r="O11942" s="3"/>
      <c r="V11942" s="3"/>
      <c r="X11942" s="3"/>
    </row>
    <row r="11943" spans="15:24" x14ac:dyDescent="0.45">
      <c r="O11943" s="3"/>
      <c r="V11943" s="3"/>
      <c r="X11943" s="3"/>
    </row>
    <row r="11944" spans="15:24" x14ac:dyDescent="0.45">
      <c r="O11944" s="3"/>
      <c r="V11944" s="3"/>
      <c r="X11944" s="3"/>
    </row>
    <row r="11945" spans="15:24" x14ac:dyDescent="0.45">
      <c r="O11945" s="3"/>
      <c r="V11945" s="3"/>
      <c r="X11945" s="3"/>
    </row>
    <row r="11946" spans="15:24" x14ac:dyDescent="0.45">
      <c r="O11946" s="3"/>
      <c r="V11946" s="3"/>
      <c r="X11946" s="3"/>
    </row>
    <row r="11947" spans="15:24" x14ac:dyDescent="0.45">
      <c r="O11947" s="3"/>
      <c r="V11947" s="3"/>
      <c r="X11947" s="3"/>
    </row>
    <row r="11948" spans="15:24" x14ac:dyDescent="0.45">
      <c r="O11948" s="3"/>
      <c r="V11948" s="3"/>
      <c r="X11948" s="3"/>
    </row>
    <row r="11949" spans="15:24" x14ac:dyDescent="0.45">
      <c r="O11949" s="3"/>
      <c r="V11949" s="3"/>
      <c r="X11949" s="3"/>
    </row>
    <row r="11950" spans="15:24" x14ac:dyDescent="0.45">
      <c r="O11950" s="3"/>
      <c r="V11950" s="3"/>
      <c r="X11950" s="3"/>
    </row>
    <row r="11951" spans="15:24" x14ac:dyDescent="0.45">
      <c r="O11951" s="3"/>
      <c r="V11951" s="3"/>
      <c r="X11951" s="3"/>
    </row>
    <row r="11952" spans="15:24" x14ac:dyDescent="0.45">
      <c r="O11952" s="3"/>
      <c r="V11952" s="3"/>
      <c r="X11952" s="3"/>
    </row>
    <row r="11953" spans="15:24" x14ac:dyDescent="0.45">
      <c r="O11953" s="3"/>
      <c r="V11953" s="3"/>
      <c r="X11953" s="3"/>
    </row>
    <row r="11954" spans="15:24" x14ac:dyDescent="0.45">
      <c r="O11954" s="3"/>
      <c r="V11954" s="3"/>
      <c r="X11954" s="3"/>
    </row>
    <row r="11955" spans="15:24" x14ac:dyDescent="0.45">
      <c r="O11955" s="3"/>
      <c r="V11955" s="3"/>
      <c r="X11955" s="3"/>
    </row>
    <row r="11956" spans="15:24" x14ac:dyDescent="0.45">
      <c r="O11956" s="3"/>
      <c r="V11956" s="3"/>
      <c r="X11956" s="3"/>
    </row>
    <row r="11957" spans="15:24" x14ac:dyDescent="0.45">
      <c r="O11957" s="3"/>
      <c r="V11957" s="3"/>
      <c r="X11957" s="3"/>
    </row>
    <row r="11958" spans="15:24" x14ac:dyDescent="0.45">
      <c r="O11958" s="3"/>
      <c r="V11958" s="3"/>
      <c r="X11958" s="3"/>
    </row>
    <row r="11959" spans="15:24" x14ac:dyDescent="0.45">
      <c r="O11959" s="3"/>
      <c r="V11959" s="3"/>
      <c r="X11959" s="3"/>
    </row>
    <row r="11960" spans="15:24" x14ac:dyDescent="0.45">
      <c r="O11960" s="3"/>
      <c r="V11960" s="3"/>
      <c r="X11960" s="3"/>
    </row>
    <row r="11961" spans="15:24" x14ac:dyDescent="0.45">
      <c r="O11961" s="3"/>
      <c r="V11961" s="3"/>
      <c r="X11961" s="3"/>
    </row>
    <row r="11962" spans="15:24" x14ac:dyDescent="0.45">
      <c r="O11962" s="3"/>
      <c r="V11962" s="3"/>
      <c r="X11962" s="3"/>
    </row>
    <row r="11963" spans="15:24" x14ac:dyDescent="0.45">
      <c r="O11963" s="3"/>
      <c r="V11963" s="3"/>
      <c r="X11963" s="3"/>
    </row>
    <row r="11964" spans="15:24" x14ac:dyDescent="0.45">
      <c r="O11964" s="3"/>
      <c r="V11964" s="3"/>
      <c r="X11964" s="3"/>
    </row>
    <row r="11965" spans="15:24" x14ac:dyDescent="0.45">
      <c r="O11965" s="3"/>
      <c r="V11965" s="3"/>
      <c r="X11965" s="3"/>
    </row>
    <row r="11966" spans="15:24" x14ac:dyDescent="0.45">
      <c r="O11966" s="3"/>
      <c r="V11966" s="3"/>
      <c r="X11966" s="3"/>
    </row>
    <row r="11967" spans="15:24" x14ac:dyDescent="0.45">
      <c r="O11967" s="3"/>
      <c r="V11967" s="3"/>
      <c r="X11967" s="3"/>
    </row>
    <row r="11968" spans="15:24" x14ac:dyDescent="0.45">
      <c r="O11968" s="3"/>
      <c r="V11968" s="3"/>
      <c r="X11968" s="3"/>
    </row>
    <row r="11969" spans="15:24" x14ac:dyDescent="0.45">
      <c r="O11969" s="3"/>
      <c r="V11969" s="3"/>
      <c r="X11969" s="3"/>
    </row>
    <row r="11970" spans="15:24" x14ac:dyDescent="0.45">
      <c r="O11970" s="3"/>
      <c r="V11970" s="3"/>
      <c r="X11970" s="3"/>
    </row>
    <row r="11971" spans="15:24" x14ac:dyDescent="0.45">
      <c r="O11971" s="3"/>
      <c r="V11971" s="3"/>
      <c r="X11971" s="3"/>
    </row>
    <row r="11972" spans="15:24" x14ac:dyDescent="0.45">
      <c r="O11972" s="3"/>
      <c r="V11972" s="3"/>
      <c r="X11972" s="3"/>
    </row>
    <row r="11973" spans="15:24" x14ac:dyDescent="0.45">
      <c r="O11973" s="3"/>
      <c r="V11973" s="3"/>
      <c r="X11973" s="3"/>
    </row>
    <row r="11974" spans="15:24" x14ac:dyDescent="0.45">
      <c r="O11974" s="3"/>
      <c r="V11974" s="3"/>
      <c r="X11974" s="3"/>
    </row>
    <row r="11975" spans="15:24" x14ac:dyDescent="0.45">
      <c r="O11975" s="3"/>
      <c r="V11975" s="3"/>
      <c r="X11975" s="3"/>
    </row>
    <row r="11976" spans="15:24" x14ac:dyDescent="0.45">
      <c r="O11976" s="3"/>
      <c r="V11976" s="3"/>
      <c r="X11976" s="3"/>
    </row>
    <row r="11977" spans="15:24" x14ac:dyDescent="0.45">
      <c r="O11977" s="3"/>
      <c r="V11977" s="3"/>
      <c r="X11977" s="3"/>
    </row>
    <row r="11978" spans="15:24" x14ac:dyDescent="0.45">
      <c r="O11978" s="3"/>
      <c r="V11978" s="3"/>
      <c r="X11978" s="3"/>
    </row>
    <row r="11979" spans="15:24" x14ac:dyDescent="0.45">
      <c r="O11979" s="3"/>
      <c r="V11979" s="3"/>
      <c r="X11979" s="3"/>
    </row>
    <row r="11980" spans="15:24" x14ac:dyDescent="0.45">
      <c r="O11980" s="3"/>
      <c r="V11980" s="3"/>
      <c r="X11980" s="3"/>
    </row>
    <row r="11981" spans="15:24" x14ac:dyDescent="0.45">
      <c r="O11981" s="3"/>
      <c r="V11981" s="3"/>
      <c r="X11981" s="3"/>
    </row>
    <row r="11982" spans="15:24" x14ac:dyDescent="0.45">
      <c r="O11982" s="3"/>
      <c r="V11982" s="3"/>
      <c r="X11982" s="3"/>
    </row>
    <row r="11983" spans="15:24" x14ac:dyDescent="0.45">
      <c r="O11983" s="3"/>
      <c r="V11983" s="3"/>
      <c r="X11983" s="3"/>
    </row>
    <row r="11984" spans="15:24" x14ac:dyDescent="0.45">
      <c r="O11984" s="3"/>
      <c r="V11984" s="3"/>
      <c r="X11984" s="3"/>
    </row>
    <row r="11985" spans="15:24" x14ac:dyDescent="0.45">
      <c r="O11985" s="3"/>
      <c r="V11985" s="3"/>
      <c r="X11985" s="3"/>
    </row>
    <row r="11986" spans="15:24" x14ac:dyDescent="0.45">
      <c r="O11986" s="3"/>
      <c r="V11986" s="3"/>
      <c r="X11986" s="3"/>
    </row>
    <row r="11987" spans="15:24" x14ac:dyDescent="0.45">
      <c r="O11987" s="3"/>
      <c r="V11987" s="3"/>
      <c r="X11987" s="3"/>
    </row>
    <row r="11988" spans="15:24" x14ac:dyDescent="0.45">
      <c r="O11988" s="3"/>
      <c r="V11988" s="3"/>
      <c r="X11988" s="3"/>
    </row>
    <row r="11989" spans="15:24" x14ac:dyDescent="0.45">
      <c r="O11989" s="3"/>
      <c r="V11989" s="3"/>
      <c r="X11989" s="3"/>
    </row>
    <row r="11990" spans="15:24" x14ac:dyDescent="0.45">
      <c r="O11990" s="3"/>
      <c r="V11990" s="3"/>
      <c r="X11990" s="3"/>
    </row>
    <row r="11991" spans="15:24" x14ac:dyDescent="0.45">
      <c r="O11991" s="3"/>
      <c r="V11991" s="3"/>
      <c r="X11991" s="3"/>
    </row>
    <row r="11992" spans="15:24" x14ac:dyDescent="0.45">
      <c r="O11992" s="3"/>
      <c r="V11992" s="3"/>
      <c r="X11992" s="3"/>
    </row>
    <row r="11993" spans="15:24" x14ac:dyDescent="0.45">
      <c r="O11993" s="3"/>
      <c r="V11993" s="3"/>
      <c r="X11993" s="3"/>
    </row>
    <row r="11994" spans="15:24" x14ac:dyDescent="0.45">
      <c r="O11994" s="3"/>
      <c r="V11994" s="3"/>
      <c r="X11994" s="3"/>
    </row>
    <row r="11995" spans="15:24" x14ac:dyDescent="0.45">
      <c r="O11995" s="3"/>
      <c r="V11995" s="3"/>
      <c r="X11995" s="3"/>
    </row>
    <row r="11996" spans="15:24" x14ac:dyDescent="0.45">
      <c r="O11996" s="3"/>
      <c r="V11996" s="3"/>
      <c r="X11996" s="3"/>
    </row>
    <row r="11997" spans="15:24" x14ac:dyDescent="0.45">
      <c r="O11997" s="3"/>
      <c r="V11997" s="3"/>
      <c r="X11997" s="3"/>
    </row>
    <row r="11998" spans="15:24" x14ac:dyDescent="0.45">
      <c r="O11998" s="3"/>
      <c r="V11998" s="3"/>
      <c r="X11998" s="3"/>
    </row>
    <row r="11999" spans="15:24" x14ac:dyDescent="0.45">
      <c r="O11999" s="3"/>
      <c r="V11999" s="3"/>
      <c r="X11999" s="3"/>
    </row>
    <row r="12000" spans="15:24" x14ac:dyDescent="0.45">
      <c r="O12000" s="3"/>
      <c r="V12000" s="3"/>
      <c r="X12000" s="3"/>
    </row>
    <row r="12001" spans="15:24" x14ac:dyDescent="0.45">
      <c r="O12001" s="3"/>
      <c r="V12001" s="3"/>
      <c r="X12001" s="3"/>
    </row>
    <row r="12002" spans="15:24" x14ac:dyDescent="0.45">
      <c r="O12002" s="3"/>
      <c r="V12002" s="3"/>
      <c r="X12002" s="3"/>
    </row>
    <row r="12003" spans="15:24" x14ac:dyDescent="0.45">
      <c r="O12003" s="3"/>
      <c r="V12003" s="3"/>
      <c r="X12003" s="3"/>
    </row>
    <row r="12004" spans="15:24" x14ac:dyDescent="0.45">
      <c r="O12004" s="3"/>
      <c r="V12004" s="3"/>
      <c r="X12004" s="3"/>
    </row>
    <row r="12005" spans="15:24" x14ac:dyDescent="0.45">
      <c r="O12005" s="3"/>
      <c r="V12005" s="3"/>
      <c r="X12005" s="3"/>
    </row>
    <row r="12006" spans="15:24" x14ac:dyDescent="0.45">
      <c r="O12006" s="3"/>
      <c r="V12006" s="3"/>
      <c r="X12006" s="3"/>
    </row>
    <row r="12007" spans="15:24" x14ac:dyDescent="0.45">
      <c r="O12007" s="3"/>
      <c r="V12007" s="3"/>
      <c r="X12007" s="3"/>
    </row>
    <row r="12008" spans="15:24" x14ac:dyDescent="0.45">
      <c r="O12008" s="3"/>
      <c r="V12008" s="3"/>
      <c r="X12008" s="3"/>
    </row>
    <row r="12009" spans="15:24" x14ac:dyDescent="0.45">
      <c r="O12009" s="3"/>
      <c r="V12009" s="3"/>
      <c r="X12009" s="3"/>
    </row>
    <row r="12010" spans="15:24" x14ac:dyDescent="0.45">
      <c r="O12010" s="3"/>
      <c r="V12010" s="3"/>
      <c r="X12010" s="3"/>
    </row>
    <row r="12011" spans="15:24" x14ac:dyDescent="0.45">
      <c r="O12011" s="3"/>
      <c r="V12011" s="3"/>
      <c r="X12011" s="3"/>
    </row>
    <row r="12012" spans="15:24" x14ac:dyDescent="0.45">
      <c r="O12012" s="3"/>
      <c r="V12012" s="3"/>
      <c r="X12012" s="3"/>
    </row>
    <row r="12013" spans="15:24" x14ac:dyDescent="0.45">
      <c r="O12013" s="3"/>
      <c r="V12013" s="3"/>
      <c r="X12013" s="3"/>
    </row>
    <row r="12014" spans="15:24" x14ac:dyDescent="0.45">
      <c r="O12014" s="3"/>
      <c r="V12014" s="3"/>
      <c r="X12014" s="3"/>
    </row>
    <row r="12015" spans="15:24" x14ac:dyDescent="0.45">
      <c r="O12015" s="3"/>
      <c r="V12015" s="3"/>
      <c r="X12015" s="3"/>
    </row>
    <row r="12016" spans="15:24" x14ac:dyDescent="0.45">
      <c r="O12016" s="3"/>
      <c r="V12016" s="3"/>
      <c r="X12016" s="3"/>
    </row>
    <row r="12017" spans="15:24" x14ac:dyDescent="0.45">
      <c r="O12017" s="3"/>
      <c r="V12017" s="3"/>
      <c r="X12017" s="3"/>
    </row>
    <row r="12018" spans="15:24" x14ac:dyDescent="0.45">
      <c r="O12018" s="3"/>
      <c r="V12018" s="3"/>
      <c r="X12018" s="3"/>
    </row>
    <row r="12019" spans="15:24" x14ac:dyDescent="0.45">
      <c r="O12019" s="3"/>
      <c r="V12019" s="3"/>
      <c r="X12019" s="3"/>
    </row>
    <row r="12020" spans="15:24" x14ac:dyDescent="0.45">
      <c r="O12020" s="3"/>
      <c r="V12020" s="3"/>
      <c r="X12020" s="3"/>
    </row>
    <row r="12021" spans="15:24" x14ac:dyDescent="0.45">
      <c r="O12021" s="3"/>
      <c r="V12021" s="3"/>
      <c r="X12021" s="3"/>
    </row>
    <row r="12022" spans="15:24" x14ac:dyDescent="0.45">
      <c r="O12022" s="3"/>
      <c r="V12022" s="3"/>
      <c r="X12022" s="3"/>
    </row>
    <row r="12023" spans="15:24" x14ac:dyDescent="0.45">
      <c r="O12023" s="3"/>
      <c r="V12023" s="3"/>
      <c r="X12023" s="3"/>
    </row>
    <row r="12024" spans="15:24" x14ac:dyDescent="0.45">
      <c r="O12024" s="3"/>
      <c r="V12024" s="3"/>
      <c r="X12024" s="3"/>
    </row>
    <row r="12025" spans="15:24" x14ac:dyDescent="0.45">
      <c r="O12025" s="3"/>
      <c r="V12025" s="3"/>
      <c r="X12025" s="3"/>
    </row>
    <row r="12026" spans="15:24" x14ac:dyDescent="0.45">
      <c r="O12026" s="3"/>
      <c r="V12026" s="3"/>
      <c r="X12026" s="3"/>
    </row>
    <row r="12027" spans="15:24" x14ac:dyDescent="0.45">
      <c r="O12027" s="3"/>
      <c r="V12027" s="3"/>
      <c r="X12027" s="3"/>
    </row>
    <row r="12028" spans="15:24" x14ac:dyDescent="0.45">
      <c r="O12028" s="3"/>
      <c r="V12028" s="3"/>
      <c r="X12028" s="3"/>
    </row>
    <row r="12029" spans="15:24" x14ac:dyDescent="0.45">
      <c r="O12029" s="3"/>
      <c r="V12029" s="3"/>
      <c r="X12029" s="3"/>
    </row>
    <row r="12030" spans="15:24" x14ac:dyDescent="0.45">
      <c r="O12030" s="3"/>
      <c r="V12030" s="3"/>
      <c r="X12030" s="3"/>
    </row>
    <row r="12031" spans="15:24" x14ac:dyDescent="0.45">
      <c r="O12031" s="3"/>
      <c r="V12031" s="3"/>
      <c r="X12031" s="3"/>
    </row>
    <row r="12032" spans="15:24" x14ac:dyDescent="0.45">
      <c r="O12032" s="3"/>
      <c r="V12032" s="3"/>
      <c r="X12032" s="3"/>
    </row>
    <row r="12033" spans="15:24" x14ac:dyDescent="0.45">
      <c r="O12033" s="3"/>
      <c r="V12033" s="3"/>
      <c r="X12033" s="3"/>
    </row>
    <row r="12034" spans="15:24" x14ac:dyDescent="0.45">
      <c r="O12034" s="3"/>
      <c r="V12034" s="3"/>
      <c r="X12034" s="3"/>
    </row>
    <row r="12035" spans="15:24" x14ac:dyDescent="0.45">
      <c r="O12035" s="3"/>
      <c r="V12035" s="3"/>
      <c r="X12035" s="3"/>
    </row>
    <row r="12036" spans="15:24" x14ac:dyDescent="0.45">
      <c r="O12036" s="3"/>
      <c r="V12036" s="3"/>
      <c r="X12036" s="3"/>
    </row>
    <row r="12037" spans="15:24" x14ac:dyDescent="0.45">
      <c r="O12037" s="3"/>
      <c r="V12037" s="3"/>
      <c r="X12037" s="3"/>
    </row>
    <row r="12038" spans="15:24" x14ac:dyDescent="0.45">
      <c r="O12038" s="3"/>
      <c r="V12038" s="3"/>
      <c r="X12038" s="3"/>
    </row>
    <row r="12039" spans="15:24" x14ac:dyDescent="0.45">
      <c r="O12039" s="3"/>
      <c r="V12039" s="3"/>
      <c r="X12039" s="3"/>
    </row>
    <row r="12040" spans="15:24" x14ac:dyDescent="0.45">
      <c r="O12040" s="3"/>
      <c r="V12040" s="3"/>
      <c r="X12040" s="3"/>
    </row>
    <row r="12041" spans="15:24" x14ac:dyDescent="0.45">
      <c r="O12041" s="3"/>
      <c r="V12041" s="3"/>
      <c r="X12041" s="3"/>
    </row>
    <row r="12042" spans="15:24" x14ac:dyDescent="0.45">
      <c r="O12042" s="3"/>
      <c r="V12042" s="3"/>
      <c r="X12042" s="3"/>
    </row>
    <row r="12043" spans="15:24" x14ac:dyDescent="0.45">
      <c r="O12043" s="3"/>
      <c r="V12043" s="3"/>
      <c r="X12043" s="3"/>
    </row>
    <row r="12044" spans="15:24" x14ac:dyDescent="0.45">
      <c r="O12044" s="3"/>
      <c r="V12044" s="3"/>
      <c r="X12044" s="3"/>
    </row>
    <row r="12045" spans="15:24" x14ac:dyDescent="0.45">
      <c r="O12045" s="3"/>
      <c r="V12045" s="3"/>
      <c r="X12045" s="3"/>
    </row>
    <row r="12046" spans="15:24" x14ac:dyDescent="0.45">
      <c r="O12046" s="3"/>
      <c r="V12046" s="3"/>
      <c r="X12046" s="3"/>
    </row>
    <row r="12047" spans="15:24" x14ac:dyDescent="0.45">
      <c r="O12047" s="3"/>
      <c r="V12047" s="3"/>
      <c r="X12047" s="3"/>
    </row>
    <row r="12048" spans="15:24" x14ac:dyDescent="0.45">
      <c r="O12048" s="3"/>
      <c r="V12048" s="3"/>
      <c r="X12048" s="3"/>
    </row>
    <row r="12049" spans="15:24" x14ac:dyDescent="0.45">
      <c r="O12049" s="3"/>
      <c r="V12049" s="3"/>
      <c r="X12049" s="3"/>
    </row>
    <row r="12050" spans="15:24" x14ac:dyDescent="0.45">
      <c r="O12050" s="3"/>
      <c r="V12050" s="3"/>
      <c r="X12050" s="3"/>
    </row>
    <row r="12051" spans="15:24" x14ac:dyDescent="0.45">
      <c r="O12051" s="3"/>
      <c r="V12051" s="3"/>
      <c r="X12051" s="3"/>
    </row>
    <row r="12052" spans="15:24" x14ac:dyDescent="0.45">
      <c r="O12052" s="3"/>
      <c r="V12052" s="3"/>
      <c r="X12052" s="3"/>
    </row>
    <row r="12053" spans="15:24" x14ac:dyDescent="0.45">
      <c r="O12053" s="3"/>
      <c r="V12053" s="3"/>
      <c r="X12053" s="3"/>
    </row>
    <row r="12054" spans="15:24" x14ac:dyDescent="0.45">
      <c r="O12054" s="3"/>
      <c r="V12054" s="3"/>
      <c r="X12054" s="3"/>
    </row>
    <row r="12055" spans="15:24" x14ac:dyDescent="0.45">
      <c r="O12055" s="3"/>
      <c r="V12055" s="3"/>
      <c r="X12055" s="3"/>
    </row>
    <row r="12056" spans="15:24" x14ac:dyDescent="0.45">
      <c r="O12056" s="3"/>
      <c r="V12056" s="3"/>
      <c r="X12056" s="3"/>
    </row>
    <row r="12057" spans="15:24" x14ac:dyDescent="0.45">
      <c r="O12057" s="3"/>
      <c r="V12057" s="3"/>
      <c r="X12057" s="3"/>
    </row>
    <row r="12058" spans="15:24" x14ac:dyDescent="0.45">
      <c r="O12058" s="3"/>
      <c r="V12058" s="3"/>
      <c r="X12058" s="3"/>
    </row>
    <row r="12059" spans="15:24" x14ac:dyDescent="0.45">
      <c r="O12059" s="3"/>
      <c r="V12059" s="3"/>
      <c r="X12059" s="3"/>
    </row>
    <row r="12060" spans="15:24" x14ac:dyDescent="0.45">
      <c r="O12060" s="3"/>
      <c r="V12060" s="3"/>
      <c r="X12060" s="3"/>
    </row>
    <row r="12061" spans="15:24" x14ac:dyDescent="0.45">
      <c r="O12061" s="3"/>
      <c r="V12061" s="3"/>
      <c r="X12061" s="3"/>
    </row>
    <row r="12062" spans="15:24" x14ac:dyDescent="0.45">
      <c r="O12062" s="3"/>
      <c r="V12062" s="3"/>
      <c r="X12062" s="3"/>
    </row>
    <row r="12063" spans="15:24" x14ac:dyDescent="0.45">
      <c r="O12063" s="3"/>
      <c r="V12063" s="3"/>
      <c r="X12063" s="3"/>
    </row>
    <row r="12064" spans="15:24" x14ac:dyDescent="0.45">
      <c r="O12064" s="3"/>
      <c r="V12064" s="3"/>
      <c r="X12064" s="3"/>
    </row>
    <row r="12065" spans="15:24" x14ac:dyDescent="0.45">
      <c r="O12065" s="3"/>
      <c r="V12065" s="3"/>
      <c r="X12065" s="3"/>
    </row>
    <row r="12066" spans="15:24" x14ac:dyDescent="0.45">
      <c r="O12066" s="3"/>
      <c r="V12066" s="3"/>
      <c r="X12066" s="3"/>
    </row>
    <row r="12067" spans="15:24" x14ac:dyDescent="0.45">
      <c r="O12067" s="3"/>
      <c r="V12067" s="3"/>
      <c r="X12067" s="3"/>
    </row>
    <row r="12068" spans="15:24" x14ac:dyDescent="0.45">
      <c r="O12068" s="3"/>
      <c r="V12068" s="3"/>
      <c r="X12068" s="3"/>
    </row>
    <row r="12069" spans="15:24" x14ac:dyDescent="0.45">
      <c r="O12069" s="3"/>
      <c r="V12069" s="3"/>
      <c r="X12069" s="3"/>
    </row>
    <row r="12070" spans="15:24" x14ac:dyDescent="0.45">
      <c r="O12070" s="3"/>
      <c r="V12070" s="3"/>
      <c r="X12070" s="3"/>
    </row>
    <row r="12071" spans="15:24" x14ac:dyDescent="0.45">
      <c r="O12071" s="3"/>
      <c r="V12071" s="3"/>
      <c r="X12071" s="3"/>
    </row>
    <row r="12072" spans="15:24" x14ac:dyDescent="0.45">
      <c r="O12072" s="3"/>
      <c r="V12072" s="3"/>
      <c r="X12072" s="3"/>
    </row>
    <row r="12073" spans="15:24" x14ac:dyDescent="0.45">
      <c r="O12073" s="3"/>
      <c r="V12073" s="3"/>
      <c r="X12073" s="3"/>
    </row>
    <row r="12074" spans="15:24" x14ac:dyDescent="0.45">
      <c r="O12074" s="3"/>
      <c r="V12074" s="3"/>
      <c r="X12074" s="3"/>
    </row>
    <row r="12075" spans="15:24" x14ac:dyDescent="0.45">
      <c r="O12075" s="3"/>
      <c r="V12075" s="3"/>
      <c r="X12075" s="3"/>
    </row>
    <row r="12076" spans="15:24" x14ac:dyDescent="0.45">
      <c r="O12076" s="3"/>
      <c r="V12076" s="3"/>
      <c r="X12076" s="3"/>
    </row>
    <row r="12077" spans="15:24" x14ac:dyDescent="0.45">
      <c r="O12077" s="3"/>
      <c r="V12077" s="3"/>
      <c r="X12077" s="3"/>
    </row>
    <row r="12078" spans="15:24" x14ac:dyDescent="0.45">
      <c r="O12078" s="3"/>
      <c r="V12078" s="3"/>
      <c r="X12078" s="3"/>
    </row>
    <row r="12079" spans="15:24" x14ac:dyDescent="0.45">
      <c r="O12079" s="3"/>
      <c r="V12079" s="3"/>
      <c r="X12079" s="3"/>
    </row>
    <row r="12080" spans="15:24" x14ac:dyDescent="0.45">
      <c r="O12080" s="3"/>
      <c r="V12080" s="3"/>
      <c r="X12080" s="3"/>
    </row>
    <row r="12081" spans="15:24" x14ac:dyDescent="0.45">
      <c r="O12081" s="3"/>
      <c r="V12081" s="3"/>
      <c r="X12081" s="3"/>
    </row>
    <row r="12082" spans="15:24" x14ac:dyDescent="0.45">
      <c r="O12082" s="3"/>
      <c r="V12082" s="3"/>
      <c r="X12082" s="3"/>
    </row>
    <row r="12083" spans="15:24" x14ac:dyDescent="0.45">
      <c r="O12083" s="3"/>
      <c r="V12083" s="3"/>
      <c r="X12083" s="3"/>
    </row>
    <row r="12084" spans="15:24" x14ac:dyDescent="0.45">
      <c r="O12084" s="3"/>
      <c r="V12084" s="3"/>
      <c r="X12084" s="3"/>
    </row>
    <row r="12085" spans="15:24" x14ac:dyDescent="0.45">
      <c r="O12085" s="3"/>
      <c r="V12085" s="3"/>
      <c r="X12085" s="3"/>
    </row>
    <row r="12086" spans="15:24" x14ac:dyDescent="0.45">
      <c r="O12086" s="3"/>
      <c r="V12086" s="3"/>
      <c r="X12086" s="3"/>
    </row>
    <row r="12087" spans="15:24" x14ac:dyDescent="0.45">
      <c r="O12087" s="3"/>
      <c r="V12087" s="3"/>
      <c r="X12087" s="3"/>
    </row>
    <row r="12088" spans="15:24" x14ac:dyDescent="0.45">
      <c r="O12088" s="3"/>
      <c r="V12088" s="3"/>
      <c r="X12088" s="3"/>
    </row>
    <row r="12089" spans="15:24" x14ac:dyDescent="0.45">
      <c r="O12089" s="3"/>
      <c r="V12089" s="3"/>
      <c r="X12089" s="3"/>
    </row>
    <row r="12090" spans="15:24" x14ac:dyDescent="0.45">
      <c r="O12090" s="3"/>
      <c r="V12090" s="3"/>
      <c r="X12090" s="3"/>
    </row>
    <row r="12091" spans="15:24" x14ac:dyDescent="0.45">
      <c r="O12091" s="3"/>
      <c r="V12091" s="3"/>
      <c r="X12091" s="3"/>
    </row>
    <row r="12092" spans="15:24" x14ac:dyDescent="0.45">
      <c r="O12092" s="3"/>
      <c r="V12092" s="3"/>
      <c r="X12092" s="3"/>
    </row>
    <row r="12093" spans="15:24" x14ac:dyDescent="0.45">
      <c r="O12093" s="3"/>
      <c r="V12093" s="3"/>
      <c r="X12093" s="3"/>
    </row>
    <row r="12094" spans="15:24" x14ac:dyDescent="0.45">
      <c r="O12094" s="3"/>
      <c r="V12094" s="3"/>
      <c r="X12094" s="3"/>
    </row>
    <row r="12095" spans="15:24" x14ac:dyDescent="0.45">
      <c r="O12095" s="3"/>
      <c r="V12095" s="3"/>
      <c r="X12095" s="3"/>
    </row>
    <row r="12096" spans="15:24" x14ac:dyDescent="0.45">
      <c r="O12096" s="3"/>
      <c r="V12096" s="3"/>
      <c r="X12096" s="3"/>
    </row>
    <row r="12097" spans="15:24" x14ac:dyDescent="0.45">
      <c r="O12097" s="3"/>
      <c r="V12097" s="3"/>
      <c r="X12097" s="3"/>
    </row>
    <row r="12098" spans="15:24" x14ac:dyDescent="0.45">
      <c r="O12098" s="3"/>
      <c r="V12098" s="3"/>
      <c r="X12098" s="3"/>
    </row>
    <row r="12099" spans="15:24" x14ac:dyDescent="0.45">
      <c r="O12099" s="3"/>
      <c r="V12099" s="3"/>
      <c r="X12099" s="3"/>
    </row>
    <row r="12100" spans="15:24" x14ac:dyDescent="0.45">
      <c r="O12100" s="3"/>
      <c r="V12100" s="3"/>
      <c r="X12100" s="3"/>
    </row>
    <row r="12101" spans="15:24" x14ac:dyDescent="0.45">
      <c r="O12101" s="3"/>
      <c r="V12101" s="3"/>
      <c r="X12101" s="3"/>
    </row>
    <row r="12102" spans="15:24" x14ac:dyDescent="0.45">
      <c r="O12102" s="3"/>
      <c r="V12102" s="3"/>
      <c r="X12102" s="3"/>
    </row>
    <row r="12103" spans="15:24" x14ac:dyDescent="0.45">
      <c r="O12103" s="3"/>
      <c r="V12103" s="3"/>
      <c r="X12103" s="3"/>
    </row>
    <row r="12104" spans="15:24" x14ac:dyDescent="0.45">
      <c r="O12104" s="3"/>
      <c r="V12104" s="3"/>
      <c r="X12104" s="3"/>
    </row>
    <row r="12105" spans="15:24" x14ac:dyDescent="0.45">
      <c r="O12105" s="3"/>
      <c r="V12105" s="3"/>
      <c r="X12105" s="3"/>
    </row>
    <row r="12106" spans="15:24" x14ac:dyDescent="0.45">
      <c r="O12106" s="3"/>
      <c r="V12106" s="3"/>
      <c r="X12106" s="3"/>
    </row>
    <row r="12107" spans="15:24" x14ac:dyDescent="0.45">
      <c r="O12107" s="3"/>
      <c r="V12107" s="3"/>
      <c r="X12107" s="3"/>
    </row>
    <row r="12108" spans="15:24" x14ac:dyDescent="0.45">
      <c r="O12108" s="3"/>
      <c r="V12108" s="3"/>
      <c r="X12108" s="3"/>
    </row>
    <row r="12109" spans="15:24" x14ac:dyDescent="0.45">
      <c r="O12109" s="3"/>
      <c r="V12109" s="3"/>
      <c r="X12109" s="3"/>
    </row>
    <row r="12110" spans="15:24" x14ac:dyDescent="0.45">
      <c r="O12110" s="3"/>
      <c r="V12110" s="3"/>
      <c r="X12110" s="3"/>
    </row>
    <row r="12111" spans="15:24" x14ac:dyDescent="0.45">
      <c r="O12111" s="3"/>
      <c r="V12111" s="3"/>
      <c r="X12111" s="3"/>
    </row>
    <row r="12112" spans="15:24" x14ac:dyDescent="0.45">
      <c r="O12112" s="3"/>
      <c r="V12112" s="3"/>
      <c r="X12112" s="3"/>
    </row>
    <row r="12113" spans="15:24" x14ac:dyDescent="0.45">
      <c r="O12113" s="3"/>
      <c r="V12113" s="3"/>
      <c r="X12113" s="3"/>
    </row>
    <row r="12114" spans="15:24" x14ac:dyDescent="0.45">
      <c r="O12114" s="3"/>
      <c r="V12114" s="3"/>
      <c r="X12114" s="3"/>
    </row>
    <row r="12115" spans="15:24" x14ac:dyDescent="0.45">
      <c r="O12115" s="3"/>
      <c r="V12115" s="3"/>
      <c r="X12115" s="3"/>
    </row>
    <row r="12116" spans="15:24" x14ac:dyDescent="0.45">
      <c r="O12116" s="3"/>
      <c r="V12116" s="3"/>
      <c r="X12116" s="3"/>
    </row>
    <row r="12117" spans="15:24" x14ac:dyDescent="0.45">
      <c r="O12117" s="3"/>
      <c r="V12117" s="3"/>
      <c r="X12117" s="3"/>
    </row>
    <row r="12118" spans="15:24" x14ac:dyDescent="0.45">
      <c r="O12118" s="3"/>
      <c r="V12118" s="3"/>
      <c r="X12118" s="3"/>
    </row>
    <row r="12119" spans="15:24" x14ac:dyDescent="0.45">
      <c r="O12119" s="3"/>
      <c r="V12119" s="3"/>
      <c r="X12119" s="3"/>
    </row>
    <row r="12120" spans="15:24" x14ac:dyDescent="0.45">
      <c r="O12120" s="3"/>
      <c r="V12120" s="3"/>
      <c r="X12120" s="3"/>
    </row>
    <row r="12121" spans="15:24" x14ac:dyDescent="0.45">
      <c r="O12121" s="3"/>
      <c r="V12121" s="3"/>
      <c r="X12121" s="3"/>
    </row>
    <row r="12122" spans="15:24" x14ac:dyDescent="0.45">
      <c r="O12122" s="3"/>
      <c r="V12122" s="3"/>
      <c r="X12122" s="3"/>
    </row>
    <row r="12123" spans="15:24" x14ac:dyDescent="0.45">
      <c r="O12123" s="3"/>
      <c r="V12123" s="3"/>
      <c r="X12123" s="3"/>
    </row>
    <row r="12124" spans="15:24" x14ac:dyDescent="0.45">
      <c r="O12124" s="3"/>
      <c r="V12124" s="3"/>
      <c r="X12124" s="3"/>
    </row>
    <row r="12125" spans="15:24" x14ac:dyDescent="0.45">
      <c r="O12125" s="3"/>
      <c r="V12125" s="3"/>
      <c r="X12125" s="3"/>
    </row>
    <row r="12126" spans="15:24" x14ac:dyDescent="0.45">
      <c r="O12126" s="3"/>
      <c r="V12126" s="3"/>
      <c r="X12126" s="3"/>
    </row>
    <row r="12127" spans="15:24" x14ac:dyDescent="0.45">
      <c r="O12127" s="3"/>
      <c r="V12127" s="3"/>
      <c r="X12127" s="3"/>
    </row>
    <row r="12128" spans="15:24" x14ac:dyDescent="0.45">
      <c r="O12128" s="3"/>
      <c r="V12128" s="3"/>
      <c r="X12128" s="3"/>
    </row>
    <row r="12129" spans="15:24" x14ac:dyDescent="0.45">
      <c r="O12129" s="3"/>
      <c r="V12129" s="3"/>
      <c r="X12129" s="3"/>
    </row>
    <row r="12130" spans="15:24" x14ac:dyDescent="0.45">
      <c r="O12130" s="3"/>
      <c r="V12130" s="3"/>
      <c r="X12130" s="3"/>
    </row>
    <row r="12131" spans="15:24" x14ac:dyDescent="0.45">
      <c r="O12131" s="3"/>
      <c r="V12131" s="3"/>
      <c r="X12131" s="3"/>
    </row>
    <row r="12132" spans="15:24" x14ac:dyDescent="0.45">
      <c r="O12132" s="3"/>
      <c r="V12132" s="3"/>
      <c r="X12132" s="3"/>
    </row>
    <row r="12133" spans="15:24" x14ac:dyDescent="0.45">
      <c r="O12133" s="3"/>
      <c r="V12133" s="3"/>
      <c r="X12133" s="3"/>
    </row>
    <row r="12134" spans="15:24" x14ac:dyDescent="0.45">
      <c r="O12134" s="3"/>
      <c r="V12134" s="3"/>
      <c r="X12134" s="3"/>
    </row>
    <row r="12135" spans="15:24" x14ac:dyDescent="0.45">
      <c r="O12135" s="3"/>
      <c r="V12135" s="3"/>
      <c r="X12135" s="3"/>
    </row>
    <row r="12136" spans="15:24" x14ac:dyDescent="0.45">
      <c r="O12136" s="3"/>
      <c r="V12136" s="3"/>
      <c r="X12136" s="3"/>
    </row>
    <row r="12137" spans="15:24" x14ac:dyDescent="0.45">
      <c r="O12137" s="3"/>
      <c r="V12137" s="3"/>
      <c r="X12137" s="3"/>
    </row>
    <row r="12138" spans="15:24" x14ac:dyDescent="0.45">
      <c r="O12138" s="3"/>
      <c r="V12138" s="3"/>
      <c r="X12138" s="3"/>
    </row>
    <row r="12139" spans="15:24" x14ac:dyDescent="0.45">
      <c r="O12139" s="3"/>
      <c r="V12139" s="3"/>
      <c r="X12139" s="3"/>
    </row>
    <row r="12140" spans="15:24" x14ac:dyDescent="0.45">
      <c r="O12140" s="3"/>
      <c r="V12140" s="3"/>
      <c r="X12140" s="3"/>
    </row>
    <row r="12141" spans="15:24" x14ac:dyDescent="0.45">
      <c r="O12141" s="3"/>
      <c r="V12141" s="3"/>
      <c r="X12141" s="3"/>
    </row>
    <row r="12142" spans="15:24" x14ac:dyDescent="0.45">
      <c r="O12142" s="3"/>
      <c r="V12142" s="3"/>
      <c r="X12142" s="3"/>
    </row>
    <row r="12143" spans="15:24" x14ac:dyDescent="0.45">
      <c r="O12143" s="3"/>
      <c r="V12143" s="3"/>
      <c r="X12143" s="3"/>
    </row>
    <row r="12144" spans="15:24" x14ac:dyDescent="0.45">
      <c r="O12144" s="3"/>
      <c r="V12144" s="3"/>
      <c r="X12144" s="3"/>
    </row>
    <row r="12145" spans="15:24" x14ac:dyDescent="0.45">
      <c r="O12145" s="3"/>
      <c r="V12145" s="3"/>
      <c r="X12145" s="3"/>
    </row>
    <row r="12146" spans="15:24" x14ac:dyDescent="0.45">
      <c r="O12146" s="3"/>
      <c r="V12146" s="3"/>
      <c r="X12146" s="3"/>
    </row>
    <row r="12147" spans="15:24" x14ac:dyDescent="0.45">
      <c r="O12147" s="3"/>
      <c r="V12147" s="3"/>
      <c r="X12147" s="3"/>
    </row>
    <row r="12148" spans="15:24" x14ac:dyDescent="0.45">
      <c r="O12148" s="3"/>
      <c r="V12148" s="3"/>
      <c r="X12148" s="3"/>
    </row>
    <row r="12149" spans="15:24" x14ac:dyDescent="0.45">
      <c r="O12149" s="3"/>
      <c r="V12149" s="3"/>
      <c r="X12149" s="3"/>
    </row>
    <row r="12150" spans="15:24" x14ac:dyDescent="0.45">
      <c r="O12150" s="3"/>
      <c r="V12150" s="3"/>
      <c r="X12150" s="3"/>
    </row>
    <row r="12151" spans="15:24" x14ac:dyDescent="0.45">
      <c r="O12151" s="3"/>
      <c r="V12151" s="3"/>
      <c r="X12151" s="3"/>
    </row>
    <row r="12152" spans="15:24" x14ac:dyDescent="0.45">
      <c r="O12152" s="3"/>
      <c r="V12152" s="3"/>
      <c r="X12152" s="3"/>
    </row>
    <row r="12153" spans="15:24" x14ac:dyDescent="0.45">
      <c r="O12153" s="3"/>
      <c r="V12153" s="3"/>
      <c r="X12153" s="3"/>
    </row>
    <row r="12154" spans="15:24" x14ac:dyDescent="0.45">
      <c r="O12154" s="3"/>
      <c r="V12154" s="3"/>
      <c r="X12154" s="3"/>
    </row>
    <row r="12155" spans="15:24" x14ac:dyDescent="0.45">
      <c r="O12155" s="3"/>
      <c r="V12155" s="3"/>
      <c r="X12155" s="3"/>
    </row>
    <row r="12156" spans="15:24" x14ac:dyDescent="0.45">
      <c r="O12156" s="3"/>
      <c r="V12156" s="3"/>
      <c r="X12156" s="3"/>
    </row>
    <row r="12157" spans="15:24" x14ac:dyDescent="0.45">
      <c r="O12157" s="3"/>
      <c r="V12157" s="3"/>
      <c r="X12157" s="3"/>
    </row>
    <row r="12158" spans="15:24" x14ac:dyDescent="0.45">
      <c r="O12158" s="3"/>
      <c r="V12158" s="3"/>
      <c r="X12158" s="3"/>
    </row>
    <row r="12159" spans="15:24" x14ac:dyDescent="0.45">
      <c r="O12159" s="3"/>
      <c r="V12159" s="3"/>
      <c r="X12159" s="3"/>
    </row>
    <row r="12160" spans="15:24" x14ac:dyDescent="0.45">
      <c r="O12160" s="3"/>
      <c r="V12160" s="3"/>
      <c r="X12160" s="3"/>
    </row>
    <row r="12161" spans="15:24" x14ac:dyDescent="0.45">
      <c r="O12161" s="3"/>
      <c r="V12161" s="3"/>
      <c r="X12161" s="3"/>
    </row>
    <row r="12162" spans="15:24" x14ac:dyDescent="0.45">
      <c r="O12162" s="3"/>
      <c r="V12162" s="3"/>
      <c r="X12162" s="3"/>
    </row>
    <row r="12163" spans="15:24" x14ac:dyDescent="0.45">
      <c r="O12163" s="3"/>
      <c r="V12163" s="3"/>
      <c r="X12163" s="3"/>
    </row>
    <row r="12164" spans="15:24" x14ac:dyDescent="0.45">
      <c r="O12164" s="3"/>
      <c r="V12164" s="3"/>
      <c r="X12164" s="3"/>
    </row>
    <row r="12165" spans="15:24" x14ac:dyDescent="0.45">
      <c r="O12165" s="3"/>
      <c r="V12165" s="3"/>
      <c r="X12165" s="3"/>
    </row>
    <row r="12166" spans="15:24" x14ac:dyDescent="0.45">
      <c r="O12166" s="3"/>
      <c r="V12166" s="3"/>
      <c r="X12166" s="3"/>
    </row>
    <row r="12167" spans="15:24" x14ac:dyDescent="0.45">
      <c r="O12167" s="3"/>
      <c r="V12167" s="3"/>
      <c r="X12167" s="3"/>
    </row>
    <row r="12168" spans="15:24" x14ac:dyDescent="0.45">
      <c r="O12168" s="3"/>
      <c r="V12168" s="3"/>
      <c r="X12168" s="3"/>
    </row>
    <row r="12169" spans="15:24" x14ac:dyDescent="0.45">
      <c r="O12169" s="3"/>
      <c r="V12169" s="3"/>
      <c r="X12169" s="3"/>
    </row>
    <row r="12170" spans="15:24" x14ac:dyDescent="0.45">
      <c r="O12170" s="3"/>
      <c r="V12170" s="3"/>
      <c r="X12170" s="3"/>
    </row>
    <row r="12171" spans="15:24" x14ac:dyDescent="0.45">
      <c r="O12171" s="3"/>
      <c r="V12171" s="3"/>
      <c r="X12171" s="3"/>
    </row>
    <row r="12172" spans="15:24" x14ac:dyDescent="0.45">
      <c r="O12172" s="3"/>
      <c r="V12172" s="3"/>
      <c r="X12172" s="3"/>
    </row>
    <row r="12173" spans="15:24" x14ac:dyDescent="0.45">
      <c r="O12173" s="3"/>
      <c r="V12173" s="3"/>
      <c r="X12173" s="3"/>
    </row>
    <row r="12174" spans="15:24" x14ac:dyDescent="0.45">
      <c r="O12174" s="3"/>
      <c r="V12174" s="3"/>
      <c r="X12174" s="3"/>
    </row>
    <row r="12175" spans="15:24" x14ac:dyDescent="0.45">
      <c r="O12175" s="3"/>
      <c r="V12175" s="3"/>
      <c r="X12175" s="3"/>
    </row>
    <row r="12176" spans="15:24" x14ac:dyDescent="0.45">
      <c r="O12176" s="3"/>
      <c r="V12176" s="3"/>
      <c r="X12176" s="3"/>
    </row>
    <row r="12177" spans="15:24" x14ac:dyDescent="0.45">
      <c r="O12177" s="3"/>
      <c r="V12177" s="3"/>
      <c r="X12177" s="3"/>
    </row>
    <row r="12178" spans="15:24" x14ac:dyDescent="0.45">
      <c r="O12178" s="3"/>
      <c r="V12178" s="3"/>
      <c r="X12178" s="3"/>
    </row>
    <row r="12179" spans="15:24" x14ac:dyDescent="0.45">
      <c r="O12179" s="3"/>
      <c r="V12179" s="3"/>
      <c r="X12179" s="3"/>
    </row>
    <row r="12180" spans="15:24" x14ac:dyDescent="0.45">
      <c r="O12180" s="3"/>
      <c r="V12180" s="3"/>
      <c r="X12180" s="3"/>
    </row>
    <row r="12181" spans="15:24" x14ac:dyDescent="0.45">
      <c r="O12181" s="3"/>
      <c r="V12181" s="3"/>
      <c r="X12181" s="3"/>
    </row>
    <row r="12182" spans="15:24" x14ac:dyDescent="0.45">
      <c r="O12182" s="3"/>
      <c r="V12182" s="3"/>
      <c r="X12182" s="3"/>
    </row>
    <row r="12183" spans="15:24" x14ac:dyDescent="0.45">
      <c r="O12183" s="3"/>
      <c r="V12183" s="3"/>
      <c r="X12183" s="3"/>
    </row>
    <row r="12184" spans="15:24" x14ac:dyDescent="0.45">
      <c r="O12184" s="3"/>
      <c r="V12184" s="3"/>
      <c r="X12184" s="3"/>
    </row>
    <row r="12185" spans="15:24" x14ac:dyDescent="0.45">
      <c r="O12185" s="3"/>
      <c r="V12185" s="3"/>
      <c r="X12185" s="3"/>
    </row>
    <row r="12186" spans="15:24" x14ac:dyDescent="0.45">
      <c r="O12186" s="3"/>
      <c r="V12186" s="3"/>
      <c r="X12186" s="3"/>
    </row>
    <row r="12187" spans="15:24" x14ac:dyDescent="0.45">
      <c r="O12187" s="3"/>
      <c r="V12187" s="3"/>
      <c r="X12187" s="3"/>
    </row>
    <row r="12188" spans="15:24" x14ac:dyDescent="0.45">
      <c r="O12188" s="3"/>
      <c r="V12188" s="3"/>
      <c r="X12188" s="3"/>
    </row>
    <row r="12189" spans="15:24" x14ac:dyDescent="0.45">
      <c r="O12189" s="3"/>
      <c r="V12189" s="3"/>
      <c r="X12189" s="3"/>
    </row>
    <row r="12190" spans="15:24" x14ac:dyDescent="0.45">
      <c r="O12190" s="3"/>
      <c r="V12190" s="3"/>
      <c r="X12190" s="3"/>
    </row>
    <row r="12191" spans="15:24" x14ac:dyDescent="0.45">
      <c r="O12191" s="3"/>
      <c r="V12191" s="3"/>
      <c r="X12191" s="3"/>
    </row>
    <row r="12192" spans="15:24" x14ac:dyDescent="0.45">
      <c r="O12192" s="3"/>
      <c r="V12192" s="3"/>
      <c r="X12192" s="3"/>
    </row>
    <row r="12193" spans="15:24" x14ac:dyDescent="0.45">
      <c r="O12193" s="3"/>
      <c r="V12193" s="3"/>
      <c r="X12193" s="3"/>
    </row>
    <row r="12194" spans="15:24" x14ac:dyDescent="0.45">
      <c r="O12194" s="3"/>
      <c r="V12194" s="3"/>
      <c r="X12194" s="3"/>
    </row>
    <row r="12195" spans="15:24" x14ac:dyDescent="0.45">
      <c r="O12195" s="3"/>
      <c r="V12195" s="3"/>
      <c r="X12195" s="3"/>
    </row>
    <row r="12196" spans="15:24" x14ac:dyDescent="0.45">
      <c r="O12196" s="3"/>
      <c r="V12196" s="3"/>
      <c r="X12196" s="3"/>
    </row>
    <row r="12197" spans="15:24" x14ac:dyDescent="0.45">
      <c r="O12197" s="3"/>
      <c r="V12197" s="3"/>
      <c r="X12197" s="3"/>
    </row>
    <row r="12198" spans="15:24" x14ac:dyDescent="0.45">
      <c r="O12198" s="3"/>
      <c r="V12198" s="3"/>
      <c r="X12198" s="3"/>
    </row>
    <row r="12199" spans="15:24" x14ac:dyDescent="0.45">
      <c r="O12199" s="3"/>
      <c r="V12199" s="3"/>
      <c r="X12199" s="3"/>
    </row>
    <row r="12200" spans="15:24" x14ac:dyDescent="0.45">
      <c r="O12200" s="3"/>
      <c r="V12200" s="3"/>
      <c r="X12200" s="3"/>
    </row>
    <row r="12201" spans="15:24" x14ac:dyDescent="0.45">
      <c r="O12201" s="3"/>
      <c r="V12201" s="3"/>
      <c r="X12201" s="3"/>
    </row>
    <row r="12202" spans="15:24" x14ac:dyDescent="0.45">
      <c r="O12202" s="3"/>
      <c r="V12202" s="3"/>
      <c r="X12202" s="3"/>
    </row>
    <row r="12203" spans="15:24" x14ac:dyDescent="0.45">
      <c r="O12203" s="3"/>
      <c r="V12203" s="3"/>
      <c r="X12203" s="3"/>
    </row>
    <row r="12204" spans="15:24" x14ac:dyDescent="0.45">
      <c r="O12204" s="3"/>
      <c r="V12204" s="3"/>
      <c r="X12204" s="3"/>
    </row>
    <row r="12205" spans="15:24" x14ac:dyDescent="0.45">
      <c r="O12205" s="3"/>
      <c r="V12205" s="3"/>
      <c r="X12205" s="3"/>
    </row>
    <row r="12206" spans="15:24" x14ac:dyDescent="0.45">
      <c r="O12206" s="3"/>
      <c r="V12206" s="3"/>
      <c r="X12206" s="3"/>
    </row>
    <row r="12207" spans="15:24" x14ac:dyDescent="0.45">
      <c r="O12207" s="3"/>
      <c r="V12207" s="3"/>
      <c r="X12207" s="3"/>
    </row>
    <row r="12208" spans="15:24" x14ac:dyDescent="0.45">
      <c r="O12208" s="3"/>
      <c r="V12208" s="3"/>
      <c r="X12208" s="3"/>
    </row>
    <row r="12209" spans="15:24" x14ac:dyDescent="0.45">
      <c r="O12209" s="3"/>
      <c r="V12209" s="3"/>
      <c r="X12209" s="3"/>
    </row>
    <row r="12210" spans="15:24" x14ac:dyDescent="0.45">
      <c r="O12210" s="3"/>
      <c r="V12210" s="3"/>
      <c r="X12210" s="3"/>
    </row>
    <row r="12211" spans="15:24" x14ac:dyDescent="0.45">
      <c r="O12211" s="3"/>
      <c r="V12211" s="3"/>
      <c r="X12211" s="3"/>
    </row>
    <row r="12212" spans="15:24" x14ac:dyDescent="0.45">
      <c r="O12212" s="3"/>
      <c r="V12212" s="3"/>
      <c r="X12212" s="3"/>
    </row>
    <row r="12213" spans="15:24" x14ac:dyDescent="0.45">
      <c r="O12213" s="3"/>
      <c r="V12213" s="3"/>
      <c r="X12213" s="3"/>
    </row>
    <row r="12214" spans="15:24" x14ac:dyDescent="0.45">
      <c r="O12214" s="3"/>
      <c r="V12214" s="3"/>
      <c r="X12214" s="3"/>
    </row>
    <row r="12215" spans="15:24" x14ac:dyDescent="0.45">
      <c r="O12215" s="3"/>
      <c r="V12215" s="3"/>
      <c r="X12215" s="3"/>
    </row>
    <row r="12216" spans="15:24" x14ac:dyDescent="0.45">
      <c r="O12216" s="3"/>
      <c r="V12216" s="3"/>
      <c r="X12216" s="3"/>
    </row>
    <row r="12217" spans="15:24" x14ac:dyDescent="0.45">
      <c r="O12217" s="3"/>
      <c r="V12217" s="3"/>
      <c r="X12217" s="3"/>
    </row>
    <row r="12218" spans="15:24" x14ac:dyDescent="0.45">
      <c r="O12218" s="3"/>
      <c r="V12218" s="3"/>
      <c r="X12218" s="3"/>
    </row>
    <row r="12219" spans="15:24" x14ac:dyDescent="0.45">
      <c r="O12219" s="3"/>
      <c r="V12219" s="3"/>
      <c r="X12219" s="3"/>
    </row>
    <row r="12220" spans="15:24" x14ac:dyDescent="0.45">
      <c r="O12220" s="3"/>
      <c r="V12220" s="3"/>
      <c r="X12220" s="3"/>
    </row>
    <row r="12221" spans="15:24" x14ac:dyDescent="0.45">
      <c r="O12221" s="3"/>
      <c r="V12221" s="3"/>
      <c r="X12221" s="3"/>
    </row>
    <row r="12222" spans="15:24" x14ac:dyDescent="0.45">
      <c r="O12222" s="3"/>
      <c r="V12222" s="3"/>
      <c r="X12222" s="3"/>
    </row>
    <row r="12223" spans="15:24" x14ac:dyDescent="0.45">
      <c r="O12223" s="3"/>
      <c r="V12223" s="3"/>
      <c r="X12223" s="3"/>
    </row>
    <row r="12224" spans="15:24" x14ac:dyDescent="0.45">
      <c r="O12224" s="3"/>
      <c r="V12224" s="3"/>
      <c r="X12224" s="3"/>
    </row>
    <row r="12225" spans="15:24" x14ac:dyDescent="0.45">
      <c r="O12225" s="3"/>
      <c r="V12225" s="3"/>
      <c r="X12225" s="3"/>
    </row>
    <row r="12226" spans="15:24" x14ac:dyDescent="0.45">
      <c r="O12226" s="3"/>
      <c r="V12226" s="3"/>
      <c r="X12226" s="3"/>
    </row>
    <row r="12227" spans="15:24" x14ac:dyDescent="0.45">
      <c r="O12227" s="3"/>
      <c r="V12227" s="3"/>
      <c r="X12227" s="3"/>
    </row>
    <row r="12228" spans="15:24" x14ac:dyDescent="0.45">
      <c r="O12228" s="3"/>
      <c r="V12228" s="3"/>
      <c r="X12228" s="3"/>
    </row>
    <row r="12229" spans="15:24" x14ac:dyDescent="0.45">
      <c r="O12229" s="3"/>
      <c r="V12229" s="3"/>
      <c r="X12229" s="3"/>
    </row>
    <row r="12230" spans="15:24" x14ac:dyDescent="0.45">
      <c r="O12230" s="3"/>
      <c r="V12230" s="3"/>
      <c r="X12230" s="3"/>
    </row>
    <row r="12231" spans="15:24" x14ac:dyDescent="0.45">
      <c r="O12231" s="3"/>
      <c r="V12231" s="3"/>
      <c r="X12231" s="3"/>
    </row>
    <row r="12232" spans="15:24" x14ac:dyDescent="0.45">
      <c r="O12232" s="3"/>
      <c r="V12232" s="3"/>
      <c r="X12232" s="3"/>
    </row>
    <row r="12233" spans="15:24" x14ac:dyDescent="0.45">
      <c r="O12233" s="3"/>
      <c r="V12233" s="3"/>
      <c r="X12233" s="3"/>
    </row>
    <row r="12234" spans="15:24" x14ac:dyDescent="0.45">
      <c r="O12234" s="3"/>
      <c r="V12234" s="3"/>
      <c r="X12234" s="3"/>
    </row>
    <row r="12235" spans="15:24" x14ac:dyDescent="0.45">
      <c r="O12235" s="3"/>
      <c r="V12235" s="3"/>
      <c r="X12235" s="3"/>
    </row>
    <row r="12236" spans="15:24" x14ac:dyDescent="0.45">
      <c r="O12236" s="3"/>
      <c r="V12236" s="3"/>
      <c r="X12236" s="3"/>
    </row>
    <row r="12237" spans="15:24" x14ac:dyDescent="0.45">
      <c r="O12237" s="3"/>
      <c r="V12237" s="3"/>
      <c r="X12237" s="3"/>
    </row>
    <row r="12238" spans="15:24" x14ac:dyDescent="0.45">
      <c r="O12238" s="3"/>
      <c r="V12238" s="3"/>
      <c r="X12238" s="3"/>
    </row>
    <row r="12239" spans="15:24" x14ac:dyDescent="0.45">
      <c r="O12239" s="3"/>
      <c r="V12239" s="3"/>
      <c r="X12239" s="3"/>
    </row>
    <row r="12240" spans="15:24" x14ac:dyDescent="0.45">
      <c r="O12240" s="3"/>
      <c r="V12240" s="3"/>
      <c r="X12240" s="3"/>
    </row>
    <row r="12241" spans="15:24" x14ac:dyDescent="0.45">
      <c r="O12241" s="3"/>
      <c r="V12241" s="3"/>
      <c r="X12241" s="3"/>
    </row>
    <row r="12242" spans="15:24" x14ac:dyDescent="0.45">
      <c r="O12242" s="3"/>
      <c r="V12242" s="3"/>
      <c r="X12242" s="3"/>
    </row>
    <row r="12243" spans="15:24" x14ac:dyDescent="0.45">
      <c r="O12243" s="3"/>
      <c r="V12243" s="3"/>
      <c r="X12243" s="3"/>
    </row>
    <row r="12244" spans="15:24" x14ac:dyDescent="0.45">
      <c r="O12244" s="3"/>
      <c r="V12244" s="3"/>
      <c r="X12244" s="3"/>
    </row>
    <row r="12245" spans="15:24" x14ac:dyDescent="0.45">
      <c r="O12245" s="3"/>
      <c r="V12245" s="3"/>
      <c r="X12245" s="3"/>
    </row>
    <row r="12246" spans="15:24" x14ac:dyDescent="0.45">
      <c r="O12246" s="3"/>
      <c r="V12246" s="3"/>
      <c r="X12246" s="3"/>
    </row>
    <row r="12247" spans="15:24" x14ac:dyDescent="0.45">
      <c r="O12247" s="3"/>
      <c r="V12247" s="3"/>
      <c r="X12247" s="3"/>
    </row>
    <row r="12248" spans="15:24" x14ac:dyDescent="0.45">
      <c r="O12248" s="3"/>
      <c r="V12248" s="3"/>
      <c r="X12248" s="3"/>
    </row>
    <row r="12249" spans="15:24" x14ac:dyDescent="0.45">
      <c r="O12249" s="3"/>
      <c r="V12249" s="3"/>
      <c r="X12249" s="3"/>
    </row>
    <row r="12250" spans="15:24" x14ac:dyDescent="0.45">
      <c r="O12250" s="3"/>
      <c r="V12250" s="3"/>
      <c r="X12250" s="3"/>
    </row>
    <row r="12251" spans="15:24" x14ac:dyDescent="0.45">
      <c r="O12251" s="3"/>
      <c r="V12251" s="3"/>
      <c r="X12251" s="3"/>
    </row>
    <row r="12252" spans="15:24" x14ac:dyDescent="0.45">
      <c r="O12252" s="3"/>
      <c r="V12252" s="3"/>
      <c r="X12252" s="3"/>
    </row>
    <row r="12253" spans="15:24" x14ac:dyDescent="0.45">
      <c r="O12253" s="3"/>
      <c r="V12253" s="3"/>
      <c r="X12253" s="3"/>
    </row>
    <row r="12254" spans="15:24" x14ac:dyDescent="0.45">
      <c r="O12254" s="3"/>
      <c r="V12254" s="3"/>
      <c r="X12254" s="3"/>
    </row>
    <row r="12255" spans="15:24" x14ac:dyDescent="0.45">
      <c r="O12255" s="3"/>
      <c r="V12255" s="3"/>
      <c r="X12255" s="3"/>
    </row>
    <row r="12256" spans="15:24" x14ac:dyDescent="0.45">
      <c r="O12256" s="3"/>
      <c r="V12256" s="3"/>
      <c r="X12256" s="3"/>
    </row>
    <row r="12257" spans="15:24" x14ac:dyDescent="0.45">
      <c r="O12257" s="3"/>
      <c r="V12257" s="3"/>
      <c r="X12257" s="3"/>
    </row>
    <row r="12258" spans="15:24" x14ac:dyDescent="0.45">
      <c r="O12258" s="3"/>
      <c r="V12258" s="3"/>
      <c r="X12258" s="3"/>
    </row>
    <row r="12259" spans="15:24" x14ac:dyDescent="0.45">
      <c r="O12259" s="3"/>
      <c r="V12259" s="3"/>
      <c r="X12259" s="3"/>
    </row>
    <row r="12260" spans="15:24" x14ac:dyDescent="0.45">
      <c r="O12260" s="3"/>
      <c r="V12260" s="3"/>
      <c r="X12260" s="3"/>
    </row>
    <row r="12261" spans="15:24" x14ac:dyDescent="0.45">
      <c r="O12261" s="3"/>
      <c r="V12261" s="3"/>
      <c r="X12261" s="3"/>
    </row>
    <row r="12262" spans="15:24" x14ac:dyDescent="0.45">
      <c r="O12262" s="3"/>
      <c r="V12262" s="3"/>
      <c r="X12262" s="3"/>
    </row>
    <row r="12263" spans="15:24" x14ac:dyDescent="0.45">
      <c r="O12263" s="3"/>
      <c r="V12263" s="3"/>
      <c r="X12263" s="3"/>
    </row>
    <row r="12264" spans="15:24" x14ac:dyDescent="0.45">
      <c r="O12264" s="3"/>
      <c r="V12264" s="3"/>
      <c r="X12264" s="3"/>
    </row>
    <row r="12265" spans="15:24" x14ac:dyDescent="0.45">
      <c r="O12265" s="3"/>
      <c r="V12265" s="3"/>
      <c r="X12265" s="3"/>
    </row>
    <row r="12266" spans="15:24" x14ac:dyDescent="0.45">
      <c r="O12266" s="3"/>
      <c r="V12266" s="3"/>
      <c r="X12266" s="3"/>
    </row>
    <row r="12267" spans="15:24" x14ac:dyDescent="0.45">
      <c r="O12267" s="3"/>
      <c r="V12267" s="3"/>
      <c r="X12267" s="3"/>
    </row>
    <row r="12268" spans="15:24" x14ac:dyDescent="0.45">
      <c r="O12268" s="3"/>
      <c r="V12268" s="3"/>
      <c r="X12268" s="3"/>
    </row>
    <row r="12269" spans="15:24" x14ac:dyDescent="0.45">
      <c r="O12269" s="3"/>
      <c r="V12269" s="3"/>
      <c r="X12269" s="3"/>
    </row>
    <row r="12270" spans="15:24" x14ac:dyDescent="0.45">
      <c r="O12270" s="3"/>
      <c r="V12270" s="3"/>
      <c r="X12270" s="3"/>
    </row>
    <row r="12271" spans="15:24" x14ac:dyDescent="0.45">
      <c r="O12271" s="3"/>
      <c r="V12271" s="3"/>
      <c r="X12271" s="3"/>
    </row>
    <row r="12272" spans="15:24" x14ac:dyDescent="0.45">
      <c r="O12272" s="3"/>
      <c r="V12272" s="3"/>
      <c r="X12272" s="3"/>
    </row>
    <row r="12273" spans="15:24" x14ac:dyDescent="0.45">
      <c r="O12273" s="3"/>
      <c r="V12273" s="3"/>
      <c r="X12273" s="3"/>
    </row>
    <row r="12274" spans="15:24" x14ac:dyDescent="0.45">
      <c r="O12274" s="3"/>
      <c r="V12274" s="3"/>
      <c r="X12274" s="3"/>
    </row>
    <row r="12275" spans="15:24" x14ac:dyDescent="0.45">
      <c r="O12275" s="3"/>
      <c r="V12275" s="3"/>
      <c r="X12275" s="3"/>
    </row>
    <row r="12276" spans="15:24" x14ac:dyDescent="0.45">
      <c r="O12276" s="3"/>
      <c r="V12276" s="3"/>
      <c r="X12276" s="3"/>
    </row>
    <row r="12277" spans="15:24" x14ac:dyDescent="0.45">
      <c r="O12277" s="3"/>
      <c r="V12277" s="3"/>
      <c r="X12277" s="3"/>
    </row>
    <row r="12278" spans="15:24" x14ac:dyDescent="0.45">
      <c r="O12278" s="3"/>
      <c r="V12278" s="3"/>
      <c r="X12278" s="3"/>
    </row>
    <row r="12279" spans="15:24" x14ac:dyDescent="0.45">
      <c r="O12279" s="3"/>
      <c r="V12279" s="3"/>
      <c r="X12279" s="3"/>
    </row>
    <row r="12280" spans="15:24" x14ac:dyDescent="0.45">
      <c r="O12280" s="3"/>
      <c r="V12280" s="3"/>
      <c r="X12280" s="3"/>
    </row>
    <row r="12281" spans="15:24" x14ac:dyDescent="0.45">
      <c r="O12281" s="3"/>
      <c r="V12281" s="3"/>
      <c r="X12281" s="3"/>
    </row>
    <row r="12282" spans="15:24" x14ac:dyDescent="0.45">
      <c r="O12282" s="3"/>
      <c r="V12282" s="3"/>
      <c r="X12282" s="3"/>
    </row>
    <row r="12283" spans="15:24" x14ac:dyDescent="0.45">
      <c r="O12283" s="3"/>
      <c r="V12283" s="3"/>
      <c r="X12283" s="3"/>
    </row>
    <row r="12284" spans="15:24" x14ac:dyDescent="0.45">
      <c r="O12284" s="3"/>
      <c r="V12284" s="3"/>
      <c r="X12284" s="3"/>
    </row>
    <row r="12285" spans="15:24" x14ac:dyDescent="0.45">
      <c r="O12285" s="3"/>
      <c r="V12285" s="3"/>
      <c r="X12285" s="3"/>
    </row>
    <row r="12286" spans="15:24" x14ac:dyDescent="0.45">
      <c r="O12286" s="3"/>
      <c r="V12286" s="3"/>
      <c r="X12286" s="3"/>
    </row>
    <row r="12287" spans="15:24" x14ac:dyDescent="0.45">
      <c r="O12287" s="3"/>
      <c r="V12287" s="3"/>
      <c r="X12287" s="3"/>
    </row>
    <row r="12288" spans="15:24" x14ac:dyDescent="0.45">
      <c r="O12288" s="3"/>
      <c r="V12288" s="3"/>
      <c r="X12288" s="3"/>
    </row>
    <row r="12289" spans="15:24" x14ac:dyDescent="0.45">
      <c r="O12289" s="3"/>
      <c r="V12289" s="3"/>
      <c r="X12289" s="3"/>
    </row>
    <row r="12290" spans="15:24" x14ac:dyDescent="0.45">
      <c r="O12290" s="3"/>
      <c r="V12290" s="3"/>
      <c r="X12290" s="3"/>
    </row>
    <row r="12291" spans="15:24" x14ac:dyDescent="0.45">
      <c r="O12291" s="3"/>
      <c r="V12291" s="3"/>
      <c r="X12291" s="3"/>
    </row>
    <row r="12292" spans="15:24" x14ac:dyDescent="0.45">
      <c r="O12292" s="3"/>
      <c r="V12292" s="3"/>
      <c r="X12292" s="3"/>
    </row>
    <row r="12293" spans="15:24" x14ac:dyDescent="0.45">
      <c r="O12293" s="3"/>
      <c r="V12293" s="3"/>
      <c r="X12293" s="3"/>
    </row>
    <row r="12294" spans="15:24" x14ac:dyDescent="0.45">
      <c r="O12294" s="3"/>
      <c r="V12294" s="3"/>
      <c r="X12294" s="3"/>
    </row>
    <row r="12295" spans="15:24" x14ac:dyDescent="0.45">
      <c r="O12295" s="3"/>
      <c r="V12295" s="3"/>
      <c r="X12295" s="3"/>
    </row>
    <row r="12296" spans="15:24" x14ac:dyDescent="0.45">
      <c r="O12296" s="3"/>
      <c r="V12296" s="3"/>
      <c r="X12296" s="3"/>
    </row>
    <row r="12297" spans="15:24" x14ac:dyDescent="0.45">
      <c r="O12297" s="3"/>
      <c r="V12297" s="3"/>
      <c r="X12297" s="3"/>
    </row>
    <row r="12298" spans="15:24" x14ac:dyDescent="0.45">
      <c r="O12298" s="3"/>
      <c r="V12298" s="3"/>
      <c r="X12298" s="3"/>
    </row>
    <row r="12299" spans="15:24" x14ac:dyDescent="0.45">
      <c r="O12299" s="3"/>
      <c r="V12299" s="3"/>
      <c r="X12299" s="3"/>
    </row>
    <row r="12300" spans="15:24" x14ac:dyDescent="0.45">
      <c r="O12300" s="3"/>
      <c r="V12300" s="3"/>
      <c r="X12300" s="3"/>
    </row>
    <row r="12301" spans="15:24" x14ac:dyDescent="0.45">
      <c r="O12301" s="3"/>
      <c r="V12301" s="3"/>
      <c r="X12301" s="3"/>
    </row>
    <row r="12302" spans="15:24" x14ac:dyDescent="0.45">
      <c r="O12302" s="3"/>
      <c r="V12302" s="3"/>
      <c r="X12302" s="3"/>
    </row>
    <row r="12303" spans="15:24" x14ac:dyDescent="0.45">
      <c r="O12303" s="3"/>
      <c r="V12303" s="3"/>
      <c r="X12303" s="3"/>
    </row>
    <row r="12304" spans="15:24" x14ac:dyDescent="0.45">
      <c r="O12304" s="3"/>
      <c r="V12304" s="3"/>
      <c r="X12304" s="3"/>
    </row>
    <row r="12305" spans="15:24" x14ac:dyDescent="0.45">
      <c r="O12305" s="3"/>
      <c r="V12305" s="3"/>
      <c r="X12305" s="3"/>
    </row>
    <row r="12306" spans="15:24" x14ac:dyDescent="0.45">
      <c r="O12306" s="3"/>
      <c r="V12306" s="3"/>
      <c r="X12306" s="3"/>
    </row>
    <row r="12307" spans="15:24" x14ac:dyDescent="0.45">
      <c r="O12307" s="3"/>
      <c r="V12307" s="3"/>
      <c r="X12307" s="3"/>
    </row>
    <row r="12308" spans="15:24" x14ac:dyDescent="0.45">
      <c r="O12308" s="3"/>
      <c r="V12308" s="3"/>
      <c r="X12308" s="3"/>
    </row>
    <row r="12309" spans="15:24" x14ac:dyDescent="0.45">
      <c r="O12309" s="3"/>
      <c r="V12309" s="3"/>
      <c r="X12309" s="3"/>
    </row>
    <row r="12310" spans="15:24" x14ac:dyDescent="0.45">
      <c r="O12310" s="3"/>
      <c r="V12310" s="3"/>
      <c r="X12310" s="3"/>
    </row>
    <row r="12311" spans="15:24" x14ac:dyDescent="0.45">
      <c r="O12311" s="3"/>
      <c r="V12311" s="3"/>
      <c r="X12311" s="3"/>
    </row>
    <row r="12312" spans="15:24" x14ac:dyDescent="0.45">
      <c r="O12312" s="3"/>
      <c r="V12312" s="3"/>
      <c r="X12312" s="3"/>
    </row>
    <row r="12313" spans="15:24" x14ac:dyDescent="0.45">
      <c r="O12313" s="3"/>
      <c r="V12313" s="3"/>
      <c r="X12313" s="3"/>
    </row>
    <row r="12314" spans="15:24" x14ac:dyDescent="0.45">
      <c r="O12314" s="3"/>
      <c r="V12314" s="3"/>
      <c r="X12314" s="3"/>
    </row>
    <row r="12315" spans="15:24" x14ac:dyDescent="0.45">
      <c r="O12315" s="3"/>
      <c r="V12315" s="3"/>
      <c r="X12315" s="3"/>
    </row>
    <row r="12316" spans="15:24" x14ac:dyDescent="0.45">
      <c r="O12316" s="3"/>
      <c r="V12316" s="3"/>
      <c r="X12316" s="3"/>
    </row>
    <row r="12317" spans="15:24" x14ac:dyDescent="0.45">
      <c r="O12317" s="3"/>
      <c r="V12317" s="3"/>
      <c r="X12317" s="3"/>
    </row>
    <row r="12318" spans="15:24" x14ac:dyDescent="0.45">
      <c r="O12318" s="3"/>
      <c r="V12318" s="3"/>
      <c r="X12318" s="3"/>
    </row>
    <row r="12319" spans="15:24" x14ac:dyDescent="0.45">
      <c r="O12319" s="3"/>
      <c r="V12319" s="3"/>
      <c r="X12319" s="3"/>
    </row>
    <row r="12320" spans="15:24" x14ac:dyDescent="0.45">
      <c r="O12320" s="3"/>
      <c r="V12320" s="3"/>
      <c r="X12320" s="3"/>
    </row>
    <row r="12321" spans="15:24" x14ac:dyDescent="0.45">
      <c r="O12321" s="3"/>
      <c r="V12321" s="3"/>
      <c r="X12321" s="3"/>
    </row>
    <row r="12322" spans="15:24" x14ac:dyDescent="0.45">
      <c r="O12322" s="3"/>
      <c r="V12322" s="3"/>
      <c r="X12322" s="3"/>
    </row>
    <row r="12323" spans="15:24" x14ac:dyDescent="0.45">
      <c r="O12323" s="3"/>
      <c r="V12323" s="3"/>
      <c r="X12323" s="3"/>
    </row>
    <row r="12324" spans="15:24" x14ac:dyDescent="0.45">
      <c r="O12324" s="3"/>
      <c r="V12324" s="3"/>
      <c r="X12324" s="3"/>
    </row>
    <row r="12325" spans="15:24" x14ac:dyDescent="0.45">
      <c r="O12325" s="3"/>
      <c r="V12325" s="3"/>
      <c r="X12325" s="3"/>
    </row>
    <row r="12326" spans="15:24" x14ac:dyDescent="0.45">
      <c r="O12326" s="3"/>
      <c r="V12326" s="3"/>
      <c r="X12326" s="3"/>
    </row>
    <row r="12327" spans="15:24" x14ac:dyDescent="0.45">
      <c r="O12327" s="3"/>
      <c r="V12327" s="3"/>
      <c r="X12327" s="3"/>
    </row>
    <row r="12328" spans="15:24" x14ac:dyDescent="0.45">
      <c r="O12328" s="3"/>
      <c r="V12328" s="3"/>
      <c r="X12328" s="3"/>
    </row>
    <row r="12329" spans="15:24" x14ac:dyDescent="0.45">
      <c r="O12329" s="3"/>
      <c r="V12329" s="3"/>
      <c r="X12329" s="3"/>
    </row>
    <row r="12330" spans="15:24" x14ac:dyDescent="0.45">
      <c r="O12330" s="3"/>
      <c r="V12330" s="3"/>
      <c r="X12330" s="3"/>
    </row>
    <row r="12331" spans="15:24" x14ac:dyDescent="0.45">
      <c r="O12331" s="3"/>
      <c r="V12331" s="3"/>
      <c r="X12331" s="3"/>
    </row>
    <row r="12332" spans="15:24" x14ac:dyDescent="0.45">
      <c r="O12332" s="3"/>
      <c r="V12332" s="3"/>
      <c r="X12332" s="3"/>
    </row>
    <row r="12333" spans="15:24" x14ac:dyDescent="0.45">
      <c r="O12333" s="3"/>
      <c r="V12333" s="3"/>
      <c r="X12333" s="3"/>
    </row>
    <row r="12334" spans="15:24" x14ac:dyDescent="0.45">
      <c r="O12334" s="3"/>
      <c r="V12334" s="3"/>
      <c r="X12334" s="3"/>
    </row>
    <row r="12335" spans="15:24" x14ac:dyDescent="0.45">
      <c r="O12335" s="3"/>
      <c r="V12335" s="3"/>
      <c r="X12335" s="3"/>
    </row>
    <row r="12336" spans="15:24" x14ac:dyDescent="0.45">
      <c r="O12336" s="3"/>
      <c r="V12336" s="3"/>
      <c r="X12336" s="3"/>
    </row>
    <row r="12337" spans="15:24" x14ac:dyDescent="0.45">
      <c r="O12337" s="3"/>
      <c r="V12337" s="3"/>
      <c r="X12337" s="3"/>
    </row>
    <row r="12338" spans="15:24" x14ac:dyDescent="0.45">
      <c r="O12338" s="3"/>
      <c r="V12338" s="3"/>
      <c r="X12338" s="3"/>
    </row>
    <row r="12339" spans="15:24" x14ac:dyDescent="0.45">
      <c r="O12339" s="3"/>
      <c r="V12339" s="3"/>
      <c r="X12339" s="3"/>
    </row>
    <row r="12340" spans="15:24" x14ac:dyDescent="0.45">
      <c r="O12340" s="3"/>
      <c r="V12340" s="3"/>
      <c r="X12340" s="3"/>
    </row>
    <row r="12341" spans="15:24" x14ac:dyDescent="0.45">
      <c r="O12341" s="3"/>
      <c r="V12341" s="3"/>
      <c r="X12341" s="3"/>
    </row>
    <row r="12342" spans="15:24" x14ac:dyDescent="0.45">
      <c r="O12342" s="3"/>
      <c r="V12342" s="3"/>
      <c r="X12342" s="3"/>
    </row>
    <row r="12343" spans="15:24" x14ac:dyDescent="0.45">
      <c r="O12343" s="3"/>
      <c r="V12343" s="3"/>
      <c r="X12343" s="3"/>
    </row>
    <row r="12344" spans="15:24" x14ac:dyDescent="0.45">
      <c r="O12344" s="3"/>
      <c r="V12344" s="3"/>
      <c r="X12344" s="3"/>
    </row>
    <row r="12345" spans="15:24" x14ac:dyDescent="0.45">
      <c r="O12345" s="3"/>
      <c r="V12345" s="3"/>
      <c r="X12345" s="3"/>
    </row>
    <row r="12346" spans="15:24" x14ac:dyDescent="0.45">
      <c r="O12346" s="3"/>
      <c r="V12346" s="3"/>
      <c r="X12346" s="3"/>
    </row>
    <row r="12347" spans="15:24" x14ac:dyDescent="0.45">
      <c r="O12347" s="3"/>
      <c r="V12347" s="3"/>
      <c r="X12347" s="3"/>
    </row>
    <row r="12348" spans="15:24" x14ac:dyDescent="0.45">
      <c r="O12348" s="3"/>
      <c r="V12348" s="3"/>
      <c r="X12348" s="3"/>
    </row>
    <row r="12349" spans="15:24" x14ac:dyDescent="0.45">
      <c r="O12349" s="3"/>
      <c r="V12349" s="3"/>
      <c r="X12349" s="3"/>
    </row>
    <row r="12350" spans="15:24" x14ac:dyDescent="0.45">
      <c r="O12350" s="3"/>
      <c r="V12350" s="3"/>
      <c r="X12350" s="3"/>
    </row>
    <row r="12351" spans="15:24" x14ac:dyDescent="0.45">
      <c r="O12351" s="3"/>
      <c r="V12351" s="3"/>
      <c r="X12351" s="3"/>
    </row>
    <row r="12352" spans="15:24" x14ac:dyDescent="0.45">
      <c r="O12352" s="3"/>
      <c r="V12352" s="3"/>
      <c r="X12352" s="3"/>
    </row>
    <row r="12353" spans="15:24" x14ac:dyDescent="0.45">
      <c r="O12353" s="3"/>
      <c r="V12353" s="3"/>
      <c r="X12353" s="3"/>
    </row>
    <row r="12354" spans="15:24" x14ac:dyDescent="0.45">
      <c r="O12354" s="3"/>
      <c r="V12354" s="3"/>
      <c r="X12354" s="3"/>
    </row>
    <row r="12355" spans="15:24" x14ac:dyDescent="0.45">
      <c r="O12355" s="3"/>
      <c r="V12355" s="3"/>
      <c r="X12355" s="3"/>
    </row>
    <row r="12356" spans="15:24" x14ac:dyDescent="0.45">
      <c r="O12356" s="3"/>
      <c r="V12356" s="3"/>
      <c r="X12356" s="3"/>
    </row>
    <row r="12357" spans="15:24" x14ac:dyDescent="0.45">
      <c r="O12357" s="3"/>
      <c r="V12357" s="3"/>
      <c r="X12357" s="3"/>
    </row>
    <row r="12358" spans="15:24" x14ac:dyDescent="0.45">
      <c r="O12358" s="3"/>
      <c r="V12358" s="3"/>
      <c r="X12358" s="3"/>
    </row>
    <row r="12359" spans="15:24" x14ac:dyDescent="0.45">
      <c r="O12359" s="3"/>
      <c r="V12359" s="3"/>
      <c r="X12359" s="3"/>
    </row>
    <row r="12360" spans="15:24" x14ac:dyDescent="0.45">
      <c r="O12360" s="3"/>
      <c r="V12360" s="3"/>
      <c r="X12360" s="3"/>
    </row>
    <row r="12361" spans="15:24" x14ac:dyDescent="0.45">
      <c r="O12361" s="3"/>
      <c r="V12361" s="3"/>
      <c r="X12361" s="3"/>
    </row>
    <row r="12362" spans="15:24" x14ac:dyDescent="0.45">
      <c r="O12362" s="3"/>
      <c r="V12362" s="3"/>
      <c r="X12362" s="3"/>
    </row>
    <row r="12363" spans="15:24" x14ac:dyDescent="0.45">
      <c r="O12363" s="3"/>
      <c r="V12363" s="3"/>
      <c r="X12363" s="3"/>
    </row>
    <row r="12364" spans="15:24" x14ac:dyDescent="0.45">
      <c r="O12364" s="3"/>
      <c r="V12364" s="3"/>
      <c r="X12364" s="3"/>
    </row>
    <row r="12365" spans="15:24" x14ac:dyDescent="0.45">
      <c r="O12365" s="3"/>
      <c r="V12365" s="3"/>
      <c r="X12365" s="3"/>
    </row>
    <row r="12366" spans="15:24" x14ac:dyDescent="0.45">
      <c r="O12366" s="3"/>
      <c r="V12366" s="3"/>
      <c r="X12366" s="3"/>
    </row>
    <row r="12367" spans="15:24" x14ac:dyDescent="0.45">
      <c r="O12367" s="3"/>
      <c r="V12367" s="3"/>
      <c r="X12367" s="3"/>
    </row>
    <row r="12368" spans="15:24" x14ac:dyDescent="0.45">
      <c r="O12368" s="3"/>
      <c r="V12368" s="3"/>
      <c r="X12368" s="3"/>
    </row>
    <row r="12369" spans="15:24" x14ac:dyDescent="0.45">
      <c r="O12369" s="3"/>
      <c r="V12369" s="3"/>
      <c r="X12369" s="3"/>
    </row>
    <row r="12370" spans="15:24" x14ac:dyDescent="0.45">
      <c r="O12370" s="3"/>
      <c r="V12370" s="3"/>
      <c r="X12370" s="3"/>
    </row>
    <row r="12371" spans="15:24" x14ac:dyDescent="0.45">
      <c r="O12371" s="3"/>
      <c r="V12371" s="3"/>
      <c r="X12371" s="3"/>
    </row>
    <row r="12372" spans="15:24" x14ac:dyDescent="0.45">
      <c r="O12372" s="3"/>
      <c r="V12372" s="3"/>
      <c r="X12372" s="3"/>
    </row>
    <row r="12373" spans="15:24" x14ac:dyDescent="0.45">
      <c r="O12373" s="3"/>
      <c r="V12373" s="3"/>
      <c r="X12373" s="3"/>
    </row>
    <row r="12374" spans="15:24" x14ac:dyDescent="0.45">
      <c r="O12374" s="3"/>
      <c r="V12374" s="3"/>
      <c r="X12374" s="3"/>
    </row>
    <row r="12375" spans="15:24" x14ac:dyDescent="0.45">
      <c r="O12375" s="3"/>
      <c r="V12375" s="3"/>
      <c r="X12375" s="3"/>
    </row>
    <row r="12376" spans="15:24" x14ac:dyDescent="0.45">
      <c r="O12376" s="3"/>
      <c r="V12376" s="3"/>
      <c r="X12376" s="3"/>
    </row>
    <row r="12377" spans="15:24" x14ac:dyDescent="0.45">
      <c r="O12377" s="3"/>
      <c r="V12377" s="3"/>
      <c r="X12377" s="3"/>
    </row>
    <row r="12378" spans="15:24" x14ac:dyDescent="0.45">
      <c r="O12378" s="3"/>
      <c r="V12378" s="3"/>
      <c r="X12378" s="3"/>
    </row>
    <row r="12379" spans="15:24" x14ac:dyDescent="0.45">
      <c r="O12379" s="3"/>
      <c r="V12379" s="3"/>
      <c r="X12379" s="3"/>
    </row>
    <row r="12380" spans="15:24" x14ac:dyDescent="0.45">
      <c r="O12380" s="3"/>
      <c r="V12380" s="3"/>
      <c r="X12380" s="3"/>
    </row>
    <row r="12381" spans="15:24" x14ac:dyDescent="0.45">
      <c r="O12381" s="3"/>
      <c r="V12381" s="3"/>
      <c r="X12381" s="3"/>
    </row>
    <row r="12382" spans="15:24" x14ac:dyDescent="0.45">
      <c r="O12382" s="3"/>
      <c r="V12382" s="3"/>
      <c r="X12382" s="3"/>
    </row>
    <row r="12383" spans="15:24" x14ac:dyDescent="0.45">
      <c r="O12383" s="3"/>
      <c r="V12383" s="3"/>
      <c r="X12383" s="3"/>
    </row>
    <row r="12384" spans="15:24" x14ac:dyDescent="0.45">
      <c r="O12384" s="3"/>
      <c r="V12384" s="3"/>
      <c r="X12384" s="3"/>
    </row>
    <row r="12385" spans="15:24" x14ac:dyDescent="0.45">
      <c r="O12385" s="3"/>
      <c r="V12385" s="3"/>
      <c r="X12385" s="3"/>
    </row>
    <row r="12386" spans="15:24" x14ac:dyDescent="0.45">
      <c r="O12386" s="3"/>
      <c r="V12386" s="3"/>
      <c r="X12386" s="3"/>
    </row>
    <row r="12387" spans="15:24" x14ac:dyDescent="0.45">
      <c r="O12387" s="3"/>
      <c r="V12387" s="3"/>
      <c r="X12387" s="3"/>
    </row>
    <row r="12388" spans="15:24" x14ac:dyDescent="0.45">
      <c r="O12388" s="3"/>
      <c r="V12388" s="3"/>
      <c r="X12388" s="3"/>
    </row>
    <row r="12389" spans="15:24" x14ac:dyDescent="0.45">
      <c r="O12389" s="3"/>
      <c r="V12389" s="3"/>
      <c r="X12389" s="3"/>
    </row>
    <row r="12390" spans="15:24" x14ac:dyDescent="0.45">
      <c r="O12390" s="3"/>
      <c r="V12390" s="3"/>
      <c r="X12390" s="3"/>
    </row>
    <row r="12391" spans="15:24" x14ac:dyDescent="0.45">
      <c r="O12391" s="3"/>
      <c r="V12391" s="3"/>
      <c r="X12391" s="3"/>
    </row>
    <row r="12392" spans="15:24" x14ac:dyDescent="0.45">
      <c r="O12392" s="3"/>
      <c r="V12392" s="3"/>
      <c r="X12392" s="3"/>
    </row>
    <row r="12393" spans="15:24" x14ac:dyDescent="0.45">
      <c r="O12393" s="3"/>
      <c r="V12393" s="3"/>
      <c r="X12393" s="3"/>
    </row>
    <row r="12394" spans="15:24" x14ac:dyDescent="0.45">
      <c r="O12394" s="3"/>
      <c r="V12394" s="3"/>
      <c r="X12394" s="3"/>
    </row>
    <row r="12395" spans="15:24" x14ac:dyDescent="0.45">
      <c r="O12395" s="3"/>
      <c r="V12395" s="3"/>
      <c r="X12395" s="3"/>
    </row>
    <row r="12396" spans="15:24" x14ac:dyDescent="0.45">
      <c r="O12396" s="3"/>
      <c r="V12396" s="3"/>
      <c r="X12396" s="3"/>
    </row>
    <row r="12397" spans="15:24" x14ac:dyDescent="0.45">
      <c r="O12397" s="3"/>
      <c r="V12397" s="3"/>
      <c r="X12397" s="3"/>
    </row>
    <row r="12398" spans="15:24" x14ac:dyDescent="0.45">
      <c r="O12398" s="3"/>
      <c r="V12398" s="3"/>
      <c r="X12398" s="3"/>
    </row>
    <row r="12399" spans="15:24" x14ac:dyDescent="0.45">
      <c r="O12399" s="3"/>
      <c r="V12399" s="3"/>
      <c r="X12399" s="3"/>
    </row>
    <row r="12400" spans="15:24" x14ac:dyDescent="0.45">
      <c r="O12400" s="3"/>
      <c r="V12400" s="3"/>
      <c r="X12400" s="3"/>
    </row>
    <row r="12401" spans="15:24" x14ac:dyDescent="0.45">
      <c r="O12401" s="3"/>
      <c r="V12401" s="3"/>
      <c r="X12401" s="3"/>
    </row>
    <row r="12402" spans="15:24" x14ac:dyDescent="0.45">
      <c r="O12402" s="3"/>
      <c r="V12402" s="3"/>
      <c r="X12402" s="3"/>
    </row>
    <row r="12403" spans="15:24" x14ac:dyDescent="0.45">
      <c r="O12403" s="3"/>
      <c r="V12403" s="3"/>
      <c r="X12403" s="3"/>
    </row>
    <row r="12404" spans="15:24" x14ac:dyDescent="0.45">
      <c r="O12404" s="3"/>
      <c r="V12404" s="3"/>
      <c r="X12404" s="3"/>
    </row>
    <row r="12405" spans="15:24" x14ac:dyDescent="0.45">
      <c r="O12405" s="3"/>
      <c r="V12405" s="3"/>
      <c r="X12405" s="3"/>
    </row>
    <row r="12406" spans="15:24" x14ac:dyDescent="0.45">
      <c r="O12406" s="3"/>
      <c r="V12406" s="3"/>
      <c r="X12406" s="3"/>
    </row>
    <row r="12407" spans="15:24" x14ac:dyDescent="0.45">
      <c r="O12407" s="3"/>
      <c r="V12407" s="3"/>
      <c r="X12407" s="3"/>
    </row>
    <row r="12408" spans="15:24" x14ac:dyDescent="0.45">
      <c r="O12408" s="3"/>
      <c r="V12408" s="3"/>
      <c r="X12408" s="3"/>
    </row>
    <row r="12409" spans="15:24" x14ac:dyDescent="0.45">
      <c r="O12409" s="3"/>
      <c r="V12409" s="3"/>
      <c r="X12409" s="3"/>
    </row>
    <row r="12410" spans="15:24" x14ac:dyDescent="0.45">
      <c r="O12410" s="3"/>
      <c r="V12410" s="3"/>
      <c r="X12410" s="3"/>
    </row>
    <row r="12411" spans="15:24" x14ac:dyDescent="0.45">
      <c r="O12411" s="3"/>
      <c r="V12411" s="3"/>
      <c r="X12411" s="3"/>
    </row>
    <row r="12412" spans="15:24" x14ac:dyDescent="0.45">
      <c r="O12412" s="3"/>
      <c r="V12412" s="3"/>
      <c r="X12412" s="3"/>
    </row>
    <row r="12413" spans="15:24" x14ac:dyDescent="0.45">
      <c r="O12413" s="3"/>
      <c r="V12413" s="3"/>
      <c r="X12413" s="3"/>
    </row>
    <row r="12414" spans="15:24" x14ac:dyDescent="0.45">
      <c r="O12414" s="3"/>
      <c r="V12414" s="3"/>
      <c r="X12414" s="3"/>
    </row>
    <row r="12415" spans="15:24" x14ac:dyDescent="0.45">
      <c r="O12415" s="3"/>
      <c r="V12415" s="3"/>
      <c r="X12415" s="3"/>
    </row>
    <row r="12416" spans="15:24" x14ac:dyDescent="0.45">
      <c r="O12416" s="3"/>
      <c r="V12416" s="3"/>
      <c r="X12416" s="3"/>
    </row>
    <row r="12417" spans="15:24" x14ac:dyDescent="0.45">
      <c r="O12417" s="3"/>
      <c r="V12417" s="3"/>
      <c r="X12417" s="3"/>
    </row>
    <row r="12418" spans="15:24" x14ac:dyDescent="0.45">
      <c r="O12418" s="3"/>
      <c r="V12418" s="3"/>
      <c r="X12418" s="3"/>
    </row>
    <row r="12419" spans="15:24" x14ac:dyDescent="0.45">
      <c r="O12419" s="3"/>
      <c r="V12419" s="3"/>
      <c r="X12419" s="3"/>
    </row>
    <row r="12420" spans="15:24" x14ac:dyDescent="0.45">
      <c r="O12420" s="3"/>
      <c r="V12420" s="3"/>
      <c r="X12420" s="3"/>
    </row>
    <row r="12421" spans="15:24" x14ac:dyDescent="0.45">
      <c r="O12421" s="3"/>
      <c r="V12421" s="3"/>
      <c r="X12421" s="3"/>
    </row>
    <row r="12422" spans="15:24" x14ac:dyDescent="0.45">
      <c r="O12422" s="3"/>
      <c r="V12422" s="3"/>
      <c r="X12422" s="3"/>
    </row>
    <row r="12423" spans="15:24" x14ac:dyDescent="0.45">
      <c r="O12423" s="3"/>
      <c r="V12423" s="3"/>
      <c r="X12423" s="3"/>
    </row>
    <row r="12424" spans="15:24" x14ac:dyDescent="0.45">
      <c r="O12424" s="3"/>
      <c r="V12424" s="3"/>
      <c r="X12424" s="3"/>
    </row>
    <row r="12425" spans="15:24" x14ac:dyDescent="0.45">
      <c r="O12425" s="3"/>
      <c r="V12425" s="3"/>
      <c r="X12425" s="3"/>
    </row>
    <row r="12426" spans="15:24" x14ac:dyDescent="0.45">
      <c r="O12426" s="3"/>
      <c r="V12426" s="3"/>
      <c r="X12426" s="3"/>
    </row>
    <row r="12427" spans="15:24" x14ac:dyDescent="0.45">
      <c r="O12427" s="3"/>
      <c r="V12427" s="3"/>
      <c r="X12427" s="3"/>
    </row>
    <row r="12428" spans="15:24" x14ac:dyDescent="0.45">
      <c r="O12428" s="3"/>
      <c r="V12428" s="3"/>
      <c r="X12428" s="3"/>
    </row>
    <row r="12429" spans="15:24" x14ac:dyDescent="0.45">
      <c r="O12429" s="3"/>
      <c r="V12429" s="3"/>
      <c r="X12429" s="3"/>
    </row>
    <row r="12430" spans="15:24" x14ac:dyDescent="0.45">
      <c r="O12430" s="3"/>
      <c r="V12430" s="3"/>
      <c r="X12430" s="3"/>
    </row>
    <row r="12431" spans="15:24" x14ac:dyDescent="0.45">
      <c r="O12431" s="3"/>
      <c r="V12431" s="3"/>
      <c r="X12431" s="3"/>
    </row>
    <row r="12432" spans="15:24" x14ac:dyDescent="0.45">
      <c r="O12432" s="3"/>
      <c r="V12432" s="3"/>
      <c r="X12432" s="3"/>
    </row>
    <row r="12433" spans="15:24" x14ac:dyDescent="0.45">
      <c r="O12433" s="3"/>
      <c r="V12433" s="3"/>
      <c r="X12433" s="3"/>
    </row>
    <row r="12434" spans="15:24" x14ac:dyDescent="0.45">
      <c r="O12434" s="3"/>
      <c r="V12434" s="3"/>
      <c r="X12434" s="3"/>
    </row>
    <row r="12435" spans="15:24" x14ac:dyDescent="0.45">
      <c r="O12435" s="3"/>
      <c r="V12435" s="3"/>
      <c r="X12435" s="3"/>
    </row>
    <row r="12436" spans="15:24" x14ac:dyDescent="0.45">
      <c r="O12436" s="3"/>
      <c r="V12436" s="3"/>
      <c r="X12436" s="3"/>
    </row>
    <row r="12437" spans="15:24" x14ac:dyDescent="0.45">
      <c r="O12437" s="3"/>
      <c r="V12437" s="3"/>
      <c r="X12437" s="3"/>
    </row>
    <row r="12438" spans="15:24" x14ac:dyDescent="0.45">
      <c r="O12438" s="3"/>
      <c r="V12438" s="3"/>
      <c r="X12438" s="3"/>
    </row>
    <row r="12439" spans="15:24" x14ac:dyDescent="0.45">
      <c r="O12439" s="3"/>
      <c r="V12439" s="3"/>
      <c r="X12439" s="3"/>
    </row>
    <row r="12440" spans="15:24" x14ac:dyDescent="0.45">
      <c r="O12440" s="3"/>
      <c r="V12440" s="3"/>
      <c r="X12440" s="3"/>
    </row>
    <row r="12441" spans="15:24" x14ac:dyDescent="0.45">
      <c r="O12441" s="3"/>
      <c r="V12441" s="3"/>
      <c r="X12441" s="3"/>
    </row>
    <row r="12442" spans="15:24" x14ac:dyDescent="0.45">
      <c r="O12442" s="3"/>
      <c r="V12442" s="3"/>
      <c r="X12442" s="3"/>
    </row>
    <row r="12443" spans="15:24" x14ac:dyDescent="0.45">
      <c r="O12443" s="3"/>
      <c r="V12443" s="3"/>
      <c r="X12443" s="3"/>
    </row>
    <row r="12444" spans="15:24" x14ac:dyDescent="0.45">
      <c r="O12444" s="3"/>
      <c r="V12444" s="3"/>
      <c r="X12444" s="3"/>
    </row>
    <row r="12445" spans="15:24" x14ac:dyDescent="0.45">
      <c r="O12445" s="3"/>
      <c r="V12445" s="3"/>
      <c r="X12445" s="3"/>
    </row>
    <row r="12446" spans="15:24" x14ac:dyDescent="0.45">
      <c r="O12446" s="3"/>
      <c r="V12446" s="3"/>
      <c r="X12446" s="3"/>
    </row>
    <row r="12447" spans="15:24" x14ac:dyDescent="0.45">
      <c r="O12447" s="3"/>
      <c r="V12447" s="3"/>
      <c r="X12447" s="3"/>
    </row>
    <row r="12448" spans="15:24" x14ac:dyDescent="0.45">
      <c r="O12448" s="3"/>
      <c r="V12448" s="3"/>
      <c r="X12448" s="3"/>
    </row>
    <row r="12449" spans="15:24" x14ac:dyDescent="0.45">
      <c r="O12449" s="3"/>
      <c r="V12449" s="3"/>
      <c r="X12449" s="3"/>
    </row>
    <row r="12450" spans="15:24" x14ac:dyDescent="0.45">
      <c r="O12450" s="3"/>
      <c r="V12450" s="3"/>
      <c r="X12450" s="3"/>
    </row>
    <row r="12451" spans="15:24" x14ac:dyDescent="0.45">
      <c r="O12451" s="3"/>
      <c r="V12451" s="3"/>
      <c r="X12451" s="3"/>
    </row>
    <row r="12452" spans="15:24" x14ac:dyDescent="0.45">
      <c r="O12452" s="3"/>
      <c r="V12452" s="3"/>
      <c r="X12452" s="3"/>
    </row>
    <row r="12453" spans="15:24" x14ac:dyDescent="0.45">
      <c r="O12453" s="3"/>
      <c r="V12453" s="3"/>
      <c r="X12453" s="3"/>
    </row>
    <row r="12454" spans="15:24" x14ac:dyDescent="0.45">
      <c r="O12454" s="3"/>
      <c r="V12454" s="3"/>
      <c r="X12454" s="3"/>
    </row>
    <row r="12455" spans="15:24" x14ac:dyDescent="0.45">
      <c r="O12455" s="3"/>
      <c r="V12455" s="3"/>
      <c r="X12455" s="3"/>
    </row>
    <row r="12456" spans="15:24" x14ac:dyDescent="0.45">
      <c r="O12456" s="3"/>
      <c r="V12456" s="3"/>
      <c r="X12456" s="3"/>
    </row>
    <row r="12457" spans="15:24" x14ac:dyDescent="0.45">
      <c r="O12457" s="3"/>
      <c r="V12457" s="3"/>
      <c r="X12457" s="3"/>
    </row>
    <row r="12458" spans="15:24" x14ac:dyDescent="0.45">
      <c r="O12458" s="3"/>
      <c r="V12458" s="3"/>
      <c r="X12458" s="3"/>
    </row>
    <row r="12459" spans="15:24" x14ac:dyDescent="0.45">
      <c r="O12459" s="3"/>
      <c r="V12459" s="3"/>
      <c r="X12459" s="3"/>
    </row>
    <row r="12460" spans="15:24" x14ac:dyDescent="0.45">
      <c r="O12460" s="3"/>
      <c r="V12460" s="3"/>
      <c r="X12460" s="3"/>
    </row>
    <row r="12461" spans="15:24" x14ac:dyDescent="0.45">
      <c r="O12461" s="3"/>
      <c r="V12461" s="3"/>
      <c r="X12461" s="3"/>
    </row>
    <row r="12462" spans="15:24" x14ac:dyDescent="0.45">
      <c r="O12462" s="3"/>
      <c r="V12462" s="3"/>
      <c r="X12462" s="3"/>
    </row>
    <row r="12463" spans="15:24" x14ac:dyDescent="0.45">
      <c r="O12463" s="3"/>
      <c r="V12463" s="3"/>
      <c r="X12463" s="3"/>
    </row>
    <row r="12464" spans="15:24" x14ac:dyDescent="0.45">
      <c r="O12464" s="3"/>
      <c r="V12464" s="3"/>
      <c r="X12464" s="3"/>
    </row>
    <row r="12465" spans="15:24" x14ac:dyDescent="0.45">
      <c r="O12465" s="3"/>
      <c r="V12465" s="3"/>
      <c r="X12465" s="3"/>
    </row>
    <row r="12466" spans="15:24" x14ac:dyDescent="0.45">
      <c r="O12466" s="3"/>
      <c r="V12466" s="3"/>
      <c r="X12466" s="3"/>
    </row>
    <row r="12467" spans="15:24" x14ac:dyDescent="0.45">
      <c r="O12467" s="3"/>
      <c r="V12467" s="3"/>
      <c r="X12467" s="3"/>
    </row>
    <row r="12468" spans="15:24" x14ac:dyDescent="0.45">
      <c r="O12468" s="3"/>
      <c r="V12468" s="3"/>
      <c r="X12468" s="3"/>
    </row>
    <row r="12469" spans="15:24" x14ac:dyDescent="0.45">
      <c r="O12469" s="3"/>
      <c r="V12469" s="3"/>
      <c r="X12469" s="3"/>
    </row>
    <row r="12470" spans="15:24" x14ac:dyDescent="0.45">
      <c r="O12470" s="3"/>
      <c r="V12470" s="3"/>
      <c r="X12470" s="3"/>
    </row>
    <row r="12471" spans="15:24" x14ac:dyDescent="0.45">
      <c r="O12471" s="3"/>
      <c r="V12471" s="3"/>
      <c r="X12471" s="3"/>
    </row>
    <row r="12472" spans="15:24" x14ac:dyDescent="0.45">
      <c r="O12472" s="3"/>
      <c r="V12472" s="3"/>
      <c r="X12472" s="3"/>
    </row>
    <row r="12473" spans="15:24" x14ac:dyDescent="0.45">
      <c r="O12473" s="3"/>
      <c r="V12473" s="3"/>
      <c r="X12473" s="3"/>
    </row>
    <row r="12474" spans="15:24" x14ac:dyDescent="0.45">
      <c r="O12474" s="3"/>
      <c r="V12474" s="3"/>
      <c r="X12474" s="3"/>
    </row>
    <row r="12475" spans="15:24" x14ac:dyDescent="0.45">
      <c r="O12475" s="3"/>
      <c r="V12475" s="3"/>
      <c r="X12475" s="3"/>
    </row>
    <row r="12476" spans="15:24" x14ac:dyDescent="0.45">
      <c r="O12476" s="3"/>
      <c r="V12476" s="3"/>
      <c r="X12476" s="3"/>
    </row>
    <row r="12477" spans="15:24" x14ac:dyDescent="0.45">
      <c r="O12477" s="3"/>
      <c r="V12477" s="3"/>
      <c r="X12477" s="3"/>
    </row>
    <row r="12478" spans="15:24" x14ac:dyDescent="0.45">
      <c r="O12478" s="3"/>
      <c r="V12478" s="3"/>
      <c r="X12478" s="3"/>
    </row>
    <row r="12479" spans="15:24" x14ac:dyDescent="0.45">
      <c r="O12479" s="3"/>
      <c r="V12479" s="3"/>
      <c r="X12479" s="3"/>
    </row>
    <row r="12480" spans="15:24" x14ac:dyDescent="0.45">
      <c r="O12480" s="3"/>
      <c r="V12480" s="3"/>
      <c r="X12480" s="3"/>
    </row>
    <row r="12481" spans="15:24" x14ac:dyDescent="0.45">
      <c r="O12481" s="3"/>
      <c r="V12481" s="3"/>
      <c r="X12481" s="3"/>
    </row>
    <row r="12482" spans="15:24" x14ac:dyDescent="0.45">
      <c r="O12482" s="3"/>
      <c r="V12482" s="3"/>
      <c r="X12482" s="3"/>
    </row>
    <row r="12483" spans="15:24" x14ac:dyDescent="0.45">
      <c r="O12483" s="3"/>
      <c r="V12483" s="3"/>
      <c r="X12483" s="3"/>
    </row>
    <row r="12484" spans="15:24" x14ac:dyDescent="0.45">
      <c r="O12484" s="3"/>
      <c r="V12484" s="3"/>
      <c r="X12484" s="3"/>
    </row>
    <row r="12485" spans="15:24" x14ac:dyDescent="0.45">
      <c r="O12485" s="3"/>
      <c r="V12485" s="3"/>
      <c r="X12485" s="3"/>
    </row>
    <row r="12486" spans="15:24" x14ac:dyDescent="0.45">
      <c r="O12486" s="3"/>
      <c r="V12486" s="3"/>
      <c r="X12486" s="3"/>
    </row>
    <row r="12487" spans="15:24" x14ac:dyDescent="0.45">
      <c r="O12487" s="3"/>
      <c r="V12487" s="3"/>
      <c r="X12487" s="3"/>
    </row>
    <row r="12488" spans="15:24" x14ac:dyDescent="0.45">
      <c r="O12488" s="3"/>
      <c r="V12488" s="3"/>
      <c r="X12488" s="3"/>
    </row>
    <row r="12489" spans="15:24" x14ac:dyDescent="0.45">
      <c r="O12489" s="3"/>
      <c r="V12489" s="3"/>
      <c r="X12489" s="3"/>
    </row>
    <row r="12490" spans="15:24" x14ac:dyDescent="0.45">
      <c r="O12490" s="3"/>
      <c r="V12490" s="3"/>
      <c r="X12490" s="3"/>
    </row>
    <row r="12491" spans="15:24" x14ac:dyDescent="0.45">
      <c r="O12491" s="3"/>
      <c r="V12491" s="3"/>
      <c r="X12491" s="3"/>
    </row>
    <row r="12492" spans="15:24" x14ac:dyDescent="0.45">
      <c r="O12492" s="3"/>
      <c r="V12492" s="3"/>
      <c r="X12492" s="3"/>
    </row>
    <row r="12493" spans="15:24" x14ac:dyDescent="0.45">
      <c r="O12493" s="3"/>
      <c r="V12493" s="3"/>
      <c r="X12493" s="3"/>
    </row>
    <row r="12494" spans="15:24" x14ac:dyDescent="0.45">
      <c r="O12494" s="3"/>
      <c r="V12494" s="3"/>
      <c r="X12494" s="3"/>
    </row>
    <row r="12495" spans="15:24" x14ac:dyDescent="0.45">
      <c r="O12495" s="3"/>
      <c r="V12495" s="3"/>
      <c r="X12495" s="3"/>
    </row>
    <row r="12496" spans="15:24" x14ac:dyDescent="0.45">
      <c r="O12496" s="3"/>
      <c r="V12496" s="3"/>
      <c r="X12496" s="3"/>
    </row>
    <row r="12497" spans="15:24" x14ac:dyDescent="0.45">
      <c r="O12497" s="3"/>
      <c r="V12497" s="3"/>
      <c r="X12497" s="3"/>
    </row>
    <row r="12498" spans="15:24" x14ac:dyDescent="0.45">
      <c r="O12498" s="3"/>
      <c r="V12498" s="3"/>
      <c r="X12498" s="3"/>
    </row>
    <row r="12499" spans="15:24" x14ac:dyDescent="0.45">
      <c r="O12499" s="3"/>
      <c r="V12499" s="3"/>
      <c r="X12499" s="3"/>
    </row>
    <row r="12500" spans="15:24" x14ac:dyDescent="0.45">
      <c r="O12500" s="3"/>
      <c r="V12500" s="3"/>
      <c r="X12500" s="3"/>
    </row>
    <row r="12501" spans="15:24" x14ac:dyDescent="0.45">
      <c r="O12501" s="3"/>
      <c r="V12501" s="3"/>
      <c r="X12501" s="3"/>
    </row>
    <row r="12502" spans="15:24" x14ac:dyDescent="0.45">
      <c r="O12502" s="3"/>
      <c r="V12502" s="3"/>
      <c r="X12502" s="3"/>
    </row>
    <row r="12503" spans="15:24" x14ac:dyDescent="0.45">
      <c r="O12503" s="3"/>
      <c r="V12503" s="3"/>
      <c r="X12503" s="3"/>
    </row>
    <row r="12504" spans="15:24" x14ac:dyDescent="0.45">
      <c r="O12504" s="3"/>
      <c r="V12504" s="3"/>
      <c r="X12504" s="3"/>
    </row>
    <row r="12505" spans="15:24" x14ac:dyDescent="0.45">
      <c r="O12505" s="3"/>
      <c r="V12505" s="3"/>
      <c r="X12505" s="3"/>
    </row>
    <row r="12506" spans="15:24" x14ac:dyDescent="0.45">
      <c r="O12506" s="3"/>
      <c r="V12506" s="3"/>
      <c r="X12506" s="3"/>
    </row>
    <row r="12507" spans="15:24" x14ac:dyDescent="0.45">
      <c r="O12507" s="3"/>
      <c r="V12507" s="3"/>
      <c r="X12507" s="3"/>
    </row>
    <row r="12508" spans="15:24" x14ac:dyDescent="0.45">
      <c r="O12508" s="3"/>
      <c r="V12508" s="3"/>
      <c r="X12508" s="3"/>
    </row>
    <row r="12509" spans="15:24" x14ac:dyDescent="0.45">
      <c r="O12509" s="3"/>
      <c r="V12509" s="3"/>
      <c r="X12509" s="3"/>
    </row>
    <row r="12510" spans="15:24" x14ac:dyDescent="0.45">
      <c r="O12510" s="3"/>
      <c r="V12510" s="3"/>
      <c r="X12510" s="3"/>
    </row>
    <row r="12511" spans="15:24" x14ac:dyDescent="0.45">
      <c r="O12511" s="3"/>
      <c r="V12511" s="3"/>
      <c r="X12511" s="3"/>
    </row>
    <row r="12512" spans="15:24" x14ac:dyDescent="0.45">
      <c r="O12512" s="3"/>
      <c r="V12512" s="3"/>
      <c r="X12512" s="3"/>
    </row>
    <row r="12513" spans="15:24" x14ac:dyDescent="0.45">
      <c r="O12513" s="3"/>
      <c r="V12513" s="3"/>
      <c r="X12513" s="3"/>
    </row>
    <row r="12514" spans="15:24" x14ac:dyDescent="0.45">
      <c r="O12514" s="3"/>
      <c r="V12514" s="3"/>
      <c r="X12514" s="3"/>
    </row>
    <row r="12515" spans="15:24" x14ac:dyDescent="0.45">
      <c r="O12515" s="3"/>
      <c r="V12515" s="3"/>
      <c r="X12515" s="3"/>
    </row>
    <row r="12516" spans="15:24" x14ac:dyDescent="0.45">
      <c r="O12516" s="3"/>
      <c r="V12516" s="3"/>
      <c r="X12516" s="3"/>
    </row>
    <row r="12517" spans="15:24" x14ac:dyDescent="0.45">
      <c r="O12517" s="3"/>
      <c r="V12517" s="3"/>
      <c r="X12517" s="3"/>
    </row>
    <row r="12518" spans="15:24" x14ac:dyDescent="0.45">
      <c r="O12518" s="3"/>
      <c r="V12518" s="3"/>
      <c r="X12518" s="3"/>
    </row>
    <row r="12519" spans="15:24" x14ac:dyDescent="0.45">
      <c r="O12519" s="3"/>
      <c r="V12519" s="3"/>
      <c r="X12519" s="3"/>
    </row>
    <row r="12520" spans="15:24" x14ac:dyDescent="0.45">
      <c r="O12520" s="3"/>
      <c r="V12520" s="3"/>
      <c r="X12520" s="3"/>
    </row>
    <row r="12521" spans="15:24" x14ac:dyDescent="0.45">
      <c r="O12521" s="3"/>
      <c r="V12521" s="3"/>
      <c r="X12521" s="3"/>
    </row>
    <row r="12522" spans="15:24" x14ac:dyDescent="0.45">
      <c r="O12522" s="3"/>
      <c r="V12522" s="3"/>
      <c r="X12522" s="3"/>
    </row>
    <row r="12523" spans="15:24" x14ac:dyDescent="0.45">
      <c r="O12523" s="3"/>
      <c r="V12523" s="3"/>
      <c r="X12523" s="3"/>
    </row>
    <row r="12524" spans="15:24" x14ac:dyDescent="0.45">
      <c r="O12524" s="3"/>
      <c r="V12524" s="3"/>
      <c r="X12524" s="3"/>
    </row>
    <row r="12525" spans="15:24" x14ac:dyDescent="0.45">
      <c r="O12525" s="3"/>
      <c r="V12525" s="3"/>
      <c r="X12525" s="3"/>
    </row>
    <row r="12526" spans="15:24" x14ac:dyDescent="0.45">
      <c r="O12526" s="3"/>
      <c r="V12526" s="3"/>
      <c r="X12526" s="3"/>
    </row>
    <row r="12527" spans="15:24" x14ac:dyDescent="0.45">
      <c r="O12527" s="3"/>
      <c r="V12527" s="3"/>
      <c r="X12527" s="3"/>
    </row>
    <row r="12528" spans="15:24" x14ac:dyDescent="0.45">
      <c r="O12528" s="3"/>
      <c r="V12528" s="3"/>
      <c r="X12528" s="3"/>
    </row>
    <row r="12529" spans="15:24" x14ac:dyDescent="0.45">
      <c r="O12529" s="3"/>
      <c r="V12529" s="3"/>
      <c r="X12529" s="3"/>
    </row>
    <row r="12530" spans="15:24" x14ac:dyDescent="0.45">
      <c r="O12530" s="3"/>
      <c r="V12530" s="3"/>
      <c r="X12530" s="3"/>
    </row>
    <row r="12531" spans="15:24" x14ac:dyDescent="0.45">
      <c r="O12531" s="3"/>
      <c r="V12531" s="3"/>
      <c r="X12531" s="3"/>
    </row>
    <row r="12532" spans="15:24" x14ac:dyDescent="0.45">
      <c r="O12532" s="3"/>
      <c r="V12532" s="3"/>
      <c r="X12532" s="3"/>
    </row>
    <row r="12533" spans="15:24" x14ac:dyDescent="0.45">
      <c r="O12533" s="3"/>
      <c r="V12533" s="3"/>
      <c r="X12533" s="3"/>
    </row>
    <row r="12534" spans="15:24" x14ac:dyDescent="0.45">
      <c r="O12534" s="3"/>
      <c r="V12534" s="3"/>
      <c r="X12534" s="3"/>
    </row>
    <row r="12535" spans="15:24" x14ac:dyDescent="0.45">
      <c r="O12535" s="3"/>
      <c r="V12535" s="3"/>
      <c r="X12535" s="3"/>
    </row>
    <row r="12536" spans="15:24" x14ac:dyDescent="0.45">
      <c r="O12536" s="3"/>
      <c r="V12536" s="3"/>
      <c r="X12536" s="3"/>
    </row>
    <row r="12537" spans="15:24" x14ac:dyDescent="0.45">
      <c r="O12537" s="3"/>
      <c r="V12537" s="3"/>
      <c r="X12537" s="3"/>
    </row>
    <row r="12538" spans="15:24" x14ac:dyDescent="0.45">
      <c r="O12538" s="3"/>
      <c r="V12538" s="3"/>
      <c r="X12538" s="3"/>
    </row>
    <row r="12539" spans="15:24" x14ac:dyDescent="0.45">
      <c r="O12539" s="3"/>
      <c r="V12539" s="3"/>
      <c r="X12539" s="3"/>
    </row>
    <row r="12540" spans="15:24" x14ac:dyDescent="0.45">
      <c r="O12540" s="3"/>
      <c r="V12540" s="3"/>
      <c r="X12540" s="3"/>
    </row>
    <row r="12541" spans="15:24" x14ac:dyDescent="0.45">
      <c r="O12541" s="3"/>
      <c r="V12541" s="3"/>
      <c r="X12541" s="3"/>
    </row>
    <row r="12542" spans="15:24" x14ac:dyDescent="0.45">
      <c r="O12542" s="3"/>
      <c r="V12542" s="3"/>
      <c r="X12542" s="3"/>
    </row>
    <row r="12543" spans="15:24" x14ac:dyDescent="0.45">
      <c r="O12543" s="3"/>
      <c r="V12543" s="3"/>
      <c r="X12543" s="3"/>
    </row>
    <row r="12544" spans="15:24" x14ac:dyDescent="0.45">
      <c r="O12544" s="3"/>
      <c r="V12544" s="3"/>
      <c r="X12544" s="3"/>
    </row>
    <row r="12545" spans="15:24" x14ac:dyDescent="0.45">
      <c r="O12545" s="3"/>
      <c r="V12545" s="3"/>
      <c r="X12545" s="3"/>
    </row>
    <row r="12546" spans="15:24" x14ac:dyDescent="0.45">
      <c r="O12546" s="3"/>
      <c r="V12546" s="3"/>
      <c r="X12546" s="3"/>
    </row>
    <row r="12547" spans="15:24" x14ac:dyDescent="0.45">
      <c r="O12547" s="3"/>
      <c r="V12547" s="3"/>
      <c r="X12547" s="3"/>
    </row>
    <row r="12548" spans="15:24" x14ac:dyDescent="0.45">
      <c r="O12548" s="3"/>
      <c r="V12548" s="3"/>
      <c r="X12548" s="3"/>
    </row>
    <row r="12549" spans="15:24" x14ac:dyDescent="0.45">
      <c r="O12549" s="3"/>
      <c r="V12549" s="3"/>
      <c r="X12549" s="3"/>
    </row>
    <row r="12550" spans="15:24" x14ac:dyDescent="0.45">
      <c r="O12550" s="3"/>
      <c r="V12550" s="3"/>
      <c r="X12550" s="3"/>
    </row>
    <row r="12551" spans="15:24" x14ac:dyDescent="0.45">
      <c r="O12551" s="3"/>
      <c r="V12551" s="3"/>
      <c r="X12551" s="3"/>
    </row>
    <row r="12552" spans="15:24" x14ac:dyDescent="0.45">
      <c r="O12552" s="3"/>
      <c r="V12552" s="3"/>
      <c r="X12552" s="3"/>
    </row>
    <row r="12553" spans="15:24" x14ac:dyDescent="0.45">
      <c r="O12553" s="3"/>
      <c r="V12553" s="3"/>
      <c r="X12553" s="3"/>
    </row>
    <row r="12554" spans="15:24" x14ac:dyDescent="0.45">
      <c r="O12554" s="3"/>
      <c r="V12554" s="3"/>
      <c r="X12554" s="3"/>
    </row>
    <row r="12555" spans="15:24" x14ac:dyDescent="0.45">
      <c r="O12555" s="3"/>
      <c r="V12555" s="3"/>
      <c r="X12555" s="3"/>
    </row>
    <row r="12556" spans="15:24" x14ac:dyDescent="0.45">
      <c r="O12556" s="3"/>
      <c r="V12556" s="3"/>
      <c r="X12556" s="3"/>
    </row>
    <row r="12557" spans="15:24" x14ac:dyDescent="0.45">
      <c r="O12557" s="3"/>
      <c r="V12557" s="3"/>
      <c r="X12557" s="3"/>
    </row>
    <row r="12558" spans="15:24" x14ac:dyDescent="0.45">
      <c r="O12558" s="3"/>
      <c r="V12558" s="3"/>
      <c r="X12558" s="3"/>
    </row>
    <row r="12559" spans="15:24" x14ac:dyDescent="0.45">
      <c r="O12559" s="3"/>
      <c r="V12559" s="3"/>
      <c r="X12559" s="3"/>
    </row>
    <row r="12560" spans="15:24" x14ac:dyDescent="0.45">
      <c r="O12560" s="3"/>
      <c r="V12560" s="3"/>
      <c r="X12560" s="3"/>
    </row>
    <row r="12561" spans="15:24" x14ac:dyDescent="0.45">
      <c r="O12561" s="3"/>
      <c r="V12561" s="3"/>
      <c r="X12561" s="3"/>
    </row>
    <row r="12562" spans="15:24" x14ac:dyDescent="0.45">
      <c r="O12562" s="3"/>
      <c r="V12562" s="3"/>
      <c r="X12562" s="3"/>
    </row>
    <row r="12563" spans="15:24" x14ac:dyDescent="0.45">
      <c r="O12563" s="3"/>
      <c r="V12563" s="3"/>
      <c r="X12563" s="3"/>
    </row>
    <row r="12564" spans="15:24" x14ac:dyDescent="0.45">
      <c r="O12564" s="3"/>
      <c r="V12564" s="3"/>
      <c r="X12564" s="3"/>
    </row>
    <row r="12565" spans="15:24" x14ac:dyDescent="0.45">
      <c r="O12565" s="3"/>
      <c r="V12565" s="3"/>
      <c r="X12565" s="3"/>
    </row>
    <row r="12566" spans="15:24" x14ac:dyDescent="0.45">
      <c r="O12566" s="3"/>
      <c r="V12566" s="3"/>
      <c r="X12566" s="3"/>
    </row>
    <row r="12567" spans="15:24" x14ac:dyDescent="0.45">
      <c r="O12567" s="3"/>
      <c r="V12567" s="3"/>
      <c r="X12567" s="3"/>
    </row>
    <row r="12568" spans="15:24" x14ac:dyDescent="0.45">
      <c r="O12568" s="3"/>
      <c r="V12568" s="3"/>
      <c r="X12568" s="3"/>
    </row>
    <row r="12569" spans="15:24" x14ac:dyDescent="0.45">
      <c r="O12569" s="3"/>
      <c r="V12569" s="3"/>
      <c r="X12569" s="3"/>
    </row>
    <row r="12570" spans="15:24" x14ac:dyDescent="0.45">
      <c r="O12570" s="3"/>
      <c r="V12570" s="3"/>
      <c r="X12570" s="3"/>
    </row>
    <row r="12571" spans="15:24" x14ac:dyDescent="0.45">
      <c r="O12571" s="3"/>
      <c r="V12571" s="3"/>
      <c r="X12571" s="3"/>
    </row>
    <row r="12572" spans="15:24" x14ac:dyDescent="0.45">
      <c r="O12572" s="3"/>
      <c r="V12572" s="3"/>
      <c r="X12572" s="3"/>
    </row>
    <row r="12573" spans="15:24" x14ac:dyDescent="0.45">
      <c r="O12573" s="3"/>
      <c r="V12573" s="3"/>
      <c r="X12573" s="3"/>
    </row>
    <row r="12574" spans="15:24" x14ac:dyDescent="0.45">
      <c r="O12574" s="3"/>
      <c r="V12574" s="3"/>
      <c r="X12574" s="3"/>
    </row>
    <row r="12575" spans="15:24" x14ac:dyDescent="0.45">
      <c r="O12575" s="3"/>
      <c r="V12575" s="3"/>
      <c r="X12575" s="3"/>
    </row>
    <row r="12576" spans="15:24" x14ac:dyDescent="0.45">
      <c r="O12576" s="3"/>
      <c r="V12576" s="3"/>
      <c r="X12576" s="3"/>
    </row>
    <row r="12577" spans="15:24" x14ac:dyDescent="0.45">
      <c r="O12577" s="3"/>
      <c r="V12577" s="3"/>
      <c r="X12577" s="3"/>
    </row>
    <row r="12578" spans="15:24" x14ac:dyDescent="0.45">
      <c r="O12578" s="3"/>
      <c r="V12578" s="3"/>
      <c r="X12578" s="3"/>
    </row>
    <row r="12579" spans="15:24" x14ac:dyDescent="0.45">
      <c r="O12579" s="3"/>
      <c r="V12579" s="3"/>
      <c r="X12579" s="3"/>
    </row>
    <row r="12580" spans="15:24" x14ac:dyDescent="0.45">
      <c r="O12580" s="3"/>
      <c r="V12580" s="3"/>
      <c r="X12580" s="3"/>
    </row>
    <row r="12581" spans="15:24" x14ac:dyDescent="0.45">
      <c r="O12581" s="3"/>
      <c r="V12581" s="3"/>
      <c r="X12581" s="3"/>
    </row>
    <row r="12582" spans="15:24" x14ac:dyDescent="0.45">
      <c r="O12582" s="3"/>
      <c r="V12582" s="3"/>
      <c r="X12582" s="3"/>
    </row>
    <row r="12583" spans="15:24" x14ac:dyDescent="0.45">
      <c r="O12583" s="3"/>
      <c r="V12583" s="3"/>
      <c r="X12583" s="3"/>
    </row>
    <row r="12584" spans="15:24" x14ac:dyDescent="0.45">
      <c r="O12584" s="3"/>
      <c r="V12584" s="3"/>
      <c r="X12584" s="3"/>
    </row>
    <row r="12585" spans="15:24" x14ac:dyDescent="0.45">
      <c r="O12585" s="3"/>
      <c r="V12585" s="3"/>
      <c r="X12585" s="3"/>
    </row>
    <row r="12586" spans="15:24" x14ac:dyDescent="0.45">
      <c r="O12586" s="3"/>
      <c r="V12586" s="3"/>
      <c r="X12586" s="3"/>
    </row>
    <row r="12587" spans="15:24" x14ac:dyDescent="0.45">
      <c r="O12587" s="3"/>
      <c r="V12587" s="3"/>
      <c r="X12587" s="3"/>
    </row>
    <row r="12588" spans="15:24" x14ac:dyDescent="0.45">
      <c r="O12588" s="3"/>
      <c r="V12588" s="3"/>
      <c r="X12588" s="3"/>
    </row>
    <row r="12589" spans="15:24" x14ac:dyDescent="0.45">
      <c r="O12589" s="3"/>
      <c r="V12589" s="3"/>
      <c r="X12589" s="3"/>
    </row>
    <row r="12590" spans="15:24" x14ac:dyDescent="0.45">
      <c r="O12590" s="3"/>
      <c r="V12590" s="3"/>
      <c r="X12590" s="3"/>
    </row>
    <row r="12591" spans="15:24" x14ac:dyDescent="0.45">
      <c r="O12591" s="3"/>
      <c r="V12591" s="3"/>
      <c r="X12591" s="3"/>
    </row>
    <row r="12592" spans="15:24" x14ac:dyDescent="0.45">
      <c r="O12592" s="3"/>
      <c r="V12592" s="3"/>
      <c r="X12592" s="3"/>
    </row>
    <row r="12593" spans="15:24" x14ac:dyDescent="0.45">
      <c r="O12593" s="3"/>
      <c r="V12593" s="3"/>
      <c r="X12593" s="3"/>
    </row>
    <row r="12594" spans="15:24" x14ac:dyDescent="0.45">
      <c r="O12594" s="3"/>
      <c r="V12594" s="3"/>
      <c r="X12594" s="3"/>
    </row>
    <row r="12595" spans="15:24" x14ac:dyDescent="0.45">
      <c r="O12595" s="3"/>
      <c r="V12595" s="3"/>
      <c r="X12595" s="3"/>
    </row>
    <row r="12596" spans="15:24" x14ac:dyDescent="0.45">
      <c r="O12596" s="3"/>
      <c r="V12596" s="3"/>
      <c r="X12596" s="3"/>
    </row>
    <row r="12597" spans="15:24" x14ac:dyDescent="0.45">
      <c r="O12597" s="3"/>
      <c r="V12597" s="3"/>
      <c r="X12597" s="3"/>
    </row>
    <row r="12598" spans="15:24" x14ac:dyDescent="0.45">
      <c r="O12598" s="3"/>
      <c r="V12598" s="3"/>
      <c r="X12598" s="3"/>
    </row>
    <row r="12599" spans="15:24" x14ac:dyDescent="0.45">
      <c r="O12599" s="3"/>
      <c r="V12599" s="3"/>
      <c r="X12599" s="3"/>
    </row>
    <row r="12600" spans="15:24" x14ac:dyDescent="0.45">
      <c r="O12600" s="3"/>
      <c r="V12600" s="3"/>
      <c r="X12600" s="3"/>
    </row>
    <row r="12601" spans="15:24" x14ac:dyDescent="0.45">
      <c r="O12601" s="3"/>
      <c r="V12601" s="3"/>
      <c r="X12601" s="3"/>
    </row>
    <row r="12602" spans="15:24" x14ac:dyDescent="0.45">
      <c r="O12602" s="3"/>
      <c r="V12602" s="3"/>
      <c r="X12602" s="3"/>
    </row>
    <row r="12603" spans="15:24" x14ac:dyDescent="0.45">
      <c r="O12603" s="3"/>
      <c r="V12603" s="3"/>
      <c r="X12603" s="3"/>
    </row>
    <row r="12604" spans="15:24" x14ac:dyDescent="0.45">
      <c r="O12604" s="3"/>
      <c r="V12604" s="3"/>
      <c r="X12604" s="3"/>
    </row>
    <row r="12605" spans="15:24" x14ac:dyDescent="0.45">
      <c r="O12605" s="3"/>
      <c r="V12605" s="3"/>
      <c r="X12605" s="3"/>
    </row>
    <row r="12606" spans="15:24" x14ac:dyDescent="0.45">
      <c r="O12606" s="3"/>
      <c r="V12606" s="3"/>
      <c r="X12606" s="3"/>
    </row>
    <row r="12607" spans="15:24" x14ac:dyDescent="0.45">
      <c r="O12607" s="3"/>
      <c r="V12607" s="3"/>
      <c r="X12607" s="3"/>
    </row>
    <row r="12608" spans="15:24" x14ac:dyDescent="0.45">
      <c r="O12608" s="3"/>
      <c r="V12608" s="3"/>
      <c r="X12608" s="3"/>
    </row>
    <row r="12609" spans="15:24" x14ac:dyDescent="0.45">
      <c r="O12609" s="3"/>
      <c r="V12609" s="3"/>
      <c r="X12609" s="3"/>
    </row>
    <row r="12610" spans="15:24" x14ac:dyDescent="0.45">
      <c r="O12610" s="3"/>
      <c r="V12610" s="3"/>
      <c r="X12610" s="3"/>
    </row>
    <row r="12611" spans="15:24" x14ac:dyDescent="0.45">
      <c r="O12611" s="3"/>
      <c r="V12611" s="3"/>
      <c r="X12611" s="3"/>
    </row>
    <row r="12612" spans="15:24" x14ac:dyDescent="0.45">
      <c r="O12612" s="3"/>
      <c r="V12612" s="3"/>
      <c r="X12612" s="3"/>
    </row>
    <row r="12613" spans="15:24" x14ac:dyDescent="0.45">
      <c r="O12613" s="3"/>
      <c r="V12613" s="3"/>
      <c r="X12613" s="3"/>
    </row>
    <row r="12614" spans="15:24" x14ac:dyDescent="0.45">
      <c r="O12614" s="3"/>
      <c r="V12614" s="3"/>
      <c r="X12614" s="3"/>
    </row>
    <row r="12615" spans="15:24" x14ac:dyDescent="0.45">
      <c r="O12615" s="3"/>
      <c r="V12615" s="3"/>
      <c r="X12615" s="3"/>
    </row>
    <row r="12616" spans="15:24" x14ac:dyDescent="0.45">
      <c r="O12616" s="3"/>
      <c r="V12616" s="3"/>
      <c r="X12616" s="3"/>
    </row>
    <row r="12617" spans="15:24" x14ac:dyDescent="0.45">
      <c r="O12617" s="3"/>
      <c r="V12617" s="3"/>
      <c r="X12617" s="3"/>
    </row>
    <row r="12618" spans="15:24" x14ac:dyDescent="0.45">
      <c r="O12618" s="3"/>
      <c r="V12618" s="3"/>
      <c r="X12618" s="3"/>
    </row>
    <row r="12619" spans="15:24" x14ac:dyDescent="0.45">
      <c r="O12619" s="3"/>
      <c r="V12619" s="3"/>
      <c r="X12619" s="3"/>
    </row>
    <row r="12620" spans="15:24" x14ac:dyDescent="0.45">
      <c r="O12620" s="3"/>
      <c r="V12620" s="3"/>
      <c r="X12620" s="3"/>
    </row>
    <row r="12621" spans="15:24" x14ac:dyDescent="0.45">
      <c r="O12621" s="3"/>
      <c r="V12621" s="3"/>
      <c r="X12621" s="3"/>
    </row>
    <row r="12622" spans="15:24" x14ac:dyDescent="0.45">
      <c r="O12622" s="3"/>
      <c r="V12622" s="3"/>
      <c r="X12622" s="3"/>
    </row>
    <row r="12623" spans="15:24" x14ac:dyDescent="0.45">
      <c r="O12623" s="3"/>
      <c r="V12623" s="3"/>
      <c r="X12623" s="3"/>
    </row>
    <row r="12624" spans="15:24" x14ac:dyDescent="0.45">
      <c r="O12624" s="3"/>
      <c r="V12624" s="3"/>
      <c r="X12624" s="3"/>
    </row>
    <row r="12625" spans="15:24" x14ac:dyDescent="0.45">
      <c r="O12625" s="3"/>
      <c r="V12625" s="3"/>
      <c r="X12625" s="3"/>
    </row>
    <row r="12626" spans="15:24" x14ac:dyDescent="0.45">
      <c r="O12626" s="3"/>
      <c r="V12626" s="3"/>
      <c r="X12626" s="3"/>
    </row>
    <row r="12627" spans="15:24" x14ac:dyDescent="0.45">
      <c r="O12627" s="3"/>
      <c r="V12627" s="3"/>
      <c r="X12627" s="3"/>
    </row>
    <row r="12628" spans="15:24" x14ac:dyDescent="0.45">
      <c r="O12628" s="3"/>
      <c r="V12628" s="3"/>
      <c r="X12628" s="3"/>
    </row>
    <row r="12629" spans="15:24" x14ac:dyDescent="0.45">
      <c r="O12629" s="3"/>
      <c r="V12629" s="3"/>
      <c r="X12629" s="3"/>
    </row>
    <row r="12630" spans="15:24" x14ac:dyDescent="0.45">
      <c r="O12630" s="3"/>
      <c r="V12630" s="3"/>
      <c r="X12630" s="3"/>
    </row>
    <row r="12631" spans="15:24" x14ac:dyDescent="0.45">
      <c r="O12631" s="3"/>
      <c r="V12631" s="3"/>
      <c r="X12631" s="3"/>
    </row>
    <row r="12632" spans="15:24" x14ac:dyDescent="0.45">
      <c r="O12632" s="3"/>
      <c r="V12632" s="3"/>
      <c r="X12632" s="3"/>
    </row>
    <row r="12633" spans="15:24" x14ac:dyDescent="0.45">
      <c r="O12633" s="3"/>
      <c r="V12633" s="3"/>
      <c r="X12633" s="3"/>
    </row>
    <row r="12634" spans="15:24" x14ac:dyDescent="0.45">
      <c r="O12634" s="3"/>
      <c r="V12634" s="3"/>
      <c r="X12634" s="3"/>
    </row>
    <row r="12635" spans="15:24" x14ac:dyDescent="0.45">
      <c r="O12635" s="3"/>
      <c r="V12635" s="3"/>
      <c r="X12635" s="3"/>
    </row>
    <row r="12636" spans="15:24" x14ac:dyDescent="0.45">
      <c r="O12636" s="3"/>
      <c r="V12636" s="3"/>
      <c r="X12636" s="3"/>
    </row>
    <row r="12637" spans="15:24" x14ac:dyDescent="0.45">
      <c r="O12637" s="3"/>
      <c r="V12637" s="3"/>
      <c r="X12637" s="3"/>
    </row>
    <row r="12638" spans="15:24" x14ac:dyDescent="0.45">
      <c r="O12638" s="3"/>
      <c r="V12638" s="3"/>
      <c r="X12638" s="3"/>
    </row>
    <row r="12639" spans="15:24" x14ac:dyDescent="0.45">
      <c r="O12639" s="3"/>
      <c r="V12639" s="3"/>
      <c r="X12639" s="3"/>
    </row>
    <row r="12640" spans="15:24" x14ac:dyDescent="0.45">
      <c r="O12640" s="3"/>
      <c r="V12640" s="3"/>
      <c r="X12640" s="3"/>
    </row>
    <row r="12641" spans="15:24" x14ac:dyDescent="0.45">
      <c r="O12641" s="3"/>
      <c r="V12641" s="3"/>
      <c r="X12641" s="3"/>
    </row>
    <row r="12642" spans="15:24" x14ac:dyDescent="0.45">
      <c r="O12642" s="3"/>
      <c r="V12642" s="3"/>
      <c r="X12642" s="3"/>
    </row>
    <row r="12643" spans="15:24" x14ac:dyDescent="0.45">
      <c r="O12643" s="3"/>
      <c r="V12643" s="3"/>
      <c r="X12643" s="3"/>
    </row>
    <row r="12644" spans="15:24" x14ac:dyDescent="0.45">
      <c r="O12644" s="3"/>
      <c r="V12644" s="3"/>
      <c r="X12644" s="3"/>
    </row>
    <row r="12645" spans="15:24" x14ac:dyDescent="0.45">
      <c r="O12645" s="3"/>
      <c r="V12645" s="3"/>
      <c r="X12645" s="3"/>
    </row>
    <row r="12646" spans="15:24" x14ac:dyDescent="0.45">
      <c r="O12646" s="3"/>
      <c r="V12646" s="3"/>
      <c r="X12646" s="3"/>
    </row>
    <row r="12647" spans="15:24" x14ac:dyDescent="0.45">
      <c r="O12647" s="3"/>
      <c r="V12647" s="3"/>
      <c r="X12647" s="3"/>
    </row>
    <row r="12648" spans="15:24" x14ac:dyDescent="0.45">
      <c r="O12648" s="3"/>
      <c r="V12648" s="3"/>
      <c r="X12648" s="3"/>
    </row>
    <row r="12649" spans="15:24" x14ac:dyDescent="0.45">
      <c r="O12649" s="3"/>
      <c r="V12649" s="3"/>
      <c r="X12649" s="3"/>
    </row>
    <row r="12650" spans="15:24" x14ac:dyDescent="0.45">
      <c r="O12650" s="3"/>
      <c r="V12650" s="3"/>
      <c r="X12650" s="3"/>
    </row>
    <row r="12651" spans="15:24" x14ac:dyDescent="0.45">
      <c r="O12651" s="3"/>
      <c r="V12651" s="3"/>
      <c r="X12651" s="3"/>
    </row>
    <row r="12652" spans="15:24" x14ac:dyDescent="0.45">
      <c r="O12652" s="3"/>
      <c r="V12652" s="3"/>
      <c r="X12652" s="3"/>
    </row>
    <row r="12653" spans="15:24" x14ac:dyDescent="0.45">
      <c r="O12653" s="3"/>
      <c r="V12653" s="3"/>
      <c r="X12653" s="3"/>
    </row>
    <row r="12654" spans="15:24" x14ac:dyDescent="0.45">
      <c r="O12654" s="3"/>
      <c r="V12654" s="3"/>
      <c r="X12654" s="3"/>
    </row>
    <row r="12655" spans="15:24" x14ac:dyDescent="0.45">
      <c r="O12655" s="3"/>
      <c r="V12655" s="3"/>
      <c r="X12655" s="3"/>
    </row>
    <row r="12656" spans="15:24" x14ac:dyDescent="0.45">
      <c r="O12656" s="3"/>
      <c r="V12656" s="3"/>
      <c r="X12656" s="3"/>
    </row>
    <row r="12657" spans="15:24" x14ac:dyDescent="0.45">
      <c r="O12657" s="3"/>
      <c r="V12657" s="3"/>
      <c r="X12657" s="3"/>
    </row>
    <row r="12658" spans="15:24" x14ac:dyDescent="0.45">
      <c r="O12658" s="3"/>
      <c r="V12658" s="3"/>
      <c r="X12658" s="3"/>
    </row>
    <row r="12659" spans="15:24" x14ac:dyDescent="0.45">
      <c r="O12659" s="3"/>
      <c r="V12659" s="3"/>
      <c r="X12659" s="3"/>
    </row>
    <row r="12660" spans="15:24" x14ac:dyDescent="0.45">
      <c r="O12660" s="3"/>
      <c r="V12660" s="3"/>
      <c r="X12660" s="3"/>
    </row>
    <row r="12661" spans="15:24" x14ac:dyDescent="0.45">
      <c r="O12661" s="3"/>
      <c r="V12661" s="3"/>
      <c r="X12661" s="3"/>
    </row>
    <row r="12662" spans="15:24" x14ac:dyDescent="0.45">
      <c r="O12662" s="3"/>
      <c r="V12662" s="3"/>
      <c r="X12662" s="3"/>
    </row>
    <row r="12663" spans="15:24" x14ac:dyDescent="0.45">
      <c r="O12663" s="3"/>
      <c r="V12663" s="3"/>
      <c r="X12663" s="3"/>
    </row>
    <row r="12664" spans="15:24" x14ac:dyDescent="0.45">
      <c r="O12664" s="3"/>
      <c r="V12664" s="3"/>
      <c r="X12664" s="3"/>
    </row>
    <row r="12665" spans="15:24" x14ac:dyDescent="0.45">
      <c r="O12665" s="3"/>
      <c r="V12665" s="3"/>
      <c r="X12665" s="3"/>
    </row>
    <row r="12666" spans="15:24" x14ac:dyDescent="0.45">
      <c r="O12666" s="3"/>
      <c r="V12666" s="3"/>
      <c r="X12666" s="3"/>
    </row>
    <row r="12667" spans="15:24" x14ac:dyDescent="0.45">
      <c r="O12667" s="3"/>
      <c r="V12667" s="3"/>
      <c r="X12667" s="3"/>
    </row>
    <row r="12668" spans="15:24" x14ac:dyDescent="0.45">
      <c r="O12668" s="3"/>
      <c r="V12668" s="3"/>
      <c r="X12668" s="3"/>
    </row>
    <row r="12669" spans="15:24" x14ac:dyDescent="0.45">
      <c r="O12669" s="3"/>
      <c r="V12669" s="3"/>
      <c r="X12669" s="3"/>
    </row>
    <row r="12670" spans="15:24" x14ac:dyDescent="0.45">
      <c r="O12670" s="3"/>
      <c r="V12670" s="3"/>
      <c r="X12670" s="3"/>
    </row>
    <row r="12671" spans="15:24" x14ac:dyDescent="0.45">
      <c r="O12671" s="3"/>
      <c r="V12671" s="3"/>
      <c r="X12671" s="3"/>
    </row>
    <row r="12672" spans="15:24" x14ac:dyDescent="0.45">
      <c r="O12672" s="3"/>
      <c r="V12672" s="3"/>
      <c r="X12672" s="3"/>
    </row>
    <row r="12673" spans="15:24" x14ac:dyDescent="0.45">
      <c r="O12673" s="3"/>
      <c r="V12673" s="3"/>
      <c r="X12673" s="3"/>
    </row>
    <row r="12674" spans="15:24" x14ac:dyDescent="0.45">
      <c r="O12674" s="3"/>
      <c r="V12674" s="3"/>
      <c r="X12674" s="3"/>
    </row>
    <row r="12675" spans="15:24" x14ac:dyDescent="0.45">
      <c r="O12675" s="3"/>
      <c r="V12675" s="3"/>
      <c r="X12675" s="3"/>
    </row>
    <row r="12676" spans="15:24" x14ac:dyDescent="0.45">
      <c r="O12676" s="3"/>
      <c r="V12676" s="3"/>
      <c r="X12676" s="3"/>
    </row>
    <row r="12677" spans="15:24" x14ac:dyDescent="0.45">
      <c r="O12677" s="3"/>
      <c r="V12677" s="3"/>
      <c r="X12677" s="3"/>
    </row>
    <row r="12678" spans="15:24" x14ac:dyDescent="0.45">
      <c r="O12678" s="3"/>
      <c r="V12678" s="3"/>
      <c r="X12678" s="3"/>
    </row>
    <row r="12679" spans="15:24" x14ac:dyDescent="0.45">
      <c r="O12679" s="3"/>
      <c r="V12679" s="3"/>
      <c r="X12679" s="3"/>
    </row>
    <row r="12680" spans="15:24" x14ac:dyDescent="0.45">
      <c r="O12680" s="3"/>
      <c r="V12680" s="3"/>
      <c r="X12680" s="3"/>
    </row>
    <row r="12681" spans="15:24" x14ac:dyDescent="0.45">
      <c r="O12681" s="3"/>
      <c r="V12681" s="3"/>
      <c r="X12681" s="3"/>
    </row>
    <row r="12682" spans="15:24" x14ac:dyDescent="0.45">
      <c r="O12682" s="3"/>
      <c r="V12682" s="3"/>
      <c r="X12682" s="3"/>
    </row>
    <row r="12683" spans="15:24" x14ac:dyDescent="0.45">
      <c r="O12683" s="3"/>
      <c r="V12683" s="3"/>
      <c r="X12683" s="3"/>
    </row>
    <row r="12684" spans="15:24" x14ac:dyDescent="0.45">
      <c r="O12684" s="3"/>
      <c r="V12684" s="3"/>
      <c r="X12684" s="3"/>
    </row>
    <row r="12685" spans="15:24" x14ac:dyDescent="0.45">
      <c r="O12685" s="3"/>
      <c r="V12685" s="3"/>
      <c r="X12685" s="3"/>
    </row>
    <row r="12686" spans="15:24" x14ac:dyDescent="0.45">
      <c r="O12686" s="3"/>
      <c r="V12686" s="3"/>
      <c r="X12686" s="3"/>
    </row>
    <row r="12687" spans="15:24" x14ac:dyDescent="0.45">
      <c r="O12687" s="3"/>
      <c r="V12687" s="3"/>
      <c r="X12687" s="3"/>
    </row>
    <row r="12688" spans="15:24" x14ac:dyDescent="0.45">
      <c r="O12688" s="3"/>
      <c r="V12688" s="3"/>
      <c r="X12688" s="3"/>
    </row>
    <row r="12689" spans="15:24" x14ac:dyDescent="0.45">
      <c r="O12689" s="3"/>
      <c r="V12689" s="3"/>
      <c r="X12689" s="3"/>
    </row>
    <row r="12690" spans="15:24" x14ac:dyDescent="0.45">
      <c r="O12690" s="3"/>
      <c r="V12690" s="3"/>
      <c r="X12690" s="3"/>
    </row>
    <row r="12691" spans="15:24" x14ac:dyDescent="0.45">
      <c r="O12691" s="3"/>
      <c r="V12691" s="3"/>
      <c r="X12691" s="3"/>
    </row>
    <row r="12692" spans="15:24" x14ac:dyDescent="0.45">
      <c r="O12692" s="3"/>
      <c r="V12692" s="3"/>
      <c r="X12692" s="3"/>
    </row>
    <row r="12693" spans="15:24" x14ac:dyDescent="0.45">
      <c r="O12693" s="3"/>
      <c r="V12693" s="3"/>
      <c r="X12693" s="3"/>
    </row>
    <row r="12694" spans="15:24" x14ac:dyDescent="0.45">
      <c r="O12694" s="3"/>
      <c r="V12694" s="3"/>
      <c r="X12694" s="3"/>
    </row>
    <row r="12695" spans="15:24" x14ac:dyDescent="0.45">
      <c r="O12695" s="3"/>
      <c r="V12695" s="3"/>
      <c r="X12695" s="3"/>
    </row>
    <row r="12696" spans="15:24" x14ac:dyDescent="0.45">
      <c r="O12696" s="3"/>
      <c r="V12696" s="3"/>
      <c r="X12696" s="3"/>
    </row>
    <row r="12697" spans="15:24" x14ac:dyDescent="0.45">
      <c r="O12697" s="3"/>
      <c r="V12697" s="3"/>
      <c r="X12697" s="3"/>
    </row>
    <row r="12698" spans="15:24" x14ac:dyDescent="0.45">
      <c r="O12698" s="3"/>
      <c r="V12698" s="3"/>
      <c r="X12698" s="3"/>
    </row>
    <row r="12699" spans="15:24" x14ac:dyDescent="0.45">
      <c r="O12699" s="3"/>
      <c r="V12699" s="3"/>
      <c r="X12699" s="3"/>
    </row>
    <row r="12700" spans="15:24" x14ac:dyDescent="0.45">
      <c r="O12700" s="3"/>
      <c r="V12700" s="3"/>
      <c r="X12700" s="3"/>
    </row>
    <row r="12701" spans="15:24" x14ac:dyDescent="0.45">
      <c r="O12701" s="3"/>
      <c r="V12701" s="3"/>
      <c r="X12701" s="3"/>
    </row>
    <row r="12702" spans="15:24" x14ac:dyDescent="0.45">
      <c r="O12702" s="3"/>
      <c r="V12702" s="3"/>
      <c r="X12702" s="3"/>
    </row>
    <row r="12703" spans="15:24" x14ac:dyDescent="0.45">
      <c r="O12703" s="3"/>
      <c r="V12703" s="3"/>
      <c r="X12703" s="3"/>
    </row>
    <row r="12704" spans="15:24" x14ac:dyDescent="0.45">
      <c r="O12704" s="3"/>
      <c r="V12704" s="3"/>
      <c r="X12704" s="3"/>
    </row>
    <row r="12705" spans="15:24" x14ac:dyDescent="0.45">
      <c r="O12705" s="3"/>
      <c r="V12705" s="3"/>
      <c r="X12705" s="3"/>
    </row>
    <row r="12706" spans="15:24" x14ac:dyDescent="0.45">
      <c r="O12706" s="3"/>
      <c r="V12706" s="3"/>
      <c r="X12706" s="3"/>
    </row>
    <row r="12707" spans="15:24" x14ac:dyDescent="0.45">
      <c r="O12707" s="3"/>
      <c r="V12707" s="3"/>
      <c r="X12707" s="3"/>
    </row>
    <row r="12708" spans="15:24" x14ac:dyDescent="0.45">
      <c r="O12708" s="3"/>
      <c r="V12708" s="3"/>
      <c r="X12708" s="3"/>
    </row>
    <row r="12709" spans="15:24" x14ac:dyDescent="0.45">
      <c r="O12709" s="3"/>
      <c r="V12709" s="3"/>
      <c r="X12709" s="3"/>
    </row>
    <row r="12710" spans="15:24" x14ac:dyDescent="0.45">
      <c r="O12710" s="3"/>
      <c r="V12710" s="3"/>
      <c r="X12710" s="3"/>
    </row>
    <row r="12711" spans="15:24" x14ac:dyDescent="0.45">
      <c r="O12711" s="3"/>
      <c r="V12711" s="3"/>
      <c r="X12711" s="3"/>
    </row>
    <row r="12712" spans="15:24" x14ac:dyDescent="0.45">
      <c r="O12712" s="3"/>
      <c r="V12712" s="3"/>
      <c r="X12712" s="3"/>
    </row>
    <row r="12713" spans="15:24" x14ac:dyDescent="0.45">
      <c r="O12713" s="3"/>
      <c r="V12713" s="3"/>
      <c r="X12713" s="3"/>
    </row>
    <row r="12714" spans="15:24" x14ac:dyDescent="0.45">
      <c r="O12714" s="3"/>
      <c r="V12714" s="3"/>
      <c r="X12714" s="3"/>
    </row>
    <row r="12715" spans="15:24" x14ac:dyDescent="0.45">
      <c r="O12715" s="3"/>
      <c r="V12715" s="3"/>
      <c r="X12715" s="3"/>
    </row>
    <row r="12716" spans="15:24" x14ac:dyDescent="0.45">
      <c r="O12716" s="3"/>
      <c r="V12716" s="3"/>
      <c r="X12716" s="3"/>
    </row>
    <row r="12717" spans="15:24" x14ac:dyDescent="0.45">
      <c r="O12717" s="3"/>
      <c r="V12717" s="3"/>
      <c r="X12717" s="3"/>
    </row>
    <row r="12718" spans="15:24" x14ac:dyDescent="0.45">
      <c r="O12718" s="3"/>
      <c r="V12718" s="3"/>
      <c r="X12718" s="3"/>
    </row>
    <row r="12719" spans="15:24" x14ac:dyDescent="0.45">
      <c r="O12719" s="3"/>
      <c r="V12719" s="3"/>
      <c r="X12719" s="3"/>
    </row>
    <row r="12720" spans="15:24" x14ac:dyDescent="0.45">
      <c r="O12720" s="3"/>
      <c r="V12720" s="3"/>
      <c r="X12720" s="3"/>
    </row>
    <row r="12721" spans="15:24" x14ac:dyDescent="0.45">
      <c r="O12721" s="3"/>
      <c r="V12721" s="3"/>
      <c r="X12721" s="3"/>
    </row>
    <row r="12722" spans="15:24" x14ac:dyDescent="0.45">
      <c r="O12722" s="3"/>
      <c r="V12722" s="3"/>
      <c r="X12722" s="3"/>
    </row>
    <row r="12723" spans="15:24" x14ac:dyDescent="0.45">
      <c r="O12723" s="3"/>
      <c r="V12723" s="3"/>
      <c r="X12723" s="3"/>
    </row>
    <row r="12724" spans="15:24" x14ac:dyDescent="0.45">
      <c r="O12724" s="3"/>
      <c r="V12724" s="3"/>
      <c r="X12724" s="3"/>
    </row>
    <row r="12725" spans="15:24" x14ac:dyDescent="0.45">
      <c r="O12725" s="3"/>
      <c r="V12725" s="3"/>
      <c r="X12725" s="3"/>
    </row>
    <row r="12726" spans="15:24" x14ac:dyDescent="0.45">
      <c r="O12726" s="3"/>
      <c r="V12726" s="3"/>
      <c r="X12726" s="3"/>
    </row>
    <row r="12727" spans="15:24" x14ac:dyDescent="0.45">
      <c r="O12727" s="3"/>
      <c r="V12727" s="3"/>
      <c r="X12727" s="3"/>
    </row>
    <row r="12728" spans="15:24" x14ac:dyDescent="0.45">
      <c r="O12728" s="3"/>
      <c r="V12728" s="3"/>
      <c r="X12728" s="3"/>
    </row>
    <row r="12729" spans="15:24" x14ac:dyDescent="0.45">
      <c r="O12729" s="3"/>
      <c r="V12729" s="3"/>
      <c r="X12729" s="3"/>
    </row>
    <row r="12730" spans="15:24" x14ac:dyDescent="0.45">
      <c r="O12730" s="3"/>
      <c r="V12730" s="3"/>
      <c r="X12730" s="3"/>
    </row>
    <row r="12731" spans="15:24" x14ac:dyDescent="0.45">
      <c r="O12731" s="3"/>
      <c r="V12731" s="3"/>
      <c r="X12731" s="3"/>
    </row>
    <row r="12732" spans="15:24" x14ac:dyDescent="0.45">
      <c r="O12732" s="3"/>
      <c r="V12732" s="3"/>
      <c r="X12732" s="3"/>
    </row>
    <row r="12733" spans="15:24" x14ac:dyDescent="0.45">
      <c r="O12733" s="3"/>
      <c r="V12733" s="3"/>
      <c r="X12733" s="3"/>
    </row>
    <row r="12734" spans="15:24" x14ac:dyDescent="0.45">
      <c r="O12734" s="3"/>
      <c r="V12734" s="3"/>
      <c r="X12734" s="3"/>
    </row>
    <row r="12735" spans="15:24" x14ac:dyDescent="0.45">
      <c r="O12735" s="3"/>
      <c r="V12735" s="3"/>
      <c r="X12735" s="3"/>
    </row>
    <row r="12736" spans="15:24" x14ac:dyDescent="0.45">
      <c r="O12736" s="3"/>
      <c r="V12736" s="3"/>
      <c r="X12736" s="3"/>
    </row>
    <row r="12737" spans="15:24" x14ac:dyDescent="0.45">
      <c r="O12737" s="3"/>
      <c r="V12737" s="3"/>
      <c r="X12737" s="3"/>
    </row>
    <row r="12738" spans="15:24" x14ac:dyDescent="0.45">
      <c r="O12738" s="3"/>
      <c r="V12738" s="3"/>
      <c r="X12738" s="3"/>
    </row>
    <row r="12739" spans="15:24" x14ac:dyDescent="0.45">
      <c r="O12739" s="3"/>
      <c r="V12739" s="3"/>
      <c r="X12739" s="3"/>
    </row>
    <row r="12740" spans="15:24" x14ac:dyDescent="0.45">
      <c r="O12740" s="3"/>
      <c r="V12740" s="3"/>
      <c r="X12740" s="3"/>
    </row>
    <row r="12741" spans="15:24" x14ac:dyDescent="0.45">
      <c r="O12741" s="3"/>
      <c r="V12741" s="3"/>
      <c r="X12741" s="3"/>
    </row>
    <row r="12742" spans="15:24" x14ac:dyDescent="0.45">
      <c r="O12742" s="3"/>
      <c r="V12742" s="3"/>
      <c r="X12742" s="3"/>
    </row>
    <row r="12743" spans="15:24" x14ac:dyDescent="0.45">
      <c r="O12743" s="3"/>
      <c r="V12743" s="3"/>
      <c r="X12743" s="3"/>
    </row>
    <row r="12744" spans="15:24" x14ac:dyDescent="0.45">
      <c r="O12744" s="3"/>
      <c r="V12744" s="3"/>
      <c r="X12744" s="3"/>
    </row>
    <row r="12745" spans="15:24" x14ac:dyDescent="0.45">
      <c r="O12745" s="3"/>
      <c r="V12745" s="3"/>
      <c r="X12745" s="3"/>
    </row>
    <row r="12746" spans="15:24" x14ac:dyDescent="0.45">
      <c r="O12746" s="3"/>
      <c r="V12746" s="3"/>
      <c r="X12746" s="3"/>
    </row>
    <row r="12747" spans="15:24" x14ac:dyDescent="0.45">
      <c r="O12747" s="3"/>
      <c r="V12747" s="3"/>
      <c r="X12747" s="3"/>
    </row>
    <row r="12748" spans="15:24" x14ac:dyDescent="0.45">
      <c r="O12748" s="3"/>
      <c r="V12748" s="3"/>
      <c r="X12748" s="3"/>
    </row>
    <row r="12749" spans="15:24" x14ac:dyDescent="0.45">
      <c r="O12749" s="3"/>
      <c r="V12749" s="3"/>
      <c r="X12749" s="3"/>
    </row>
    <row r="12750" spans="15:24" x14ac:dyDescent="0.45">
      <c r="O12750" s="3"/>
      <c r="V12750" s="3"/>
      <c r="X12750" s="3"/>
    </row>
    <row r="12751" spans="15:24" x14ac:dyDescent="0.45">
      <c r="O12751" s="3"/>
      <c r="V12751" s="3"/>
      <c r="X12751" s="3"/>
    </row>
    <row r="12752" spans="15:24" x14ac:dyDescent="0.45">
      <c r="O12752" s="3"/>
      <c r="V12752" s="3"/>
      <c r="X12752" s="3"/>
    </row>
    <row r="12753" spans="15:24" x14ac:dyDescent="0.45">
      <c r="O12753" s="3"/>
      <c r="V12753" s="3"/>
      <c r="X12753" s="3"/>
    </row>
    <row r="12754" spans="15:24" x14ac:dyDescent="0.45">
      <c r="O12754" s="3"/>
      <c r="V12754" s="3"/>
      <c r="X12754" s="3"/>
    </row>
    <row r="12755" spans="15:24" x14ac:dyDescent="0.45">
      <c r="O12755" s="3"/>
      <c r="V12755" s="3"/>
      <c r="X12755" s="3"/>
    </row>
    <row r="12756" spans="15:24" x14ac:dyDescent="0.45">
      <c r="O12756" s="3"/>
      <c r="V12756" s="3"/>
      <c r="X12756" s="3"/>
    </row>
    <row r="12757" spans="15:24" x14ac:dyDescent="0.45">
      <c r="O12757" s="3"/>
      <c r="V12757" s="3"/>
      <c r="X12757" s="3"/>
    </row>
    <row r="12758" spans="15:24" x14ac:dyDescent="0.45">
      <c r="O12758" s="3"/>
      <c r="V12758" s="3"/>
      <c r="X12758" s="3"/>
    </row>
    <row r="12759" spans="15:24" x14ac:dyDescent="0.45">
      <c r="O12759" s="3"/>
      <c r="V12759" s="3"/>
      <c r="X12759" s="3"/>
    </row>
    <row r="12760" spans="15:24" x14ac:dyDescent="0.45">
      <c r="O12760" s="3"/>
      <c r="V12760" s="3"/>
      <c r="X12760" s="3"/>
    </row>
    <row r="12761" spans="15:24" x14ac:dyDescent="0.45">
      <c r="O12761" s="3"/>
      <c r="V12761" s="3"/>
      <c r="X12761" s="3"/>
    </row>
    <row r="12762" spans="15:24" x14ac:dyDescent="0.45">
      <c r="O12762" s="3"/>
      <c r="V12762" s="3"/>
      <c r="X12762" s="3"/>
    </row>
    <row r="12763" spans="15:24" x14ac:dyDescent="0.45">
      <c r="O12763" s="3"/>
      <c r="V12763" s="3"/>
      <c r="X12763" s="3"/>
    </row>
    <row r="12764" spans="15:24" x14ac:dyDescent="0.45">
      <c r="O12764" s="3"/>
      <c r="V12764" s="3"/>
      <c r="X12764" s="3"/>
    </row>
    <row r="12765" spans="15:24" x14ac:dyDescent="0.45">
      <c r="O12765" s="3"/>
      <c r="V12765" s="3"/>
      <c r="X12765" s="3"/>
    </row>
    <row r="12766" spans="15:24" x14ac:dyDescent="0.45">
      <c r="O12766" s="3"/>
      <c r="V12766" s="3"/>
      <c r="X12766" s="3"/>
    </row>
    <row r="12767" spans="15:24" x14ac:dyDescent="0.45">
      <c r="O12767" s="3"/>
      <c r="V12767" s="3"/>
      <c r="X12767" s="3"/>
    </row>
    <row r="12768" spans="15:24" x14ac:dyDescent="0.45">
      <c r="O12768" s="3"/>
      <c r="V12768" s="3"/>
      <c r="X12768" s="3"/>
    </row>
    <row r="12769" spans="15:24" x14ac:dyDescent="0.45">
      <c r="O12769" s="3"/>
      <c r="V12769" s="3"/>
      <c r="X12769" s="3"/>
    </row>
    <row r="12770" spans="15:24" x14ac:dyDescent="0.45">
      <c r="O12770" s="3"/>
      <c r="V12770" s="3"/>
      <c r="X12770" s="3"/>
    </row>
    <row r="12771" spans="15:24" x14ac:dyDescent="0.45">
      <c r="O12771" s="3"/>
      <c r="V12771" s="3"/>
      <c r="X12771" s="3"/>
    </row>
    <row r="12772" spans="15:24" x14ac:dyDescent="0.45">
      <c r="O12772" s="3"/>
      <c r="V12772" s="3"/>
      <c r="X12772" s="3"/>
    </row>
    <row r="12773" spans="15:24" x14ac:dyDescent="0.45">
      <c r="O12773" s="3"/>
      <c r="V12773" s="3"/>
      <c r="X12773" s="3"/>
    </row>
    <row r="12774" spans="15:24" x14ac:dyDescent="0.45">
      <c r="O12774" s="3"/>
      <c r="V12774" s="3"/>
      <c r="X12774" s="3"/>
    </row>
    <row r="12775" spans="15:24" x14ac:dyDescent="0.45">
      <c r="O12775" s="3"/>
      <c r="V12775" s="3"/>
      <c r="X12775" s="3"/>
    </row>
    <row r="12776" spans="15:24" x14ac:dyDescent="0.45">
      <c r="O12776" s="3"/>
      <c r="V12776" s="3"/>
      <c r="X12776" s="3"/>
    </row>
    <row r="12777" spans="15:24" x14ac:dyDescent="0.45">
      <c r="O12777" s="3"/>
      <c r="V12777" s="3"/>
      <c r="X12777" s="3"/>
    </row>
    <row r="12778" spans="15:24" x14ac:dyDescent="0.45">
      <c r="O12778" s="3"/>
      <c r="V12778" s="3"/>
      <c r="X12778" s="3"/>
    </row>
    <row r="12779" spans="15:24" x14ac:dyDescent="0.45">
      <c r="O12779" s="3"/>
      <c r="V12779" s="3"/>
      <c r="X12779" s="3"/>
    </row>
    <row r="12780" spans="15:24" x14ac:dyDescent="0.45">
      <c r="O12780" s="3"/>
      <c r="V12780" s="3"/>
      <c r="X12780" s="3"/>
    </row>
    <row r="12781" spans="15:24" x14ac:dyDescent="0.45">
      <c r="O12781" s="3"/>
      <c r="V12781" s="3"/>
      <c r="X12781" s="3"/>
    </row>
    <row r="12782" spans="15:24" x14ac:dyDescent="0.45">
      <c r="O12782" s="3"/>
      <c r="V12782" s="3"/>
      <c r="X12782" s="3"/>
    </row>
    <row r="12783" spans="15:24" x14ac:dyDescent="0.45">
      <c r="O12783" s="3"/>
      <c r="V12783" s="3"/>
      <c r="X12783" s="3"/>
    </row>
    <row r="12784" spans="15:24" x14ac:dyDescent="0.45">
      <c r="O12784" s="3"/>
      <c r="V12784" s="3"/>
      <c r="X12784" s="3"/>
    </row>
    <row r="12785" spans="15:24" x14ac:dyDescent="0.45">
      <c r="O12785" s="3"/>
      <c r="V12785" s="3"/>
      <c r="X12785" s="3"/>
    </row>
    <row r="12786" spans="15:24" x14ac:dyDescent="0.45">
      <c r="O12786" s="3"/>
      <c r="V12786" s="3"/>
      <c r="X12786" s="3"/>
    </row>
    <row r="12787" spans="15:24" x14ac:dyDescent="0.45">
      <c r="O12787" s="3"/>
      <c r="V12787" s="3"/>
      <c r="X12787" s="3"/>
    </row>
    <row r="12788" spans="15:24" x14ac:dyDescent="0.45">
      <c r="O12788" s="3"/>
      <c r="V12788" s="3"/>
      <c r="X12788" s="3"/>
    </row>
    <row r="12789" spans="15:24" x14ac:dyDescent="0.45">
      <c r="O12789" s="3"/>
      <c r="V12789" s="3"/>
      <c r="X12789" s="3"/>
    </row>
    <row r="12790" spans="15:24" x14ac:dyDescent="0.45">
      <c r="O12790" s="3"/>
      <c r="V12790" s="3"/>
      <c r="X12790" s="3"/>
    </row>
    <row r="12791" spans="15:24" x14ac:dyDescent="0.45">
      <c r="O12791" s="3"/>
      <c r="V12791" s="3"/>
      <c r="X12791" s="3"/>
    </row>
    <row r="12792" spans="15:24" x14ac:dyDescent="0.45">
      <c r="O12792" s="3"/>
      <c r="V12792" s="3"/>
      <c r="X12792" s="3"/>
    </row>
    <row r="12793" spans="15:24" x14ac:dyDescent="0.45">
      <c r="O12793" s="3"/>
      <c r="V12793" s="3"/>
      <c r="X12793" s="3"/>
    </row>
    <row r="12794" spans="15:24" x14ac:dyDescent="0.45">
      <c r="O12794" s="3"/>
      <c r="V12794" s="3"/>
      <c r="X12794" s="3"/>
    </row>
    <row r="12795" spans="15:24" x14ac:dyDescent="0.45">
      <c r="O12795" s="3"/>
      <c r="V12795" s="3"/>
      <c r="X12795" s="3"/>
    </row>
    <row r="12796" spans="15:24" x14ac:dyDescent="0.45">
      <c r="O12796" s="3"/>
      <c r="V12796" s="3"/>
      <c r="X12796" s="3"/>
    </row>
    <row r="12797" spans="15:24" x14ac:dyDescent="0.45">
      <c r="O12797" s="3"/>
      <c r="V12797" s="3"/>
      <c r="X12797" s="3"/>
    </row>
    <row r="12798" spans="15:24" x14ac:dyDescent="0.45">
      <c r="O12798" s="3"/>
      <c r="V12798" s="3"/>
      <c r="X12798" s="3"/>
    </row>
    <row r="12799" spans="15:24" x14ac:dyDescent="0.45">
      <c r="O12799" s="3"/>
      <c r="V12799" s="3"/>
      <c r="X12799" s="3"/>
    </row>
    <row r="12800" spans="15:24" x14ac:dyDescent="0.45">
      <c r="O12800" s="3"/>
      <c r="V12800" s="3"/>
      <c r="X12800" s="3"/>
    </row>
    <row r="12801" spans="15:24" x14ac:dyDescent="0.45">
      <c r="O12801" s="3"/>
      <c r="V12801" s="3"/>
      <c r="X12801" s="3"/>
    </row>
    <row r="12802" spans="15:24" x14ac:dyDescent="0.45">
      <c r="O12802" s="3"/>
      <c r="V12802" s="3"/>
      <c r="X12802" s="3"/>
    </row>
    <row r="12803" spans="15:24" x14ac:dyDescent="0.45">
      <c r="O12803" s="3"/>
      <c r="V12803" s="3"/>
      <c r="X12803" s="3"/>
    </row>
    <row r="12804" spans="15:24" x14ac:dyDescent="0.45">
      <c r="O12804" s="3"/>
      <c r="V12804" s="3"/>
      <c r="X12804" s="3"/>
    </row>
    <row r="12805" spans="15:24" x14ac:dyDescent="0.45">
      <c r="O12805" s="3"/>
      <c r="V12805" s="3"/>
      <c r="X12805" s="3"/>
    </row>
    <row r="12806" spans="15:24" x14ac:dyDescent="0.45">
      <c r="O12806" s="3"/>
      <c r="V12806" s="3"/>
      <c r="X12806" s="3"/>
    </row>
    <row r="12807" spans="15:24" x14ac:dyDescent="0.45">
      <c r="O12807" s="3"/>
      <c r="V12807" s="3"/>
      <c r="X12807" s="3"/>
    </row>
    <row r="12808" spans="15:24" x14ac:dyDescent="0.45">
      <c r="O12808" s="3"/>
      <c r="V12808" s="3"/>
      <c r="X12808" s="3"/>
    </row>
    <row r="12809" spans="15:24" x14ac:dyDescent="0.45">
      <c r="O12809" s="3"/>
      <c r="V12809" s="3"/>
      <c r="X12809" s="3"/>
    </row>
    <row r="12810" spans="15:24" x14ac:dyDescent="0.45">
      <c r="O12810" s="3"/>
      <c r="V12810" s="3"/>
      <c r="X12810" s="3"/>
    </row>
    <row r="12811" spans="15:24" x14ac:dyDescent="0.45">
      <c r="O12811" s="3"/>
      <c r="V12811" s="3"/>
      <c r="X12811" s="3"/>
    </row>
    <row r="12812" spans="15:24" x14ac:dyDescent="0.45">
      <c r="O12812" s="3"/>
      <c r="V12812" s="3"/>
      <c r="X12812" s="3"/>
    </row>
    <row r="12813" spans="15:24" x14ac:dyDescent="0.45">
      <c r="O12813" s="3"/>
      <c r="V12813" s="3"/>
      <c r="X12813" s="3"/>
    </row>
    <row r="12814" spans="15:24" x14ac:dyDescent="0.45">
      <c r="O12814" s="3"/>
      <c r="V12814" s="3"/>
      <c r="X12814" s="3"/>
    </row>
    <row r="12815" spans="15:24" x14ac:dyDescent="0.45">
      <c r="O12815" s="3"/>
      <c r="V12815" s="3"/>
      <c r="X12815" s="3"/>
    </row>
    <row r="12816" spans="15:24" x14ac:dyDescent="0.45">
      <c r="O12816" s="3"/>
      <c r="V12816" s="3"/>
      <c r="X12816" s="3"/>
    </row>
    <row r="12817" spans="15:24" x14ac:dyDescent="0.45">
      <c r="O12817" s="3"/>
      <c r="V12817" s="3"/>
      <c r="X12817" s="3"/>
    </row>
    <row r="12818" spans="15:24" x14ac:dyDescent="0.45">
      <c r="O12818" s="3"/>
      <c r="V12818" s="3"/>
      <c r="X12818" s="3"/>
    </row>
    <row r="12819" spans="15:24" x14ac:dyDescent="0.45">
      <c r="O12819" s="3"/>
      <c r="V12819" s="3"/>
      <c r="X12819" s="3"/>
    </row>
    <row r="12820" spans="15:24" x14ac:dyDescent="0.45">
      <c r="O12820" s="3"/>
      <c r="V12820" s="3"/>
      <c r="X12820" s="3"/>
    </row>
    <row r="12821" spans="15:24" x14ac:dyDescent="0.45">
      <c r="O12821" s="3"/>
      <c r="V12821" s="3"/>
      <c r="X12821" s="3"/>
    </row>
    <row r="12822" spans="15:24" x14ac:dyDescent="0.45">
      <c r="O12822" s="3"/>
      <c r="V12822" s="3"/>
      <c r="X12822" s="3"/>
    </row>
    <row r="12823" spans="15:24" x14ac:dyDescent="0.45">
      <c r="O12823" s="3"/>
      <c r="V12823" s="3"/>
      <c r="X12823" s="3"/>
    </row>
    <row r="12824" spans="15:24" x14ac:dyDescent="0.45">
      <c r="O12824" s="3"/>
      <c r="V12824" s="3"/>
      <c r="X12824" s="3"/>
    </row>
    <row r="12825" spans="15:24" x14ac:dyDescent="0.45">
      <c r="O12825" s="3"/>
      <c r="V12825" s="3"/>
      <c r="X12825" s="3"/>
    </row>
    <row r="12826" spans="15:24" x14ac:dyDescent="0.45">
      <c r="O12826" s="3"/>
      <c r="V12826" s="3"/>
      <c r="X12826" s="3"/>
    </row>
    <row r="12827" spans="15:24" x14ac:dyDescent="0.45">
      <c r="O12827" s="3"/>
      <c r="V12827" s="3"/>
      <c r="X12827" s="3"/>
    </row>
    <row r="12828" spans="15:24" x14ac:dyDescent="0.45">
      <c r="O12828" s="3"/>
      <c r="V12828" s="3"/>
      <c r="X12828" s="3"/>
    </row>
    <row r="12829" spans="15:24" x14ac:dyDescent="0.45">
      <c r="O12829" s="3"/>
      <c r="V12829" s="3"/>
      <c r="X12829" s="3"/>
    </row>
    <row r="12830" spans="15:24" x14ac:dyDescent="0.45">
      <c r="O12830" s="3"/>
      <c r="V12830" s="3"/>
      <c r="X12830" s="3"/>
    </row>
    <row r="12831" spans="15:24" x14ac:dyDescent="0.45">
      <c r="O12831" s="3"/>
      <c r="V12831" s="3"/>
      <c r="X12831" s="3"/>
    </row>
    <row r="12832" spans="15:24" x14ac:dyDescent="0.45">
      <c r="O12832" s="3"/>
      <c r="V12832" s="3"/>
      <c r="X12832" s="3"/>
    </row>
    <row r="12833" spans="15:24" x14ac:dyDescent="0.45">
      <c r="O12833" s="3"/>
      <c r="V12833" s="3"/>
      <c r="X12833" s="3"/>
    </row>
    <row r="12834" spans="15:24" x14ac:dyDescent="0.45">
      <c r="O12834" s="3"/>
      <c r="V12834" s="3"/>
      <c r="X12834" s="3"/>
    </row>
    <row r="12835" spans="15:24" x14ac:dyDescent="0.45">
      <c r="O12835" s="3"/>
      <c r="V12835" s="3"/>
      <c r="X12835" s="3"/>
    </row>
    <row r="12836" spans="15:24" x14ac:dyDescent="0.45">
      <c r="O12836" s="3"/>
      <c r="V12836" s="3"/>
      <c r="X12836" s="3"/>
    </row>
    <row r="12837" spans="15:24" x14ac:dyDescent="0.45">
      <c r="O12837" s="3"/>
      <c r="V12837" s="3"/>
      <c r="X12837" s="3"/>
    </row>
    <row r="12838" spans="15:24" x14ac:dyDescent="0.45">
      <c r="O12838" s="3"/>
      <c r="V12838" s="3"/>
      <c r="X12838" s="3"/>
    </row>
    <row r="12839" spans="15:24" x14ac:dyDescent="0.45">
      <c r="O12839" s="3"/>
      <c r="V12839" s="3"/>
      <c r="X12839" s="3"/>
    </row>
    <row r="12840" spans="15:24" x14ac:dyDescent="0.45">
      <c r="O12840" s="3"/>
      <c r="V12840" s="3"/>
      <c r="X12840" s="3"/>
    </row>
    <row r="12841" spans="15:24" x14ac:dyDescent="0.45">
      <c r="O12841" s="3"/>
      <c r="V12841" s="3"/>
      <c r="X12841" s="3"/>
    </row>
    <row r="12842" spans="15:24" x14ac:dyDescent="0.45">
      <c r="O12842" s="3"/>
      <c r="V12842" s="3"/>
      <c r="X12842" s="3"/>
    </row>
    <row r="12843" spans="15:24" x14ac:dyDescent="0.45">
      <c r="O12843" s="3"/>
      <c r="V12843" s="3"/>
      <c r="X12843" s="3"/>
    </row>
    <row r="12844" spans="15:24" x14ac:dyDescent="0.45">
      <c r="O12844" s="3"/>
      <c r="V12844" s="3"/>
      <c r="X12844" s="3"/>
    </row>
    <row r="12845" spans="15:24" x14ac:dyDescent="0.45">
      <c r="O12845" s="3"/>
      <c r="V12845" s="3"/>
      <c r="X12845" s="3"/>
    </row>
    <row r="12846" spans="15:24" x14ac:dyDescent="0.45">
      <c r="O12846" s="3"/>
      <c r="V12846" s="3"/>
      <c r="X12846" s="3"/>
    </row>
    <row r="12847" spans="15:24" x14ac:dyDescent="0.45">
      <c r="O12847" s="3"/>
      <c r="V12847" s="3"/>
      <c r="X12847" s="3"/>
    </row>
    <row r="12848" spans="15:24" x14ac:dyDescent="0.45">
      <c r="O12848" s="3"/>
      <c r="V12848" s="3"/>
      <c r="X12848" s="3"/>
    </row>
    <row r="12849" spans="15:24" x14ac:dyDescent="0.45">
      <c r="O12849" s="3"/>
      <c r="V12849" s="3"/>
      <c r="X12849" s="3"/>
    </row>
    <row r="12850" spans="15:24" x14ac:dyDescent="0.45">
      <c r="O12850" s="3"/>
      <c r="V12850" s="3"/>
      <c r="X12850" s="3"/>
    </row>
    <row r="12851" spans="15:24" x14ac:dyDescent="0.45">
      <c r="O12851" s="3"/>
      <c r="V12851" s="3"/>
      <c r="X12851" s="3"/>
    </row>
    <row r="12852" spans="15:24" x14ac:dyDescent="0.45">
      <c r="O12852" s="3"/>
      <c r="V12852" s="3"/>
      <c r="X12852" s="3"/>
    </row>
    <row r="12853" spans="15:24" x14ac:dyDescent="0.45">
      <c r="O12853" s="3"/>
      <c r="V12853" s="3"/>
      <c r="X12853" s="3"/>
    </row>
    <row r="12854" spans="15:24" x14ac:dyDescent="0.45">
      <c r="O12854" s="3"/>
      <c r="V12854" s="3"/>
      <c r="X12854" s="3"/>
    </row>
    <row r="12855" spans="15:24" x14ac:dyDescent="0.45">
      <c r="O12855" s="3"/>
      <c r="V12855" s="3"/>
      <c r="X12855" s="3"/>
    </row>
    <row r="12856" spans="15:24" x14ac:dyDescent="0.45">
      <c r="O12856" s="3"/>
      <c r="V12856" s="3"/>
      <c r="X12856" s="3"/>
    </row>
    <row r="12857" spans="15:24" x14ac:dyDescent="0.45">
      <c r="O12857" s="3"/>
      <c r="V12857" s="3"/>
      <c r="X12857" s="3"/>
    </row>
    <row r="12858" spans="15:24" x14ac:dyDescent="0.45">
      <c r="O12858" s="3"/>
      <c r="V12858" s="3"/>
      <c r="X12858" s="3"/>
    </row>
    <row r="12859" spans="15:24" x14ac:dyDescent="0.45">
      <c r="O12859" s="3"/>
      <c r="V12859" s="3"/>
      <c r="X12859" s="3"/>
    </row>
    <row r="12860" spans="15:24" x14ac:dyDescent="0.45">
      <c r="O12860" s="3"/>
      <c r="V12860" s="3"/>
      <c r="X12860" s="3"/>
    </row>
    <row r="12861" spans="15:24" x14ac:dyDescent="0.45">
      <c r="O12861" s="3"/>
      <c r="V12861" s="3"/>
      <c r="X12861" s="3"/>
    </row>
    <row r="12862" spans="15:24" x14ac:dyDescent="0.45">
      <c r="O12862" s="3"/>
      <c r="V12862" s="3"/>
      <c r="X12862" s="3"/>
    </row>
    <row r="12863" spans="15:24" x14ac:dyDescent="0.45">
      <c r="O12863" s="3"/>
      <c r="V12863" s="3"/>
      <c r="X12863" s="3"/>
    </row>
    <row r="12864" spans="15:24" x14ac:dyDescent="0.45">
      <c r="O12864" s="3"/>
      <c r="V12864" s="3"/>
      <c r="X12864" s="3"/>
    </row>
    <row r="12865" spans="15:24" x14ac:dyDescent="0.45">
      <c r="O12865" s="3"/>
      <c r="V12865" s="3"/>
      <c r="X12865" s="3"/>
    </row>
    <row r="12866" spans="15:24" x14ac:dyDescent="0.45">
      <c r="O12866" s="3"/>
      <c r="V12866" s="3"/>
      <c r="X12866" s="3"/>
    </row>
    <row r="12867" spans="15:24" x14ac:dyDescent="0.45">
      <c r="O12867" s="3"/>
      <c r="V12867" s="3"/>
      <c r="X12867" s="3"/>
    </row>
    <row r="12868" spans="15:24" x14ac:dyDescent="0.45">
      <c r="O12868" s="3"/>
      <c r="V12868" s="3"/>
      <c r="X12868" s="3"/>
    </row>
    <row r="12869" spans="15:24" x14ac:dyDescent="0.45">
      <c r="O12869" s="3"/>
      <c r="V12869" s="3"/>
      <c r="X12869" s="3"/>
    </row>
    <row r="12870" spans="15:24" x14ac:dyDescent="0.45">
      <c r="O12870" s="3"/>
      <c r="V12870" s="3"/>
      <c r="X12870" s="3"/>
    </row>
    <row r="12871" spans="15:24" x14ac:dyDescent="0.45">
      <c r="O12871" s="3"/>
      <c r="V12871" s="3"/>
      <c r="X12871" s="3"/>
    </row>
    <row r="12872" spans="15:24" x14ac:dyDescent="0.45">
      <c r="O12872" s="3"/>
      <c r="V12872" s="3"/>
      <c r="X12872" s="3"/>
    </row>
    <row r="12873" spans="15:24" x14ac:dyDescent="0.45">
      <c r="O12873" s="3"/>
      <c r="V12873" s="3"/>
      <c r="X12873" s="3"/>
    </row>
    <row r="12874" spans="15:24" x14ac:dyDescent="0.45">
      <c r="O12874" s="3"/>
      <c r="V12874" s="3"/>
      <c r="X12874" s="3"/>
    </row>
    <row r="12875" spans="15:24" x14ac:dyDescent="0.45">
      <c r="O12875" s="3"/>
      <c r="V12875" s="3"/>
      <c r="X12875" s="3"/>
    </row>
    <row r="12876" spans="15:24" x14ac:dyDescent="0.45">
      <c r="O12876" s="3"/>
      <c r="V12876" s="3"/>
      <c r="X12876" s="3"/>
    </row>
    <row r="12877" spans="15:24" x14ac:dyDescent="0.45">
      <c r="O12877" s="3"/>
      <c r="V12877" s="3"/>
      <c r="X12877" s="3"/>
    </row>
    <row r="12878" spans="15:24" x14ac:dyDescent="0.45">
      <c r="O12878" s="3"/>
      <c r="V12878" s="3"/>
      <c r="X12878" s="3"/>
    </row>
    <row r="12879" spans="15:24" x14ac:dyDescent="0.45">
      <c r="O12879" s="3"/>
      <c r="V12879" s="3"/>
      <c r="X12879" s="3"/>
    </row>
    <row r="12880" spans="15:24" x14ac:dyDescent="0.45">
      <c r="O12880" s="3"/>
      <c r="V12880" s="3"/>
      <c r="X12880" s="3"/>
    </row>
    <row r="12881" spans="15:24" x14ac:dyDescent="0.45">
      <c r="O12881" s="3"/>
      <c r="V12881" s="3"/>
      <c r="X12881" s="3"/>
    </row>
    <row r="12882" spans="15:24" x14ac:dyDescent="0.45">
      <c r="O12882" s="3"/>
      <c r="V12882" s="3"/>
      <c r="X12882" s="3"/>
    </row>
    <row r="12883" spans="15:24" x14ac:dyDescent="0.45">
      <c r="O12883" s="3"/>
      <c r="V12883" s="3"/>
      <c r="X12883" s="3"/>
    </row>
    <row r="12884" spans="15:24" x14ac:dyDescent="0.45">
      <c r="O12884" s="3"/>
      <c r="V12884" s="3"/>
      <c r="X12884" s="3"/>
    </row>
    <row r="12885" spans="15:24" x14ac:dyDescent="0.45">
      <c r="O12885" s="3"/>
      <c r="V12885" s="3"/>
      <c r="X12885" s="3"/>
    </row>
    <row r="12886" spans="15:24" x14ac:dyDescent="0.45">
      <c r="O12886" s="3"/>
      <c r="V12886" s="3"/>
      <c r="X12886" s="3"/>
    </row>
    <row r="12887" spans="15:24" x14ac:dyDescent="0.45">
      <c r="O12887" s="3"/>
      <c r="V12887" s="3"/>
      <c r="X12887" s="3"/>
    </row>
    <row r="12888" spans="15:24" x14ac:dyDescent="0.45">
      <c r="O12888" s="3"/>
      <c r="V12888" s="3"/>
      <c r="X12888" s="3"/>
    </row>
    <row r="12889" spans="15:24" x14ac:dyDescent="0.45">
      <c r="O12889" s="3"/>
      <c r="V12889" s="3"/>
      <c r="X12889" s="3"/>
    </row>
    <row r="12890" spans="15:24" x14ac:dyDescent="0.45">
      <c r="O12890" s="3"/>
      <c r="V12890" s="3"/>
      <c r="X12890" s="3"/>
    </row>
    <row r="12891" spans="15:24" x14ac:dyDescent="0.45">
      <c r="O12891" s="3"/>
      <c r="V12891" s="3"/>
      <c r="X12891" s="3"/>
    </row>
    <row r="12892" spans="15:24" x14ac:dyDescent="0.45">
      <c r="O12892" s="3"/>
      <c r="V12892" s="3"/>
      <c r="X12892" s="3"/>
    </row>
    <row r="12893" spans="15:24" x14ac:dyDescent="0.45">
      <c r="O12893" s="3"/>
      <c r="V12893" s="3"/>
      <c r="X12893" s="3"/>
    </row>
    <row r="12894" spans="15:24" x14ac:dyDescent="0.45">
      <c r="O12894" s="3"/>
      <c r="V12894" s="3"/>
      <c r="X12894" s="3"/>
    </row>
    <row r="12895" spans="15:24" x14ac:dyDescent="0.45">
      <c r="O12895" s="3"/>
      <c r="V12895" s="3"/>
      <c r="X12895" s="3"/>
    </row>
    <row r="12896" spans="15:24" x14ac:dyDescent="0.45">
      <c r="O12896" s="3"/>
      <c r="V12896" s="3"/>
      <c r="X12896" s="3"/>
    </row>
    <row r="12897" spans="15:24" x14ac:dyDescent="0.45">
      <c r="O12897" s="3"/>
      <c r="V12897" s="3"/>
      <c r="X12897" s="3"/>
    </row>
    <row r="12898" spans="15:24" x14ac:dyDescent="0.45">
      <c r="O12898" s="3"/>
      <c r="V12898" s="3"/>
      <c r="X12898" s="3"/>
    </row>
    <row r="12899" spans="15:24" x14ac:dyDescent="0.45">
      <c r="O12899" s="3"/>
      <c r="V12899" s="3"/>
      <c r="X12899" s="3"/>
    </row>
    <row r="12900" spans="15:24" x14ac:dyDescent="0.45">
      <c r="O12900" s="3"/>
      <c r="V12900" s="3"/>
      <c r="X12900" s="3"/>
    </row>
    <row r="12901" spans="15:24" x14ac:dyDescent="0.45">
      <c r="O12901" s="3"/>
      <c r="V12901" s="3"/>
      <c r="X12901" s="3"/>
    </row>
    <row r="12902" spans="15:24" x14ac:dyDescent="0.45">
      <c r="O12902" s="3"/>
      <c r="V12902" s="3"/>
      <c r="X12902" s="3"/>
    </row>
    <row r="12903" spans="15:24" x14ac:dyDescent="0.45">
      <c r="O12903" s="3"/>
      <c r="V12903" s="3"/>
      <c r="X12903" s="3"/>
    </row>
    <row r="12904" spans="15:24" x14ac:dyDescent="0.45">
      <c r="O12904" s="3"/>
      <c r="V12904" s="3"/>
      <c r="X12904" s="3"/>
    </row>
    <row r="12905" spans="15:24" x14ac:dyDescent="0.45">
      <c r="O12905" s="3"/>
      <c r="V12905" s="3"/>
      <c r="X12905" s="3"/>
    </row>
    <row r="12906" spans="15:24" x14ac:dyDescent="0.45">
      <c r="O12906" s="3"/>
      <c r="V12906" s="3"/>
      <c r="X12906" s="3"/>
    </row>
    <row r="12907" spans="15:24" x14ac:dyDescent="0.45">
      <c r="O12907" s="3"/>
      <c r="V12907" s="3"/>
      <c r="X12907" s="3"/>
    </row>
    <row r="12908" spans="15:24" x14ac:dyDescent="0.45">
      <c r="O12908" s="3"/>
      <c r="V12908" s="3"/>
      <c r="X12908" s="3"/>
    </row>
    <row r="12909" spans="15:24" x14ac:dyDescent="0.45">
      <c r="O12909" s="3"/>
      <c r="V12909" s="3"/>
      <c r="X12909" s="3"/>
    </row>
    <row r="12910" spans="15:24" x14ac:dyDescent="0.45">
      <c r="O12910" s="3"/>
      <c r="V12910" s="3"/>
      <c r="X12910" s="3"/>
    </row>
    <row r="12911" spans="15:24" x14ac:dyDescent="0.45">
      <c r="O12911" s="3"/>
      <c r="V12911" s="3"/>
      <c r="X12911" s="3"/>
    </row>
    <row r="12912" spans="15:24" x14ac:dyDescent="0.45">
      <c r="O12912" s="3"/>
      <c r="V12912" s="3"/>
      <c r="X12912" s="3"/>
    </row>
    <row r="12913" spans="15:24" x14ac:dyDescent="0.45">
      <c r="O12913" s="3"/>
      <c r="V12913" s="3"/>
      <c r="X12913" s="3"/>
    </row>
    <row r="12914" spans="15:24" x14ac:dyDescent="0.45">
      <c r="O12914" s="3"/>
      <c r="V12914" s="3"/>
      <c r="X12914" s="3"/>
    </row>
    <row r="12915" spans="15:24" x14ac:dyDescent="0.45">
      <c r="O12915" s="3"/>
      <c r="V12915" s="3"/>
      <c r="X12915" s="3"/>
    </row>
    <row r="12916" spans="15:24" x14ac:dyDescent="0.45">
      <c r="O12916" s="3"/>
      <c r="V12916" s="3"/>
      <c r="X12916" s="3"/>
    </row>
    <row r="12917" spans="15:24" x14ac:dyDescent="0.45">
      <c r="O12917" s="3"/>
      <c r="V12917" s="3"/>
      <c r="X12917" s="3"/>
    </row>
    <row r="12918" spans="15:24" x14ac:dyDescent="0.45">
      <c r="O12918" s="3"/>
      <c r="V12918" s="3"/>
      <c r="X12918" s="3"/>
    </row>
    <row r="12919" spans="15:24" x14ac:dyDescent="0.45">
      <c r="O12919" s="3"/>
      <c r="V12919" s="3"/>
      <c r="X12919" s="3"/>
    </row>
    <row r="12920" spans="15:24" x14ac:dyDescent="0.45">
      <c r="O12920" s="3"/>
      <c r="V12920" s="3"/>
      <c r="X12920" s="3"/>
    </row>
    <row r="12921" spans="15:24" x14ac:dyDescent="0.45">
      <c r="O12921" s="3"/>
      <c r="V12921" s="3"/>
      <c r="X12921" s="3"/>
    </row>
    <row r="12922" spans="15:24" x14ac:dyDescent="0.45">
      <c r="O12922" s="3"/>
      <c r="V12922" s="3"/>
      <c r="X12922" s="3"/>
    </row>
    <row r="12923" spans="15:24" x14ac:dyDescent="0.45">
      <c r="O12923" s="3"/>
      <c r="V12923" s="3"/>
      <c r="X12923" s="3"/>
    </row>
    <row r="12924" spans="15:24" x14ac:dyDescent="0.45">
      <c r="O12924" s="3"/>
      <c r="V12924" s="3"/>
      <c r="X12924" s="3"/>
    </row>
    <row r="12925" spans="15:24" x14ac:dyDescent="0.45">
      <c r="O12925" s="3"/>
      <c r="V12925" s="3"/>
      <c r="X12925" s="3"/>
    </row>
    <row r="12926" spans="15:24" x14ac:dyDescent="0.45">
      <c r="O12926" s="3"/>
      <c r="V12926" s="3"/>
      <c r="X12926" s="3"/>
    </row>
    <row r="12927" spans="15:24" x14ac:dyDescent="0.45">
      <c r="O12927" s="3"/>
      <c r="V12927" s="3"/>
      <c r="X12927" s="3"/>
    </row>
    <row r="12928" spans="15:24" x14ac:dyDescent="0.45">
      <c r="O12928" s="3"/>
      <c r="V12928" s="3"/>
      <c r="X12928" s="3"/>
    </row>
    <row r="12929" spans="15:24" x14ac:dyDescent="0.45">
      <c r="O12929" s="3"/>
      <c r="V12929" s="3"/>
      <c r="X12929" s="3"/>
    </row>
    <row r="12930" spans="15:24" x14ac:dyDescent="0.45">
      <c r="O12930" s="3"/>
      <c r="V12930" s="3"/>
      <c r="X12930" s="3"/>
    </row>
    <row r="12931" spans="15:24" x14ac:dyDescent="0.45">
      <c r="O12931" s="3"/>
      <c r="V12931" s="3"/>
      <c r="X12931" s="3"/>
    </row>
    <row r="12932" spans="15:24" x14ac:dyDescent="0.45">
      <c r="O12932" s="3"/>
      <c r="V12932" s="3"/>
      <c r="X12932" s="3"/>
    </row>
    <row r="12933" spans="15:24" x14ac:dyDescent="0.45">
      <c r="O12933" s="3"/>
      <c r="V12933" s="3"/>
      <c r="X12933" s="3"/>
    </row>
    <row r="12934" spans="15:24" x14ac:dyDescent="0.45">
      <c r="O12934" s="3"/>
      <c r="V12934" s="3"/>
      <c r="X12934" s="3"/>
    </row>
    <row r="12935" spans="15:24" x14ac:dyDescent="0.45">
      <c r="O12935" s="3"/>
      <c r="V12935" s="3"/>
      <c r="X12935" s="3"/>
    </row>
    <row r="12936" spans="15:24" x14ac:dyDescent="0.45">
      <c r="O12936" s="3"/>
      <c r="V12936" s="3"/>
      <c r="X12936" s="3"/>
    </row>
    <row r="12937" spans="15:24" x14ac:dyDescent="0.45">
      <c r="O12937" s="3"/>
      <c r="V12937" s="3"/>
      <c r="X12937" s="3"/>
    </row>
    <row r="12938" spans="15:24" x14ac:dyDescent="0.45">
      <c r="O12938" s="3"/>
      <c r="V12938" s="3"/>
      <c r="X12938" s="3"/>
    </row>
    <row r="12939" spans="15:24" x14ac:dyDescent="0.45">
      <c r="O12939" s="3"/>
      <c r="V12939" s="3"/>
      <c r="X12939" s="3"/>
    </row>
    <row r="12940" spans="15:24" x14ac:dyDescent="0.45">
      <c r="O12940" s="3"/>
      <c r="V12940" s="3"/>
      <c r="X12940" s="3"/>
    </row>
    <row r="12941" spans="15:24" x14ac:dyDescent="0.45">
      <c r="O12941" s="3"/>
      <c r="V12941" s="3"/>
      <c r="X12941" s="3"/>
    </row>
    <row r="12942" spans="15:24" x14ac:dyDescent="0.45">
      <c r="O12942" s="3"/>
      <c r="V12942" s="3"/>
      <c r="X12942" s="3"/>
    </row>
    <row r="12943" spans="15:24" x14ac:dyDescent="0.45">
      <c r="O12943" s="3"/>
      <c r="V12943" s="3"/>
      <c r="X12943" s="3"/>
    </row>
    <row r="12944" spans="15:24" x14ac:dyDescent="0.45">
      <c r="O12944" s="3"/>
      <c r="V12944" s="3"/>
      <c r="X12944" s="3"/>
    </row>
    <row r="12945" spans="15:24" x14ac:dyDescent="0.45">
      <c r="O12945" s="3"/>
      <c r="V12945" s="3"/>
      <c r="X12945" s="3"/>
    </row>
    <row r="12946" spans="15:24" x14ac:dyDescent="0.45">
      <c r="O12946" s="3"/>
      <c r="V12946" s="3"/>
      <c r="X12946" s="3"/>
    </row>
    <row r="12947" spans="15:24" x14ac:dyDescent="0.45">
      <c r="O12947" s="3"/>
      <c r="V12947" s="3"/>
      <c r="X12947" s="3"/>
    </row>
    <row r="12948" spans="15:24" x14ac:dyDescent="0.45">
      <c r="O12948" s="3"/>
      <c r="V12948" s="3"/>
      <c r="X12948" s="3"/>
    </row>
    <row r="12949" spans="15:24" x14ac:dyDescent="0.45">
      <c r="O12949" s="3"/>
      <c r="V12949" s="3"/>
      <c r="X12949" s="3"/>
    </row>
    <row r="12950" spans="15:24" x14ac:dyDescent="0.45">
      <c r="O12950" s="3"/>
      <c r="V12950" s="3"/>
      <c r="X12950" s="3"/>
    </row>
    <row r="12951" spans="15:24" x14ac:dyDescent="0.45">
      <c r="O12951" s="3"/>
      <c r="V12951" s="3"/>
      <c r="X12951" s="3"/>
    </row>
    <row r="12952" spans="15:24" x14ac:dyDescent="0.45">
      <c r="O12952" s="3"/>
      <c r="V12952" s="3"/>
      <c r="X12952" s="3"/>
    </row>
    <row r="12953" spans="15:24" x14ac:dyDescent="0.45">
      <c r="O12953" s="3"/>
      <c r="V12953" s="3"/>
      <c r="X12953" s="3"/>
    </row>
    <row r="12954" spans="15:24" x14ac:dyDescent="0.45">
      <c r="O12954" s="3"/>
      <c r="V12954" s="3"/>
      <c r="X12954" s="3"/>
    </row>
    <row r="12955" spans="15:24" x14ac:dyDescent="0.45">
      <c r="O12955" s="3"/>
      <c r="V12955" s="3"/>
      <c r="X12955" s="3"/>
    </row>
    <row r="12956" spans="15:24" x14ac:dyDescent="0.45">
      <c r="O12956" s="3"/>
      <c r="V12956" s="3"/>
      <c r="X12956" s="3"/>
    </row>
    <row r="12957" spans="15:24" x14ac:dyDescent="0.45">
      <c r="O12957" s="3"/>
      <c r="V12957" s="3"/>
      <c r="X12957" s="3"/>
    </row>
    <row r="12958" spans="15:24" x14ac:dyDescent="0.45">
      <c r="O12958" s="3"/>
      <c r="V12958" s="3"/>
      <c r="X12958" s="3"/>
    </row>
    <row r="12959" spans="15:24" x14ac:dyDescent="0.45">
      <c r="O12959" s="3"/>
      <c r="V12959" s="3"/>
      <c r="X12959" s="3"/>
    </row>
    <row r="12960" spans="15:24" x14ac:dyDescent="0.45">
      <c r="O12960" s="3"/>
      <c r="V12960" s="3"/>
      <c r="X12960" s="3"/>
    </row>
    <row r="12961" spans="15:24" x14ac:dyDescent="0.45">
      <c r="O12961" s="3"/>
      <c r="V12961" s="3"/>
      <c r="X12961" s="3"/>
    </row>
    <row r="12962" spans="15:24" x14ac:dyDescent="0.45">
      <c r="O12962" s="3"/>
      <c r="V12962" s="3"/>
      <c r="X12962" s="3"/>
    </row>
    <row r="12963" spans="15:24" x14ac:dyDescent="0.45">
      <c r="O12963" s="3"/>
      <c r="V12963" s="3"/>
      <c r="X12963" s="3"/>
    </row>
    <row r="12964" spans="15:24" x14ac:dyDescent="0.45">
      <c r="O12964" s="3"/>
      <c r="V12964" s="3"/>
      <c r="X12964" s="3"/>
    </row>
    <row r="12965" spans="15:24" x14ac:dyDescent="0.45">
      <c r="O12965" s="3"/>
      <c r="V12965" s="3"/>
      <c r="X12965" s="3"/>
    </row>
    <row r="12966" spans="15:24" x14ac:dyDescent="0.45">
      <c r="O12966" s="3"/>
      <c r="V12966" s="3"/>
      <c r="X12966" s="3"/>
    </row>
    <row r="12967" spans="15:24" x14ac:dyDescent="0.45">
      <c r="O12967" s="3"/>
      <c r="V12967" s="3"/>
      <c r="X12967" s="3"/>
    </row>
    <row r="12968" spans="15:24" x14ac:dyDescent="0.45">
      <c r="O12968" s="3"/>
      <c r="V12968" s="3"/>
      <c r="X12968" s="3"/>
    </row>
    <row r="12969" spans="15:24" x14ac:dyDescent="0.45">
      <c r="O12969" s="3"/>
      <c r="V12969" s="3"/>
      <c r="X12969" s="3"/>
    </row>
    <row r="12970" spans="15:24" x14ac:dyDescent="0.45">
      <c r="O12970" s="3"/>
      <c r="V12970" s="3"/>
      <c r="X12970" s="3"/>
    </row>
    <row r="12971" spans="15:24" x14ac:dyDescent="0.45">
      <c r="O12971" s="3"/>
      <c r="V12971" s="3"/>
      <c r="X12971" s="3"/>
    </row>
    <row r="12972" spans="15:24" x14ac:dyDescent="0.45">
      <c r="O12972" s="3"/>
      <c r="V12972" s="3"/>
      <c r="X12972" s="3"/>
    </row>
    <row r="12973" spans="15:24" x14ac:dyDescent="0.45">
      <c r="O12973" s="3"/>
      <c r="V12973" s="3"/>
      <c r="X12973" s="3"/>
    </row>
    <row r="12974" spans="15:24" x14ac:dyDescent="0.45">
      <c r="O12974" s="3"/>
      <c r="V12974" s="3"/>
      <c r="X12974" s="3"/>
    </row>
    <row r="12975" spans="15:24" x14ac:dyDescent="0.45">
      <c r="O12975" s="3"/>
      <c r="V12975" s="3"/>
      <c r="X12975" s="3"/>
    </row>
    <row r="12976" spans="15:24" x14ac:dyDescent="0.45">
      <c r="O12976" s="3"/>
      <c r="V12976" s="3"/>
      <c r="X12976" s="3"/>
    </row>
    <row r="12977" spans="15:24" x14ac:dyDescent="0.45">
      <c r="O12977" s="3"/>
      <c r="V12977" s="3"/>
      <c r="X12977" s="3"/>
    </row>
    <row r="12978" spans="15:24" x14ac:dyDescent="0.45">
      <c r="O12978" s="3"/>
      <c r="V12978" s="3"/>
      <c r="X12978" s="3"/>
    </row>
    <row r="12979" spans="15:24" x14ac:dyDescent="0.45">
      <c r="O12979" s="3"/>
      <c r="V12979" s="3"/>
      <c r="X12979" s="3"/>
    </row>
    <row r="12980" spans="15:24" x14ac:dyDescent="0.45">
      <c r="O12980" s="3"/>
      <c r="V12980" s="3"/>
      <c r="X12980" s="3"/>
    </row>
    <row r="12981" spans="15:24" x14ac:dyDescent="0.45">
      <c r="O12981" s="3"/>
      <c r="V12981" s="3"/>
      <c r="X12981" s="3"/>
    </row>
    <row r="12982" spans="15:24" x14ac:dyDescent="0.45">
      <c r="O12982" s="3"/>
      <c r="V12982" s="3"/>
      <c r="X12982" s="3"/>
    </row>
    <row r="12983" spans="15:24" x14ac:dyDescent="0.45">
      <c r="O12983" s="3"/>
      <c r="V12983" s="3"/>
      <c r="X12983" s="3"/>
    </row>
    <row r="12984" spans="15:24" x14ac:dyDescent="0.45">
      <c r="O12984" s="3"/>
      <c r="V12984" s="3"/>
      <c r="X12984" s="3"/>
    </row>
    <row r="12985" spans="15:24" x14ac:dyDescent="0.45">
      <c r="O12985" s="3"/>
      <c r="V12985" s="3"/>
      <c r="X12985" s="3"/>
    </row>
    <row r="12986" spans="15:24" x14ac:dyDescent="0.45">
      <c r="O12986" s="3"/>
      <c r="V12986" s="3"/>
      <c r="X12986" s="3"/>
    </row>
    <row r="12987" spans="15:24" x14ac:dyDescent="0.45">
      <c r="O12987" s="3"/>
      <c r="V12987" s="3"/>
      <c r="X12987" s="3"/>
    </row>
    <row r="12988" spans="15:24" x14ac:dyDescent="0.45">
      <c r="O12988" s="3"/>
      <c r="V12988" s="3"/>
      <c r="X12988" s="3"/>
    </row>
    <row r="12989" spans="15:24" x14ac:dyDescent="0.45">
      <c r="O12989" s="3"/>
      <c r="V12989" s="3"/>
      <c r="X12989" s="3"/>
    </row>
    <row r="12990" spans="15:24" x14ac:dyDescent="0.45">
      <c r="O12990" s="3"/>
      <c r="V12990" s="3"/>
      <c r="X12990" s="3"/>
    </row>
    <row r="12991" spans="15:24" x14ac:dyDescent="0.45">
      <c r="O12991" s="3"/>
      <c r="V12991" s="3"/>
      <c r="X12991" s="3"/>
    </row>
    <row r="12992" spans="15:24" x14ac:dyDescent="0.45">
      <c r="O12992" s="3"/>
      <c r="V12992" s="3"/>
      <c r="X12992" s="3"/>
    </row>
    <row r="12993" spans="15:24" x14ac:dyDescent="0.45">
      <c r="O12993" s="3"/>
      <c r="V12993" s="3"/>
      <c r="X12993" s="3"/>
    </row>
    <row r="12994" spans="15:24" x14ac:dyDescent="0.45">
      <c r="O12994" s="3"/>
      <c r="V12994" s="3"/>
      <c r="X12994" s="3"/>
    </row>
    <row r="12995" spans="15:24" x14ac:dyDescent="0.45">
      <c r="O12995" s="3"/>
      <c r="V12995" s="3"/>
      <c r="X12995" s="3"/>
    </row>
    <row r="12996" spans="15:24" x14ac:dyDescent="0.45">
      <c r="O12996" s="3"/>
      <c r="V12996" s="3"/>
      <c r="X12996" s="3"/>
    </row>
    <row r="12997" spans="15:24" x14ac:dyDescent="0.45">
      <c r="O12997" s="3"/>
      <c r="V12997" s="3"/>
      <c r="X12997" s="3"/>
    </row>
    <row r="12998" spans="15:24" x14ac:dyDescent="0.45">
      <c r="O12998" s="3"/>
      <c r="V12998" s="3"/>
      <c r="X12998" s="3"/>
    </row>
    <row r="12999" spans="15:24" x14ac:dyDescent="0.45">
      <c r="O12999" s="3"/>
      <c r="V12999" s="3"/>
      <c r="X12999" s="3"/>
    </row>
    <row r="13000" spans="15:24" x14ac:dyDescent="0.45">
      <c r="O13000" s="3"/>
      <c r="V13000" s="3"/>
      <c r="X13000" s="3"/>
    </row>
    <row r="13001" spans="15:24" x14ac:dyDescent="0.45">
      <c r="O13001" s="3"/>
      <c r="V13001" s="3"/>
      <c r="X13001" s="3"/>
    </row>
    <row r="13002" spans="15:24" x14ac:dyDescent="0.45">
      <c r="O13002" s="3"/>
      <c r="V13002" s="3"/>
      <c r="X13002" s="3"/>
    </row>
    <row r="13003" spans="15:24" x14ac:dyDescent="0.45">
      <c r="O13003" s="3"/>
      <c r="V13003" s="3"/>
      <c r="X13003" s="3"/>
    </row>
    <row r="13004" spans="15:24" x14ac:dyDescent="0.45">
      <c r="O13004" s="3"/>
      <c r="V13004" s="3"/>
      <c r="X13004" s="3"/>
    </row>
    <row r="13005" spans="15:24" x14ac:dyDescent="0.45">
      <c r="O13005" s="3"/>
      <c r="V13005" s="3"/>
      <c r="X13005" s="3"/>
    </row>
    <row r="13006" spans="15:24" x14ac:dyDescent="0.45">
      <c r="O13006" s="3"/>
      <c r="V13006" s="3"/>
      <c r="X13006" s="3"/>
    </row>
    <row r="13007" spans="15:24" x14ac:dyDescent="0.45">
      <c r="O13007" s="3"/>
      <c r="V13007" s="3"/>
      <c r="X13007" s="3"/>
    </row>
    <row r="13008" spans="15:24" x14ac:dyDescent="0.45">
      <c r="O13008" s="3"/>
      <c r="V13008" s="3"/>
      <c r="X13008" s="3"/>
    </row>
    <row r="13009" spans="15:24" x14ac:dyDescent="0.45">
      <c r="O13009" s="3"/>
      <c r="V13009" s="3"/>
      <c r="X13009" s="3"/>
    </row>
    <row r="13010" spans="15:24" x14ac:dyDescent="0.45">
      <c r="O13010" s="3"/>
      <c r="V13010" s="3"/>
      <c r="X13010" s="3"/>
    </row>
    <row r="13011" spans="15:24" x14ac:dyDescent="0.45">
      <c r="O13011" s="3"/>
      <c r="V13011" s="3"/>
      <c r="X13011" s="3"/>
    </row>
    <row r="13012" spans="15:24" x14ac:dyDescent="0.45">
      <c r="O13012" s="3"/>
      <c r="V13012" s="3"/>
      <c r="X13012" s="3"/>
    </row>
    <row r="13013" spans="15:24" x14ac:dyDescent="0.45">
      <c r="O13013" s="3"/>
      <c r="V13013" s="3"/>
      <c r="X13013" s="3"/>
    </row>
    <row r="13014" spans="15:24" x14ac:dyDescent="0.45">
      <c r="O13014" s="3"/>
      <c r="V13014" s="3"/>
      <c r="X13014" s="3"/>
    </row>
    <row r="13015" spans="15:24" x14ac:dyDescent="0.45">
      <c r="O13015" s="3"/>
      <c r="V13015" s="3"/>
      <c r="X13015" s="3"/>
    </row>
    <row r="13016" spans="15:24" x14ac:dyDescent="0.45">
      <c r="O13016" s="3"/>
      <c r="V13016" s="3"/>
      <c r="X13016" s="3"/>
    </row>
    <row r="13017" spans="15:24" x14ac:dyDescent="0.45">
      <c r="O13017" s="3"/>
      <c r="V13017" s="3"/>
      <c r="X13017" s="3"/>
    </row>
    <row r="13018" spans="15:24" x14ac:dyDescent="0.45">
      <c r="O13018" s="3"/>
      <c r="V13018" s="3"/>
      <c r="X13018" s="3"/>
    </row>
    <row r="13019" spans="15:24" x14ac:dyDescent="0.45">
      <c r="O13019" s="3"/>
      <c r="V13019" s="3"/>
      <c r="X13019" s="3"/>
    </row>
    <row r="13020" spans="15:24" x14ac:dyDescent="0.45">
      <c r="O13020" s="3"/>
      <c r="V13020" s="3"/>
      <c r="X13020" s="3"/>
    </row>
    <row r="13021" spans="15:24" x14ac:dyDescent="0.45">
      <c r="O13021" s="3"/>
      <c r="V13021" s="3"/>
      <c r="X13021" s="3"/>
    </row>
    <row r="13022" spans="15:24" x14ac:dyDescent="0.45">
      <c r="O13022" s="3"/>
      <c r="V13022" s="3"/>
      <c r="X13022" s="3"/>
    </row>
    <row r="13023" spans="15:24" x14ac:dyDescent="0.45">
      <c r="O13023" s="3"/>
      <c r="V13023" s="3"/>
      <c r="X13023" s="3"/>
    </row>
    <row r="13024" spans="15:24" x14ac:dyDescent="0.45">
      <c r="O13024" s="3"/>
      <c r="V13024" s="3"/>
      <c r="X13024" s="3"/>
    </row>
    <row r="13025" spans="15:24" x14ac:dyDescent="0.45">
      <c r="O13025" s="3"/>
      <c r="V13025" s="3"/>
      <c r="X13025" s="3"/>
    </row>
    <row r="13026" spans="15:24" x14ac:dyDescent="0.45">
      <c r="O13026" s="3"/>
      <c r="V13026" s="3"/>
      <c r="X13026" s="3"/>
    </row>
    <row r="13027" spans="15:24" x14ac:dyDescent="0.45">
      <c r="O13027" s="3"/>
      <c r="V13027" s="3"/>
      <c r="X13027" s="3"/>
    </row>
    <row r="13028" spans="15:24" x14ac:dyDescent="0.45">
      <c r="O13028" s="3"/>
      <c r="V13028" s="3"/>
      <c r="X13028" s="3"/>
    </row>
    <row r="13029" spans="15:24" x14ac:dyDescent="0.45">
      <c r="O13029" s="3"/>
      <c r="V13029" s="3"/>
      <c r="X13029" s="3"/>
    </row>
    <row r="13030" spans="15:24" x14ac:dyDescent="0.45">
      <c r="O13030" s="3"/>
      <c r="V13030" s="3"/>
      <c r="X13030" s="3"/>
    </row>
    <row r="13031" spans="15:24" x14ac:dyDescent="0.45">
      <c r="O13031" s="3"/>
      <c r="V13031" s="3"/>
      <c r="X13031" s="3"/>
    </row>
    <row r="13032" spans="15:24" x14ac:dyDescent="0.45">
      <c r="O13032" s="3"/>
      <c r="V13032" s="3"/>
      <c r="X13032" s="3"/>
    </row>
    <row r="13033" spans="15:24" x14ac:dyDescent="0.45">
      <c r="O13033" s="3"/>
      <c r="V13033" s="3"/>
      <c r="X13033" s="3"/>
    </row>
    <row r="13034" spans="15:24" x14ac:dyDescent="0.45">
      <c r="O13034" s="3"/>
      <c r="V13034" s="3"/>
      <c r="X13034" s="3"/>
    </row>
    <row r="13035" spans="15:24" x14ac:dyDescent="0.45">
      <c r="O13035" s="3"/>
      <c r="V13035" s="3"/>
      <c r="X13035" s="3"/>
    </row>
    <row r="13036" spans="15:24" x14ac:dyDescent="0.45">
      <c r="O13036" s="3"/>
      <c r="V13036" s="3"/>
      <c r="X13036" s="3"/>
    </row>
    <row r="13037" spans="15:24" x14ac:dyDescent="0.45">
      <c r="O13037" s="3"/>
      <c r="V13037" s="3"/>
      <c r="X13037" s="3"/>
    </row>
    <row r="13038" spans="15:24" x14ac:dyDescent="0.45">
      <c r="O13038" s="3"/>
      <c r="V13038" s="3"/>
      <c r="X13038" s="3"/>
    </row>
    <row r="13039" spans="15:24" x14ac:dyDescent="0.45">
      <c r="O13039" s="3"/>
      <c r="V13039" s="3"/>
      <c r="X13039" s="3"/>
    </row>
    <row r="13040" spans="15:24" x14ac:dyDescent="0.45">
      <c r="O13040" s="3"/>
      <c r="V13040" s="3"/>
      <c r="X13040" s="3"/>
    </row>
    <row r="13041" spans="15:24" x14ac:dyDescent="0.45">
      <c r="O13041" s="3"/>
      <c r="V13041" s="3"/>
      <c r="X13041" s="3"/>
    </row>
    <row r="13042" spans="15:24" x14ac:dyDescent="0.45">
      <c r="O13042" s="3"/>
      <c r="V13042" s="3"/>
      <c r="X13042" s="3"/>
    </row>
    <row r="13043" spans="15:24" x14ac:dyDescent="0.45">
      <c r="O13043" s="3"/>
      <c r="V13043" s="3"/>
      <c r="X13043" s="3"/>
    </row>
    <row r="13044" spans="15:24" x14ac:dyDescent="0.45">
      <c r="O13044" s="3"/>
      <c r="V13044" s="3"/>
      <c r="X13044" s="3"/>
    </row>
    <row r="13045" spans="15:24" x14ac:dyDescent="0.45">
      <c r="O13045" s="3"/>
      <c r="V13045" s="3"/>
      <c r="X13045" s="3"/>
    </row>
    <row r="13046" spans="15:24" x14ac:dyDescent="0.45">
      <c r="O13046" s="3"/>
      <c r="V13046" s="3"/>
      <c r="X13046" s="3"/>
    </row>
    <row r="13047" spans="15:24" x14ac:dyDescent="0.45">
      <c r="O13047" s="3"/>
      <c r="V13047" s="3"/>
      <c r="X13047" s="3"/>
    </row>
    <row r="13048" spans="15:24" x14ac:dyDescent="0.45">
      <c r="O13048" s="3"/>
      <c r="V13048" s="3"/>
      <c r="X13048" s="3"/>
    </row>
    <row r="13049" spans="15:24" x14ac:dyDescent="0.45">
      <c r="O13049" s="3"/>
      <c r="V13049" s="3"/>
      <c r="X13049" s="3"/>
    </row>
    <row r="13050" spans="15:24" x14ac:dyDescent="0.45">
      <c r="O13050" s="3"/>
      <c r="V13050" s="3"/>
      <c r="X13050" s="3"/>
    </row>
    <row r="13051" spans="15:24" x14ac:dyDescent="0.45">
      <c r="O13051" s="3"/>
      <c r="V13051" s="3"/>
      <c r="X13051" s="3"/>
    </row>
    <row r="13052" spans="15:24" x14ac:dyDescent="0.45">
      <c r="O13052" s="3"/>
      <c r="V13052" s="3"/>
      <c r="X13052" s="3"/>
    </row>
    <row r="13053" spans="15:24" x14ac:dyDescent="0.45">
      <c r="O13053" s="3"/>
      <c r="V13053" s="3"/>
      <c r="X13053" s="3"/>
    </row>
    <row r="13054" spans="15:24" x14ac:dyDescent="0.45">
      <c r="O13054" s="3"/>
      <c r="V13054" s="3"/>
      <c r="X13054" s="3"/>
    </row>
    <row r="13055" spans="15:24" x14ac:dyDescent="0.45">
      <c r="O13055" s="3"/>
      <c r="V13055" s="3"/>
      <c r="X13055" s="3"/>
    </row>
    <row r="13056" spans="15:24" x14ac:dyDescent="0.45">
      <c r="O13056" s="3"/>
      <c r="V13056" s="3"/>
      <c r="X13056" s="3"/>
    </row>
    <row r="13057" spans="15:24" x14ac:dyDescent="0.45">
      <c r="O13057" s="3"/>
      <c r="V13057" s="3"/>
      <c r="X13057" s="3"/>
    </row>
    <row r="13058" spans="15:24" x14ac:dyDescent="0.45">
      <c r="O13058" s="3"/>
      <c r="V13058" s="3"/>
      <c r="X13058" s="3"/>
    </row>
    <row r="13059" spans="15:24" x14ac:dyDescent="0.45">
      <c r="O13059" s="3"/>
      <c r="V13059" s="3"/>
      <c r="X13059" s="3"/>
    </row>
    <row r="13060" spans="15:24" x14ac:dyDescent="0.45">
      <c r="O13060" s="3"/>
      <c r="V13060" s="3"/>
      <c r="X13060" s="3"/>
    </row>
    <row r="13061" spans="15:24" x14ac:dyDescent="0.45">
      <c r="O13061" s="3"/>
      <c r="V13061" s="3"/>
      <c r="X13061" s="3"/>
    </row>
    <row r="13062" spans="15:24" x14ac:dyDescent="0.45">
      <c r="O13062" s="3"/>
      <c r="V13062" s="3"/>
      <c r="X13062" s="3"/>
    </row>
    <row r="13063" spans="15:24" x14ac:dyDescent="0.45">
      <c r="O13063" s="3"/>
      <c r="V13063" s="3"/>
      <c r="X13063" s="3"/>
    </row>
    <row r="13064" spans="15:24" x14ac:dyDescent="0.45">
      <c r="O13064" s="3"/>
      <c r="V13064" s="3"/>
      <c r="X13064" s="3"/>
    </row>
    <row r="13065" spans="15:24" x14ac:dyDescent="0.45">
      <c r="O13065" s="3"/>
      <c r="V13065" s="3"/>
      <c r="X13065" s="3"/>
    </row>
    <row r="13066" spans="15:24" x14ac:dyDescent="0.45">
      <c r="O13066" s="3"/>
      <c r="V13066" s="3"/>
      <c r="X13066" s="3"/>
    </row>
    <row r="13067" spans="15:24" x14ac:dyDescent="0.45">
      <c r="O13067" s="3"/>
      <c r="V13067" s="3"/>
      <c r="X13067" s="3"/>
    </row>
    <row r="13068" spans="15:24" x14ac:dyDescent="0.45">
      <c r="O13068" s="3"/>
      <c r="V13068" s="3"/>
      <c r="X13068" s="3"/>
    </row>
    <row r="13069" spans="15:24" x14ac:dyDescent="0.45">
      <c r="O13069" s="3"/>
      <c r="V13069" s="3"/>
      <c r="X13069" s="3"/>
    </row>
    <row r="13070" spans="15:24" x14ac:dyDescent="0.45">
      <c r="O13070" s="3"/>
      <c r="V13070" s="3"/>
      <c r="X13070" s="3"/>
    </row>
    <row r="13071" spans="15:24" x14ac:dyDescent="0.45">
      <c r="O13071" s="3"/>
      <c r="V13071" s="3"/>
      <c r="X13071" s="3"/>
    </row>
    <row r="13072" spans="15:24" x14ac:dyDescent="0.45">
      <c r="O13072" s="3"/>
      <c r="V13072" s="3"/>
      <c r="X13072" s="3"/>
    </row>
    <row r="13073" spans="15:24" x14ac:dyDescent="0.45">
      <c r="O13073" s="3"/>
      <c r="V13073" s="3"/>
      <c r="X13073" s="3"/>
    </row>
    <row r="13074" spans="15:24" x14ac:dyDescent="0.45">
      <c r="O13074" s="3"/>
      <c r="V13074" s="3"/>
      <c r="X13074" s="3"/>
    </row>
    <row r="13075" spans="15:24" x14ac:dyDescent="0.45">
      <c r="O13075" s="3"/>
      <c r="V13075" s="3"/>
      <c r="X13075" s="3"/>
    </row>
    <row r="13076" spans="15:24" x14ac:dyDescent="0.45">
      <c r="O13076" s="3"/>
      <c r="V13076" s="3"/>
      <c r="X13076" s="3"/>
    </row>
    <row r="13077" spans="15:24" x14ac:dyDescent="0.45">
      <c r="O13077" s="3"/>
      <c r="V13077" s="3"/>
      <c r="X13077" s="3"/>
    </row>
    <row r="13078" spans="15:24" x14ac:dyDescent="0.45">
      <c r="O13078" s="3"/>
      <c r="V13078" s="3"/>
      <c r="X13078" s="3"/>
    </row>
    <row r="13079" spans="15:24" x14ac:dyDescent="0.45">
      <c r="O13079" s="3"/>
      <c r="V13079" s="3"/>
      <c r="X13079" s="3"/>
    </row>
    <row r="13080" spans="15:24" x14ac:dyDescent="0.45">
      <c r="O13080" s="3"/>
      <c r="V13080" s="3"/>
      <c r="X13080" s="3"/>
    </row>
    <row r="13081" spans="15:24" x14ac:dyDescent="0.45">
      <c r="O13081" s="3"/>
      <c r="V13081" s="3"/>
      <c r="X13081" s="3"/>
    </row>
    <row r="13082" spans="15:24" x14ac:dyDescent="0.45">
      <c r="O13082" s="3"/>
      <c r="V13082" s="3"/>
      <c r="X13082" s="3"/>
    </row>
    <row r="13083" spans="15:24" x14ac:dyDescent="0.45">
      <c r="O13083" s="3"/>
      <c r="V13083" s="3"/>
      <c r="X13083" s="3"/>
    </row>
    <row r="13084" spans="15:24" x14ac:dyDescent="0.45">
      <c r="O13084" s="3"/>
      <c r="V13084" s="3"/>
      <c r="X13084" s="3"/>
    </row>
    <row r="13085" spans="15:24" x14ac:dyDescent="0.45">
      <c r="O13085" s="3"/>
      <c r="V13085" s="3"/>
      <c r="X13085" s="3"/>
    </row>
    <row r="13086" spans="15:24" x14ac:dyDescent="0.45">
      <c r="O13086" s="3"/>
      <c r="V13086" s="3"/>
      <c r="X13086" s="3"/>
    </row>
    <row r="13087" spans="15:24" x14ac:dyDescent="0.45">
      <c r="O13087" s="3"/>
      <c r="V13087" s="3"/>
      <c r="X13087" s="3"/>
    </row>
    <row r="13088" spans="15:24" x14ac:dyDescent="0.45">
      <c r="O13088" s="3"/>
      <c r="V13088" s="3"/>
      <c r="X13088" s="3"/>
    </row>
    <row r="13089" spans="15:24" x14ac:dyDescent="0.45">
      <c r="O13089" s="3"/>
      <c r="V13089" s="3"/>
      <c r="X13089" s="3"/>
    </row>
    <row r="13090" spans="15:24" x14ac:dyDescent="0.45">
      <c r="O13090" s="3"/>
      <c r="V13090" s="3"/>
      <c r="X13090" s="3"/>
    </row>
    <row r="13091" spans="15:24" x14ac:dyDescent="0.45">
      <c r="O13091" s="3"/>
      <c r="V13091" s="3"/>
      <c r="X13091" s="3"/>
    </row>
    <row r="13092" spans="15:24" x14ac:dyDescent="0.45">
      <c r="O13092" s="3"/>
      <c r="V13092" s="3"/>
      <c r="X13092" s="3"/>
    </row>
    <row r="13093" spans="15:24" x14ac:dyDescent="0.45">
      <c r="O13093" s="3"/>
      <c r="V13093" s="3"/>
      <c r="X13093" s="3"/>
    </row>
    <row r="13094" spans="15:24" x14ac:dyDescent="0.45">
      <c r="O13094" s="3"/>
      <c r="V13094" s="3"/>
      <c r="X13094" s="3"/>
    </row>
    <row r="13095" spans="15:24" x14ac:dyDescent="0.45">
      <c r="O13095" s="3"/>
      <c r="V13095" s="3"/>
      <c r="X13095" s="3"/>
    </row>
    <row r="13096" spans="15:24" x14ac:dyDescent="0.45">
      <c r="O13096" s="3"/>
      <c r="V13096" s="3"/>
      <c r="X13096" s="3"/>
    </row>
    <row r="13097" spans="15:24" x14ac:dyDescent="0.45">
      <c r="O13097" s="3"/>
      <c r="V13097" s="3"/>
      <c r="X13097" s="3"/>
    </row>
    <row r="13098" spans="15:24" x14ac:dyDescent="0.45">
      <c r="O13098" s="3"/>
      <c r="V13098" s="3"/>
      <c r="X13098" s="3"/>
    </row>
    <row r="13099" spans="15:24" x14ac:dyDescent="0.45">
      <c r="O13099" s="3"/>
      <c r="V13099" s="3"/>
      <c r="X13099" s="3"/>
    </row>
    <row r="13100" spans="15:24" x14ac:dyDescent="0.45">
      <c r="O13100" s="3"/>
      <c r="V13100" s="3"/>
      <c r="X13100" s="3"/>
    </row>
    <row r="13101" spans="15:24" x14ac:dyDescent="0.45">
      <c r="O13101" s="3"/>
      <c r="V13101" s="3"/>
      <c r="X13101" s="3"/>
    </row>
    <row r="13102" spans="15:24" x14ac:dyDescent="0.45">
      <c r="O13102" s="3"/>
      <c r="V13102" s="3"/>
      <c r="X13102" s="3"/>
    </row>
    <row r="13103" spans="15:24" x14ac:dyDescent="0.45">
      <c r="O13103" s="3"/>
      <c r="V13103" s="3"/>
      <c r="X13103" s="3"/>
    </row>
    <row r="13104" spans="15:24" x14ac:dyDescent="0.45">
      <c r="O13104" s="3"/>
      <c r="V13104" s="3"/>
      <c r="X13104" s="3"/>
    </row>
    <row r="13105" spans="15:24" x14ac:dyDescent="0.45">
      <c r="O13105" s="3"/>
      <c r="V13105" s="3"/>
      <c r="X13105" s="3"/>
    </row>
    <row r="13106" spans="15:24" x14ac:dyDescent="0.45">
      <c r="O13106" s="3"/>
      <c r="V13106" s="3"/>
      <c r="X13106" s="3"/>
    </row>
    <row r="13107" spans="15:24" x14ac:dyDescent="0.45">
      <c r="O13107" s="3"/>
      <c r="V13107" s="3"/>
      <c r="X13107" s="3"/>
    </row>
    <row r="13108" spans="15:24" x14ac:dyDescent="0.45">
      <c r="O13108" s="3"/>
      <c r="V13108" s="3"/>
      <c r="X13108" s="3"/>
    </row>
    <row r="13109" spans="15:24" x14ac:dyDescent="0.45">
      <c r="O13109" s="3"/>
      <c r="V13109" s="3"/>
      <c r="X13109" s="3"/>
    </row>
    <row r="13110" spans="15:24" x14ac:dyDescent="0.45">
      <c r="O13110" s="3"/>
      <c r="V13110" s="3"/>
      <c r="X13110" s="3"/>
    </row>
    <row r="13111" spans="15:24" x14ac:dyDescent="0.45">
      <c r="O13111" s="3"/>
      <c r="V13111" s="3"/>
      <c r="X13111" s="3"/>
    </row>
    <row r="13112" spans="15:24" x14ac:dyDescent="0.45">
      <c r="O13112" s="3"/>
      <c r="V13112" s="3"/>
      <c r="X13112" s="3"/>
    </row>
    <row r="13113" spans="15:24" x14ac:dyDescent="0.45">
      <c r="O13113" s="3"/>
      <c r="V13113" s="3"/>
      <c r="X13113" s="3"/>
    </row>
    <row r="13114" spans="15:24" x14ac:dyDescent="0.45">
      <c r="O13114" s="3"/>
      <c r="V13114" s="3"/>
      <c r="X13114" s="3"/>
    </row>
    <row r="13115" spans="15:24" x14ac:dyDescent="0.45">
      <c r="O13115" s="3"/>
      <c r="V13115" s="3"/>
      <c r="X13115" s="3"/>
    </row>
    <row r="13116" spans="15:24" x14ac:dyDescent="0.45">
      <c r="O13116" s="3"/>
      <c r="V13116" s="3"/>
      <c r="X13116" s="3"/>
    </row>
    <row r="13117" spans="15:24" x14ac:dyDescent="0.45">
      <c r="O13117" s="3"/>
      <c r="V13117" s="3"/>
      <c r="X13117" s="3"/>
    </row>
    <row r="13118" spans="15:24" x14ac:dyDescent="0.45">
      <c r="O13118" s="3"/>
      <c r="V13118" s="3"/>
      <c r="X13118" s="3"/>
    </row>
    <row r="13119" spans="15:24" x14ac:dyDescent="0.45">
      <c r="O13119" s="3"/>
      <c r="V13119" s="3"/>
      <c r="X13119" s="3"/>
    </row>
    <row r="13120" spans="15:24" x14ac:dyDescent="0.45">
      <c r="O13120" s="3"/>
      <c r="V13120" s="3"/>
      <c r="X13120" s="3"/>
    </row>
    <row r="13121" spans="15:24" x14ac:dyDescent="0.45">
      <c r="O13121" s="3"/>
      <c r="V13121" s="3"/>
      <c r="X13121" s="3"/>
    </row>
    <row r="13122" spans="15:24" x14ac:dyDescent="0.45">
      <c r="O13122" s="3"/>
      <c r="V13122" s="3"/>
      <c r="X13122" s="3"/>
    </row>
    <row r="13123" spans="15:24" x14ac:dyDescent="0.45">
      <c r="O13123" s="3"/>
      <c r="V13123" s="3"/>
      <c r="X13123" s="3"/>
    </row>
    <row r="13124" spans="15:24" x14ac:dyDescent="0.45">
      <c r="O13124" s="3"/>
      <c r="V13124" s="3"/>
      <c r="X13124" s="3"/>
    </row>
    <row r="13125" spans="15:24" x14ac:dyDescent="0.45">
      <c r="O13125" s="3"/>
      <c r="V13125" s="3"/>
      <c r="X13125" s="3"/>
    </row>
    <row r="13126" spans="15:24" x14ac:dyDescent="0.45">
      <c r="O13126" s="3"/>
      <c r="V13126" s="3"/>
      <c r="X13126" s="3"/>
    </row>
    <row r="13127" spans="15:24" x14ac:dyDescent="0.45">
      <c r="O13127" s="3"/>
      <c r="V13127" s="3"/>
      <c r="X13127" s="3"/>
    </row>
    <row r="13128" spans="15:24" x14ac:dyDescent="0.45">
      <c r="O13128" s="3"/>
      <c r="V13128" s="3"/>
      <c r="X13128" s="3"/>
    </row>
    <row r="13129" spans="15:24" x14ac:dyDescent="0.45">
      <c r="O13129" s="3"/>
      <c r="V13129" s="3"/>
      <c r="X13129" s="3"/>
    </row>
    <row r="13130" spans="15:24" x14ac:dyDescent="0.45">
      <c r="O13130" s="3"/>
      <c r="V13130" s="3"/>
      <c r="X13130" s="3"/>
    </row>
    <row r="13131" spans="15:24" x14ac:dyDescent="0.45">
      <c r="O13131" s="3"/>
      <c r="V13131" s="3"/>
      <c r="X13131" s="3"/>
    </row>
    <row r="13132" spans="15:24" x14ac:dyDescent="0.45">
      <c r="O13132" s="3"/>
      <c r="V13132" s="3"/>
      <c r="X13132" s="3"/>
    </row>
    <row r="13133" spans="15:24" x14ac:dyDescent="0.45">
      <c r="O13133" s="3"/>
      <c r="V13133" s="3"/>
      <c r="X13133" s="3"/>
    </row>
    <row r="13134" spans="15:24" x14ac:dyDescent="0.45">
      <c r="O13134" s="3"/>
      <c r="V13134" s="3"/>
      <c r="X13134" s="3"/>
    </row>
    <row r="13135" spans="15:24" x14ac:dyDescent="0.45">
      <c r="O13135" s="3"/>
      <c r="V13135" s="3"/>
      <c r="X13135" s="3"/>
    </row>
    <row r="13136" spans="15:24" x14ac:dyDescent="0.45">
      <c r="O13136" s="3"/>
      <c r="V13136" s="3"/>
      <c r="X13136" s="3"/>
    </row>
    <row r="13137" spans="15:24" x14ac:dyDescent="0.45">
      <c r="O13137" s="3"/>
      <c r="V13137" s="3"/>
      <c r="X13137" s="3"/>
    </row>
    <row r="13138" spans="15:24" x14ac:dyDescent="0.45">
      <c r="O13138" s="3"/>
      <c r="V13138" s="3"/>
      <c r="X13138" s="3"/>
    </row>
    <row r="13139" spans="15:24" x14ac:dyDescent="0.45">
      <c r="O13139" s="3"/>
      <c r="V13139" s="3"/>
      <c r="X13139" s="3"/>
    </row>
    <row r="13140" spans="15:24" x14ac:dyDescent="0.45">
      <c r="O13140" s="3"/>
      <c r="V13140" s="3"/>
      <c r="X13140" s="3"/>
    </row>
    <row r="13141" spans="15:24" x14ac:dyDescent="0.45">
      <c r="O13141" s="3"/>
      <c r="V13141" s="3"/>
      <c r="X13141" s="3"/>
    </row>
    <row r="13142" spans="15:24" x14ac:dyDescent="0.45">
      <c r="O13142" s="3"/>
      <c r="V13142" s="3"/>
      <c r="X13142" s="3"/>
    </row>
    <row r="13143" spans="15:24" x14ac:dyDescent="0.45">
      <c r="O13143" s="3"/>
      <c r="V13143" s="3"/>
      <c r="X13143" s="3"/>
    </row>
    <row r="13144" spans="15:24" x14ac:dyDescent="0.45">
      <c r="O13144" s="3"/>
      <c r="V13144" s="3"/>
      <c r="X13144" s="3"/>
    </row>
    <row r="13145" spans="15:24" x14ac:dyDescent="0.45">
      <c r="O13145" s="3"/>
      <c r="V13145" s="3"/>
      <c r="X13145" s="3"/>
    </row>
    <row r="13146" spans="15:24" x14ac:dyDescent="0.45">
      <c r="O13146" s="3"/>
      <c r="V13146" s="3"/>
      <c r="X13146" s="3"/>
    </row>
    <row r="13147" spans="15:24" x14ac:dyDescent="0.45">
      <c r="O13147" s="3"/>
      <c r="V13147" s="3"/>
      <c r="X13147" s="3"/>
    </row>
    <row r="13148" spans="15:24" x14ac:dyDescent="0.45">
      <c r="O13148" s="3"/>
      <c r="V13148" s="3"/>
      <c r="X13148" s="3"/>
    </row>
    <row r="13149" spans="15:24" x14ac:dyDescent="0.45">
      <c r="O13149" s="3"/>
      <c r="V13149" s="3"/>
      <c r="X13149" s="3"/>
    </row>
    <row r="13150" spans="15:24" x14ac:dyDescent="0.45">
      <c r="O13150" s="3"/>
      <c r="V13150" s="3"/>
      <c r="X13150" s="3"/>
    </row>
    <row r="13151" spans="15:24" x14ac:dyDescent="0.45">
      <c r="O13151" s="3"/>
      <c r="V13151" s="3"/>
      <c r="X13151" s="3"/>
    </row>
    <row r="13152" spans="15:24" x14ac:dyDescent="0.45">
      <c r="O13152" s="3"/>
      <c r="V13152" s="3"/>
      <c r="X13152" s="3"/>
    </row>
    <row r="13153" spans="15:24" x14ac:dyDescent="0.45">
      <c r="O13153" s="3"/>
      <c r="V13153" s="3"/>
      <c r="X13153" s="3"/>
    </row>
    <row r="13154" spans="15:24" x14ac:dyDescent="0.45">
      <c r="O13154" s="3"/>
      <c r="V13154" s="3"/>
      <c r="X13154" s="3"/>
    </row>
    <row r="13155" spans="15:24" x14ac:dyDescent="0.45">
      <c r="O13155" s="3"/>
      <c r="V13155" s="3"/>
      <c r="X13155" s="3"/>
    </row>
    <row r="13156" spans="15:24" x14ac:dyDescent="0.45">
      <c r="O13156" s="3"/>
      <c r="V13156" s="3"/>
      <c r="X13156" s="3"/>
    </row>
    <row r="13157" spans="15:24" x14ac:dyDescent="0.45">
      <c r="O13157" s="3"/>
      <c r="V13157" s="3"/>
      <c r="X13157" s="3"/>
    </row>
    <row r="13158" spans="15:24" x14ac:dyDescent="0.45">
      <c r="O13158" s="3"/>
      <c r="V13158" s="3"/>
      <c r="X13158" s="3"/>
    </row>
    <row r="13159" spans="15:24" x14ac:dyDescent="0.45">
      <c r="O13159" s="3"/>
      <c r="V13159" s="3"/>
      <c r="X13159" s="3"/>
    </row>
    <row r="13160" spans="15:24" x14ac:dyDescent="0.45">
      <c r="O13160" s="3"/>
      <c r="V13160" s="3"/>
      <c r="X13160" s="3"/>
    </row>
    <row r="13161" spans="15:24" x14ac:dyDescent="0.45">
      <c r="O13161" s="3"/>
      <c r="V13161" s="3"/>
      <c r="X13161" s="3"/>
    </row>
    <row r="13162" spans="15:24" x14ac:dyDescent="0.45">
      <c r="O13162" s="3"/>
      <c r="V13162" s="3"/>
      <c r="X13162" s="3"/>
    </row>
    <row r="13163" spans="15:24" x14ac:dyDescent="0.45">
      <c r="O13163" s="3"/>
      <c r="V13163" s="3"/>
      <c r="X13163" s="3"/>
    </row>
    <row r="13164" spans="15:24" x14ac:dyDescent="0.45">
      <c r="O13164" s="3"/>
      <c r="V13164" s="3"/>
      <c r="X13164" s="3"/>
    </row>
    <row r="13165" spans="15:24" x14ac:dyDescent="0.45">
      <c r="O13165" s="3"/>
      <c r="V13165" s="3"/>
      <c r="X13165" s="3"/>
    </row>
    <row r="13166" spans="15:24" x14ac:dyDescent="0.45">
      <c r="O13166" s="3"/>
      <c r="V13166" s="3"/>
      <c r="X13166" s="3"/>
    </row>
    <row r="13167" spans="15:24" x14ac:dyDescent="0.45">
      <c r="O13167" s="3"/>
      <c r="V13167" s="3"/>
      <c r="X13167" s="3"/>
    </row>
    <row r="13168" spans="15:24" x14ac:dyDescent="0.45">
      <c r="O13168" s="3"/>
      <c r="V13168" s="3"/>
      <c r="X13168" s="3"/>
    </row>
    <row r="13169" spans="15:24" x14ac:dyDescent="0.45">
      <c r="O13169" s="3"/>
      <c r="V13169" s="3"/>
      <c r="X13169" s="3"/>
    </row>
    <row r="13170" spans="15:24" x14ac:dyDescent="0.45">
      <c r="O13170" s="3"/>
      <c r="V13170" s="3"/>
      <c r="X13170" s="3"/>
    </row>
    <row r="13171" spans="15:24" x14ac:dyDescent="0.45">
      <c r="O13171" s="3"/>
      <c r="V13171" s="3"/>
      <c r="X13171" s="3"/>
    </row>
    <row r="13172" spans="15:24" x14ac:dyDescent="0.45">
      <c r="O13172" s="3"/>
      <c r="V13172" s="3"/>
      <c r="X13172" s="3"/>
    </row>
    <row r="13173" spans="15:24" x14ac:dyDescent="0.45">
      <c r="O13173" s="3"/>
      <c r="V13173" s="3"/>
      <c r="X13173" s="3"/>
    </row>
    <row r="13174" spans="15:24" x14ac:dyDescent="0.45">
      <c r="O13174" s="3"/>
      <c r="V13174" s="3"/>
      <c r="X13174" s="3"/>
    </row>
    <row r="13175" spans="15:24" x14ac:dyDescent="0.45">
      <c r="O13175" s="3"/>
      <c r="V13175" s="3"/>
      <c r="X13175" s="3"/>
    </row>
    <row r="13176" spans="15:24" x14ac:dyDescent="0.45">
      <c r="O13176" s="3"/>
      <c r="V13176" s="3"/>
      <c r="X13176" s="3"/>
    </row>
    <row r="13177" spans="15:24" x14ac:dyDescent="0.45">
      <c r="O13177" s="3"/>
      <c r="V13177" s="3"/>
      <c r="X13177" s="3"/>
    </row>
    <row r="13178" spans="15:24" x14ac:dyDescent="0.45">
      <c r="O13178" s="3"/>
      <c r="V13178" s="3"/>
      <c r="X13178" s="3"/>
    </row>
    <row r="13179" spans="15:24" x14ac:dyDescent="0.45">
      <c r="O13179" s="3"/>
      <c r="V13179" s="3"/>
      <c r="X13179" s="3"/>
    </row>
    <row r="13180" spans="15:24" x14ac:dyDescent="0.45">
      <c r="O13180" s="3"/>
      <c r="V13180" s="3"/>
      <c r="X13180" s="3"/>
    </row>
    <row r="13181" spans="15:24" x14ac:dyDescent="0.45">
      <c r="O13181" s="3"/>
      <c r="V13181" s="3"/>
      <c r="X13181" s="3"/>
    </row>
    <row r="13182" spans="15:24" x14ac:dyDescent="0.45">
      <c r="O13182" s="3"/>
      <c r="V13182" s="3"/>
      <c r="X13182" s="3"/>
    </row>
    <row r="13183" spans="15:24" x14ac:dyDescent="0.45">
      <c r="O13183" s="3"/>
      <c r="V13183" s="3"/>
      <c r="X13183" s="3"/>
    </row>
    <row r="13184" spans="15:24" x14ac:dyDescent="0.45">
      <c r="O13184" s="3"/>
      <c r="V13184" s="3"/>
      <c r="X13184" s="3"/>
    </row>
    <row r="13185" spans="15:24" x14ac:dyDescent="0.45">
      <c r="O13185" s="3"/>
      <c r="V13185" s="3"/>
      <c r="X13185" s="3"/>
    </row>
    <row r="13186" spans="15:24" x14ac:dyDescent="0.45">
      <c r="O13186" s="3"/>
      <c r="V13186" s="3"/>
      <c r="X13186" s="3"/>
    </row>
    <row r="13187" spans="15:24" x14ac:dyDescent="0.45">
      <c r="O13187" s="3"/>
      <c r="V13187" s="3"/>
      <c r="X13187" s="3"/>
    </row>
    <row r="13188" spans="15:24" x14ac:dyDescent="0.45">
      <c r="O13188" s="3"/>
      <c r="V13188" s="3"/>
      <c r="X13188" s="3"/>
    </row>
    <row r="13189" spans="15:24" x14ac:dyDescent="0.45">
      <c r="O13189" s="3"/>
      <c r="V13189" s="3"/>
      <c r="X13189" s="3"/>
    </row>
    <row r="13190" spans="15:24" x14ac:dyDescent="0.45">
      <c r="O13190" s="3"/>
      <c r="V13190" s="3"/>
      <c r="X13190" s="3"/>
    </row>
    <row r="13191" spans="15:24" x14ac:dyDescent="0.45">
      <c r="O13191" s="3"/>
      <c r="V13191" s="3"/>
      <c r="X13191" s="3"/>
    </row>
    <row r="13192" spans="15:24" x14ac:dyDescent="0.45">
      <c r="O13192" s="3"/>
      <c r="V13192" s="3"/>
      <c r="X13192" s="3"/>
    </row>
    <row r="13193" spans="15:24" x14ac:dyDescent="0.45">
      <c r="O13193" s="3"/>
      <c r="V13193" s="3"/>
      <c r="X13193" s="3"/>
    </row>
    <row r="13194" spans="15:24" x14ac:dyDescent="0.45">
      <c r="O13194" s="3"/>
      <c r="V13194" s="3"/>
      <c r="X13194" s="3"/>
    </row>
    <row r="13195" spans="15:24" x14ac:dyDescent="0.45">
      <c r="O13195" s="3"/>
      <c r="V13195" s="3"/>
      <c r="X13195" s="3"/>
    </row>
    <row r="13196" spans="15:24" x14ac:dyDescent="0.45">
      <c r="O13196" s="3"/>
      <c r="V13196" s="3"/>
      <c r="X13196" s="3"/>
    </row>
    <row r="13197" spans="15:24" x14ac:dyDescent="0.45">
      <c r="O13197" s="3"/>
      <c r="V13197" s="3"/>
      <c r="X13197" s="3"/>
    </row>
    <row r="13198" spans="15:24" x14ac:dyDescent="0.45">
      <c r="O13198" s="3"/>
      <c r="V13198" s="3"/>
      <c r="X13198" s="3"/>
    </row>
    <row r="13199" spans="15:24" x14ac:dyDescent="0.45">
      <c r="O13199" s="3"/>
      <c r="V13199" s="3"/>
      <c r="X13199" s="3"/>
    </row>
    <row r="13200" spans="15:24" x14ac:dyDescent="0.45">
      <c r="O13200" s="3"/>
      <c r="V13200" s="3"/>
      <c r="X13200" s="3"/>
    </row>
    <row r="13201" spans="15:24" x14ac:dyDescent="0.45">
      <c r="O13201" s="3"/>
      <c r="V13201" s="3"/>
      <c r="X13201" s="3"/>
    </row>
    <row r="13202" spans="15:24" x14ac:dyDescent="0.45">
      <c r="O13202" s="3"/>
      <c r="V13202" s="3"/>
      <c r="X13202" s="3"/>
    </row>
    <row r="13203" spans="15:24" x14ac:dyDescent="0.45">
      <c r="O13203" s="3"/>
      <c r="V13203" s="3"/>
      <c r="X13203" s="3"/>
    </row>
    <row r="13204" spans="15:24" x14ac:dyDescent="0.45">
      <c r="O13204" s="3"/>
      <c r="V13204" s="3"/>
      <c r="X13204" s="3"/>
    </row>
    <row r="13205" spans="15:24" x14ac:dyDescent="0.45">
      <c r="O13205" s="3"/>
      <c r="V13205" s="3"/>
      <c r="X13205" s="3"/>
    </row>
    <row r="13206" spans="15:24" x14ac:dyDescent="0.45">
      <c r="O13206" s="3"/>
      <c r="V13206" s="3"/>
      <c r="X13206" s="3"/>
    </row>
    <row r="13207" spans="15:24" x14ac:dyDescent="0.45">
      <c r="O13207" s="3"/>
      <c r="V13207" s="3"/>
      <c r="X13207" s="3"/>
    </row>
    <row r="13208" spans="15:24" x14ac:dyDescent="0.45">
      <c r="O13208" s="3"/>
      <c r="V13208" s="3"/>
      <c r="X13208" s="3"/>
    </row>
    <row r="13209" spans="15:24" x14ac:dyDescent="0.45">
      <c r="O13209" s="3"/>
      <c r="V13209" s="3"/>
      <c r="X13209" s="3"/>
    </row>
    <row r="13210" spans="15:24" x14ac:dyDescent="0.45">
      <c r="O13210" s="3"/>
      <c r="V13210" s="3"/>
      <c r="X13210" s="3"/>
    </row>
    <row r="13211" spans="15:24" x14ac:dyDescent="0.45">
      <c r="O13211" s="3"/>
      <c r="V13211" s="3"/>
      <c r="X13211" s="3"/>
    </row>
    <row r="13212" spans="15:24" x14ac:dyDescent="0.45">
      <c r="O13212" s="3"/>
      <c r="V13212" s="3"/>
      <c r="X13212" s="3"/>
    </row>
    <row r="13213" spans="15:24" x14ac:dyDescent="0.45">
      <c r="O13213" s="3"/>
      <c r="V13213" s="3"/>
      <c r="X13213" s="3"/>
    </row>
    <row r="13214" spans="15:24" x14ac:dyDescent="0.45">
      <c r="O13214" s="3"/>
      <c r="V13214" s="3"/>
      <c r="X13214" s="3"/>
    </row>
    <row r="13215" spans="15:24" x14ac:dyDescent="0.45">
      <c r="O13215" s="3"/>
      <c r="V13215" s="3"/>
      <c r="X13215" s="3"/>
    </row>
    <row r="13216" spans="15:24" x14ac:dyDescent="0.45">
      <c r="O13216" s="3"/>
      <c r="V13216" s="3"/>
      <c r="X13216" s="3"/>
    </row>
    <row r="13217" spans="15:24" x14ac:dyDescent="0.45">
      <c r="O13217" s="3"/>
      <c r="V13217" s="3"/>
      <c r="X13217" s="3"/>
    </row>
    <row r="13218" spans="15:24" x14ac:dyDescent="0.45">
      <c r="O13218" s="3"/>
      <c r="V13218" s="3"/>
      <c r="X13218" s="3"/>
    </row>
    <row r="13219" spans="15:24" x14ac:dyDescent="0.45">
      <c r="O13219" s="3"/>
      <c r="V13219" s="3"/>
      <c r="X13219" s="3"/>
    </row>
    <row r="13220" spans="15:24" x14ac:dyDescent="0.45">
      <c r="O13220" s="3"/>
      <c r="V13220" s="3"/>
      <c r="X13220" s="3"/>
    </row>
    <row r="13221" spans="15:24" x14ac:dyDescent="0.45">
      <c r="O13221" s="3"/>
      <c r="V13221" s="3"/>
      <c r="X13221" s="3"/>
    </row>
    <row r="13222" spans="15:24" x14ac:dyDescent="0.45">
      <c r="O13222" s="3"/>
      <c r="V13222" s="3"/>
      <c r="X13222" s="3"/>
    </row>
    <row r="13223" spans="15:24" x14ac:dyDescent="0.45">
      <c r="O13223" s="3"/>
      <c r="V13223" s="3"/>
      <c r="X13223" s="3"/>
    </row>
    <row r="13224" spans="15:24" x14ac:dyDescent="0.45">
      <c r="O13224" s="3"/>
      <c r="V13224" s="3"/>
      <c r="X13224" s="3"/>
    </row>
    <row r="13225" spans="15:24" x14ac:dyDescent="0.45">
      <c r="O13225" s="3"/>
      <c r="V13225" s="3"/>
      <c r="X13225" s="3"/>
    </row>
    <row r="13226" spans="15:24" x14ac:dyDescent="0.45">
      <c r="O13226" s="3"/>
      <c r="V13226" s="3"/>
      <c r="X13226" s="3"/>
    </row>
    <row r="13227" spans="15:24" x14ac:dyDescent="0.45">
      <c r="O13227" s="3"/>
      <c r="V13227" s="3"/>
      <c r="X13227" s="3"/>
    </row>
    <row r="13228" spans="15:24" x14ac:dyDescent="0.45">
      <c r="O13228" s="3"/>
      <c r="V13228" s="3"/>
      <c r="X13228" s="3"/>
    </row>
    <row r="13229" spans="15:24" x14ac:dyDescent="0.45">
      <c r="O13229" s="3"/>
      <c r="V13229" s="3"/>
      <c r="X13229" s="3"/>
    </row>
    <row r="13230" spans="15:24" x14ac:dyDescent="0.45">
      <c r="O13230" s="3"/>
      <c r="V13230" s="3"/>
      <c r="X13230" s="3"/>
    </row>
    <row r="13231" spans="15:24" x14ac:dyDescent="0.45">
      <c r="O13231" s="3"/>
      <c r="V13231" s="3"/>
      <c r="X13231" s="3"/>
    </row>
    <row r="13232" spans="15:24" x14ac:dyDescent="0.45">
      <c r="O13232" s="3"/>
      <c r="V13232" s="3"/>
      <c r="X13232" s="3"/>
    </row>
    <row r="13233" spans="15:24" x14ac:dyDescent="0.45">
      <c r="O13233" s="3"/>
      <c r="V13233" s="3"/>
      <c r="X13233" s="3"/>
    </row>
    <row r="13234" spans="15:24" x14ac:dyDescent="0.45">
      <c r="O13234" s="3"/>
      <c r="V13234" s="3"/>
      <c r="X13234" s="3"/>
    </row>
    <row r="13235" spans="15:24" x14ac:dyDescent="0.45">
      <c r="O13235" s="3"/>
      <c r="V13235" s="3"/>
      <c r="X13235" s="3"/>
    </row>
    <row r="13236" spans="15:24" x14ac:dyDescent="0.45">
      <c r="O13236" s="3"/>
      <c r="V13236" s="3"/>
      <c r="X13236" s="3"/>
    </row>
    <row r="13237" spans="15:24" x14ac:dyDescent="0.45">
      <c r="O13237" s="3"/>
      <c r="V13237" s="3"/>
      <c r="X13237" s="3"/>
    </row>
    <row r="13238" spans="15:24" x14ac:dyDescent="0.45">
      <c r="O13238" s="3"/>
      <c r="V13238" s="3"/>
      <c r="X13238" s="3"/>
    </row>
    <row r="13239" spans="15:24" x14ac:dyDescent="0.45">
      <c r="O13239" s="3"/>
      <c r="V13239" s="3"/>
      <c r="X13239" s="3"/>
    </row>
    <row r="13240" spans="15:24" x14ac:dyDescent="0.45">
      <c r="O13240" s="3"/>
      <c r="V13240" s="3"/>
      <c r="X13240" s="3"/>
    </row>
    <row r="13241" spans="15:24" x14ac:dyDescent="0.45">
      <c r="O13241" s="3"/>
      <c r="V13241" s="3"/>
      <c r="X13241" s="3"/>
    </row>
    <row r="13242" spans="15:24" x14ac:dyDescent="0.45">
      <c r="O13242" s="3"/>
      <c r="V13242" s="3"/>
      <c r="X13242" s="3"/>
    </row>
    <row r="13243" spans="15:24" x14ac:dyDescent="0.45">
      <c r="O13243" s="3"/>
      <c r="V13243" s="3"/>
      <c r="X13243" s="3"/>
    </row>
    <row r="13244" spans="15:24" x14ac:dyDescent="0.45">
      <c r="O13244" s="3"/>
      <c r="V13244" s="3"/>
      <c r="X13244" s="3"/>
    </row>
    <row r="13245" spans="15:24" x14ac:dyDescent="0.45">
      <c r="O13245" s="3"/>
      <c r="V13245" s="3"/>
      <c r="X13245" s="3"/>
    </row>
    <row r="13246" spans="15:24" x14ac:dyDescent="0.45">
      <c r="O13246" s="3"/>
      <c r="V13246" s="3"/>
      <c r="X13246" s="3"/>
    </row>
    <row r="13247" spans="15:24" x14ac:dyDescent="0.45">
      <c r="O13247" s="3"/>
      <c r="V13247" s="3"/>
      <c r="X13247" s="3"/>
    </row>
    <row r="13248" spans="15:24" x14ac:dyDescent="0.45">
      <c r="O13248" s="3"/>
      <c r="V13248" s="3"/>
      <c r="X13248" s="3"/>
    </row>
    <row r="13249" spans="15:24" x14ac:dyDescent="0.45">
      <c r="O13249" s="3"/>
      <c r="V13249" s="3"/>
      <c r="X13249" s="3"/>
    </row>
    <row r="13250" spans="15:24" x14ac:dyDescent="0.45">
      <c r="O13250" s="3"/>
      <c r="V13250" s="3"/>
      <c r="X13250" s="3"/>
    </row>
    <row r="13251" spans="15:24" x14ac:dyDescent="0.45">
      <c r="O13251" s="3"/>
      <c r="V13251" s="3"/>
      <c r="X13251" s="3"/>
    </row>
    <row r="13252" spans="15:24" x14ac:dyDescent="0.45">
      <c r="O13252" s="3"/>
      <c r="V13252" s="3"/>
      <c r="X13252" s="3"/>
    </row>
    <row r="13253" spans="15:24" x14ac:dyDescent="0.45">
      <c r="O13253" s="3"/>
      <c r="V13253" s="3"/>
      <c r="X13253" s="3"/>
    </row>
    <row r="13254" spans="15:24" x14ac:dyDescent="0.45">
      <c r="O13254" s="3"/>
      <c r="V13254" s="3"/>
      <c r="X13254" s="3"/>
    </row>
    <row r="13255" spans="15:24" x14ac:dyDescent="0.45">
      <c r="O13255" s="3"/>
      <c r="V13255" s="3"/>
      <c r="X13255" s="3"/>
    </row>
    <row r="13256" spans="15:24" x14ac:dyDescent="0.45">
      <c r="O13256" s="3"/>
      <c r="V13256" s="3"/>
      <c r="X13256" s="3"/>
    </row>
    <row r="13257" spans="15:24" x14ac:dyDescent="0.45">
      <c r="O13257" s="3"/>
      <c r="V13257" s="3"/>
      <c r="X13257" s="3"/>
    </row>
    <row r="13258" spans="15:24" x14ac:dyDescent="0.45">
      <c r="O13258" s="3"/>
      <c r="V13258" s="3"/>
      <c r="X13258" s="3"/>
    </row>
    <row r="13259" spans="15:24" x14ac:dyDescent="0.45">
      <c r="O13259" s="3"/>
      <c r="V13259" s="3"/>
      <c r="X13259" s="3"/>
    </row>
    <row r="13260" spans="15:24" x14ac:dyDescent="0.45">
      <c r="O13260" s="3"/>
      <c r="V13260" s="3"/>
      <c r="X13260" s="3"/>
    </row>
    <row r="13261" spans="15:24" x14ac:dyDescent="0.45">
      <c r="O13261" s="3"/>
      <c r="V13261" s="3"/>
      <c r="X13261" s="3"/>
    </row>
    <row r="13262" spans="15:24" x14ac:dyDescent="0.45">
      <c r="O13262" s="3"/>
      <c r="V13262" s="3"/>
      <c r="X13262" s="3"/>
    </row>
    <row r="13263" spans="15:24" x14ac:dyDescent="0.45">
      <c r="O13263" s="3"/>
      <c r="V13263" s="3"/>
      <c r="X13263" s="3"/>
    </row>
    <row r="13264" spans="15:24" x14ac:dyDescent="0.45">
      <c r="O13264" s="3"/>
      <c r="V13264" s="3"/>
      <c r="X13264" s="3"/>
    </row>
    <row r="13265" spans="15:24" x14ac:dyDescent="0.45">
      <c r="O13265" s="3"/>
      <c r="V13265" s="3"/>
      <c r="X13265" s="3"/>
    </row>
    <row r="13266" spans="15:24" x14ac:dyDescent="0.45">
      <c r="O13266" s="3"/>
      <c r="V13266" s="3"/>
      <c r="X13266" s="3"/>
    </row>
    <row r="13267" spans="15:24" x14ac:dyDescent="0.45">
      <c r="O13267" s="3"/>
      <c r="V13267" s="3"/>
      <c r="X13267" s="3"/>
    </row>
    <row r="13268" spans="15:24" x14ac:dyDescent="0.45">
      <c r="O13268" s="3"/>
      <c r="V13268" s="3"/>
      <c r="X13268" s="3"/>
    </row>
    <row r="13269" spans="15:24" x14ac:dyDescent="0.45">
      <c r="O13269" s="3"/>
      <c r="V13269" s="3"/>
      <c r="X13269" s="3"/>
    </row>
    <row r="13270" spans="15:24" x14ac:dyDescent="0.45">
      <c r="O13270" s="3"/>
      <c r="V13270" s="3"/>
      <c r="X13270" s="3"/>
    </row>
    <row r="13271" spans="15:24" x14ac:dyDescent="0.45">
      <c r="O13271" s="3"/>
      <c r="V13271" s="3"/>
      <c r="X13271" s="3"/>
    </row>
    <row r="13272" spans="15:24" x14ac:dyDescent="0.45">
      <c r="O13272" s="3"/>
      <c r="V13272" s="3"/>
      <c r="X13272" s="3"/>
    </row>
    <row r="13273" spans="15:24" x14ac:dyDescent="0.45">
      <c r="O13273" s="3"/>
      <c r="V13273" s="3"/>
      <c r="X13273" s="3"/>
    </row>
    <row r="13274" spans="15:24" x14ac:dyDescent="0.45">
      <c r="O13274" s="3"/>
      <c r="V13274" s="3"/>
      <c r="X13274" s="3"/>
    </row>
    <row r="13275" spans="15:24" x14ac:dyDescent="0.45">
      <c r="O13275" s="3"/>
      <c r="V13275" s="3"/>
      <c r="X13275" s="3"/>
    </row>
    <row r="13276" spans="15:24" x14ac:dyDescent="0.45">
      <c r="O13276" s="3"/>
      <c r="V13276" s="3"/>
      <c r="X13276" s="3"/>
    </row>
    <row r="13277" spans="15:24" x14ac:dyDescent="0.45">
      <c r="O13277" s="3"/>
      <c r="V13277" s="3"/>
      <c r="X13277" s="3"/>
    </row>
    <row r="13278" spans="15:24" x14ac:dyDescent="0.45">
      <c r="O13278" s="3"/>
      <c r="V13278" s="3"/>
      <c r="X13278" s="3"/>
    </row>
    <row r="13279" spans="15:24" x14ac:dyDescent="0.45">
      <c r="O13279" s="3"/>
      <c r="V13279" s="3"/>
      <c r="X13279" s="3"/>
    </row>
    <row r="13280" spans="15:24" x14ac:dyDescent="0.45">
      <c r="O13280" s="3"/>
      <c r="V13280" s="3"/>
      <c r="X13280" s="3"/>
    </row>
    <row r="13281" spans="15:24" x14ac:dyDescent="0.45">
      <c r="O13281" s="3"/>
      <c r="V13281" s="3"/>
      <c r="X13281" s="3"/>
    </row>
    <row r="13282" spans="15:24" x14ac:dyDescent="0.45">
      <c r="O13282" s="3"/>
      <c r="V13282" s="3"/>
      <c r="X13282" s="3"/>
    </row>
    <row r="13283" spans="15:24" x14ac:dyDescent="0.45">
      <c r="O13283" s="3"/>
      <c r="V13283" s="3"/>
      <c r="X13283" s="3"/>
    </row>
    <row r="13284" spans="15:24" x14ac:dyDescent="0.45">
      <c r="O13284" s="3"/>
      <c r="V13284" s="3"/>
      <c r="X13284" s="3"/>
    </row>
    <row r="13285" spans="15:24" x14ac:dyDescent="0.45">
      <c r="O13285" s="3"/>
      <c r="V13285" s="3"/>
      <c r="X13285" s="3"/>
    </row>
    <row r="13286" spans="15:24" x14ac:dyDescent="0.45">
      <c r="O13286" s="3"/>
      <c r="V13286" s="3"/>
      <c r="X13286" s="3"/>
    </row>
    <row r="13287" spans="15:24" x14ac:dyDescent="0.45">
      <c r="O13287" s="3"/>
      <c r="V13287" s="3"/>
      <c r="X13287" s="3"/>
    </row>
    <row r="13288" spans="15:24" x14ac:dyDescent="0.45">
      <c r="O13288" s="3"/>
      <c r="V13288" s="3"/>
      <c r="X13288" s="3"/>
    </row>
    <row r="13289" spans="15:24" x14ac:dyDescent="0.45">
      <c r="O13289" s="3"/>
      <c r="V13289" s="3"/>
      <c r="X13289" s="3"/>
    </row>
    <row r="13290" spans="15:24" x14ac:dyDescent="0.45">
      <c r="O13290" s="3"/>
      <c r="V13290" s="3"/>
      <c r="X13290" s="3"/>
    </row>
    <row r="13291" spans="15:24" x14ac:dyDescent="0.45">
      <c r="O13291" s="3"/>
      <c r="V13291" s="3"/>
      <c r="X13291" s="3"/>
    </row>
    <row r="13292" spans="15:24" x14ac:dyDescent="0.45">
      <c r="O13292" s="3"/>
      <c r="V13292" s="3"/>
      <c r="X13292" s="3"/>
    </row>
    <row r="13293" spans="15:24" x14ac:dyDescent="0.45">
      <c r="O13293" s="3"/>
      <c r="V13293" s="3"/>
      <c r="X13293" s="3"/>
    </row>
    <row r="13294" spans="15:24" x14ac:dyDescent="0.45">
      <c r="O13294" s="3"/>
      <c r="V13294" s="3"/>
      <c r="X13294" s="3"/>
    </row>
    <row r="13295" spans="15:24" x14ac:dyDescent="0.45">
      <c r="O13295" s="3"/>
      <c r="V13295" s="3"/>
      <c r="X13295" s="3"/>
    </row>
    <row r="13296" spans="15:24" x14ac:dyDescent="0.45">
      <c r="O13296" s="3"/>
      <c r="V13296" s="3"/>
      <c r="X13296" s="3"/>
    </row>
    <row r="13297" spans="15:24" x14ac:dyDescent="0.45">
      <c r="O13297" s="3"/>
      <c r="V13297" s="3"/>
      <c r="X13297" s="3"/>
    </row>
    <row r="13298" spans="15:24" x14ac:dyDescent="0.45">
      <c r="O13298" s="3"/>
      <c r="V13298" s="3"/>
      <c r="X13298" s="3"/>
    </row>
    <row r="13299" spans="15:24" x14ac:dyDescent="0.45">
      <c r="O13299" s="3"/>
      <c r="V13299" s="3"/>
      <c r="X13299" s="3"/>
    </row>
    <row r="13300" spans="15:24" x14ac:dyDescent="0.45">
      <c r="O13300" s="3"/>
      <c r="V13300" s="3"/>
      <c r="X13300" s="3"/>
    </row>
    <row r="13301" spans="15:24" x14ac:dyDescent="0.45">
      <c r="O13301" s="3"/>
      <c r="V13301" s="3"/>
      <c r="X13301" s="3"/>
    </row>
    <row r="13302" spans="15:24" x14ac:dyDescent="0.45">
      <c r="O13302" s="3"/>
      <c r="V13302" s="3"/>
      <c r="X13302" s="3"/>
    </row>
    <row r="13303" spans="15:24" x14ac:dyDescent="0.45">
      <c r="O13303" s="3"/>
      <c r="V13303" s="3"/>
      <c r="X13303" s="3"/>
    </row>
    <row r="13304" spans="15:24" x14ac:dyDescent="0.45">
      <c r="O13304" s="3"/>
      <c r="V13304" s="3"/>
      <c r="X13304" s="3"/>
    </row>
    <row r="13305" spans="15:24" x14ac:dyDescent="0.45">
      <c r="O13305" s="3"/>
      <c r="V13305" s="3"/>
      <c r="X13305" s="3"/>
    </row>
    <row r="13306" spans="15:24" x14ac:dyDescent="0.45">
      <c r="O13306" s="3"/>
      <c r="V13306" s="3"/>
      <c r="X13306" s="3"/>
    </row>
    <row r="13307" spans="15:24" x14ac:dyDescent="0.45">
      <c r="O13307" s="3"/>
      <c r="V13307" s="3"/>
      <c r="X13307" s="3"/>
    </row>
    <row r="13308" spans="15:24" x14ac:dyDescent="0.45">
      <c r="O13308" s="3"/>
      <c r="V13308" s="3"/>
      <c r="X13308" s="3"/>
    </row>
    <row r="13309" spans="15:24" x14ac:dyDescent="0.45">
      <c r="O13309" s="3"/>
      <c r="V13309" s="3"/>
      <c r="X13309" s="3"/>
    </row>
    <row r="13310" spans="15:24" x14ac:dyDescent="0.45">
      <c r="O13310" s="3"/>
      <c r="V13310" s="3"/>
      <c r="X13310" s="3"/>
    </row>
    <row r="13311" spans="15:24" x14ac:dyDescent="0.45">
      <c r="O13311" s="3"/>
      <c r="V13311" s="3"/>
      <c r="X13311" s="3"/>
    </row>
    <row r="13312" spans="15:24" x14ac:dyDescent="0.45">
      <c r="O13312" s="3"/>
      <c r="V13312" s="3"/>
      <c r="X13312" s="3"/>
    </row>
    <row r="13313" spans="15:24" x14ac:dyDescent="0.45">
      <c r="O13313" s="3"/>
      <c r="V13313" s="3"/>
      <c r="X13313" s="3"/>
    </row>
    <row r="13314" spans="15:24" x14ac:dyDescent="0.45">
      <c r="O13314" s="3"/>
      <c r="V13314" s="3"/>
      <c r="X13314" s="3"/>
    </row>
    <row r="13315" spans="15:24" x14ac:dyDescent="0.45">
      <c r="O13315" s="3"/>
      <c r="V13315" s="3"/>
      <c r="X13315" s="3"/>
    </row>
    <row r="13316" spans="15:24" x14ac:dyDescent="0.45">
      <c r="O13316" s="3"/>
      <c r="V13316" s="3"/>
      <c r="X13316" s="3"/>
    </row>
    <row r="13317" spans="15:24" x14ac:dyDescent="0.45">
      <c r="O13317" s="3"/>
      <c r="V13317" s="3"/>
      <c r="X13317" s="3"/>
    </row>
    <row r="13318" spans="15:24" x14ac:dyDescent="0.45">
      <c r="O13318" s="3"/>
      <c r="V13318" s="3"/>
      <c r="X13318" s="3"/>
    </row>
    <row r="13319" spans="15:24" x14ac:dyDescent="0.45">
      <c r="O13319" s="3"/>
      <c r="V13319" s="3"/>
      <c r="X13319" s="3"/>
    </row>
    <row r="13320" spans="15:24" x14ac:dyDescent="0.45">
      <c r="O13320" s="3"/>
      <c r="V13320" s="3"/>
      <c r="X13320" s="3"/>
    </row>
    <row r="13321" spans="15:24" x14ac:dyDescent="0.45">
      <c r="O13321" s="3"/>
      <c r="V13321" s="3"/>
      <c r="X13321" s="3"/>
    </row>
    <row r="13322" spans="15:24" x14ac:dyDescent="0.45">
      <c r="O13322" s="3"/>
      <c r="V13322" s="3"/>
      <c r="X13322" s="3"/>
    </row>
    <row r="13323" spans="15:24" x14ac:dyDescent="0.45">
      <c r="O13323" s="3"/>
      <c r="V13323" s="3"/>
      <c r="X13323" s="3"/>
    </row>
    <row r="13324" spans="15:24" x14ac:dyDescent="0.45">
      <c r="O13324" s="3"/>
      <c r="V13324" s="3"/>
      <c r="X13324" s="3"/>
    </row>
    <row r="13325" spans="15:24" x14ac:dyDescent="0.45">
      <c r="O13325" s="3"/>
      <c r="V13325" s="3"/>
      <c r="X13325" s="3"/>
    </row>
    <row r="13326" spans="15:24" x14ac:dyDescent="0.45">
      <c r="O13326" s="3"/>
      <c r="V13326" s="3"/>
      <c r="X13326" s="3"/>
    </row>
  </sheetData>
  <mergeCells count="54">
    <mergeCell ref="C46:C48"/>
    <mergeCell ref="C49:C51"/>
    <mergeCell ref="B52:G52"/>
    <mergeCell ref="B53:G53"/>
    <mergeCell ref="C31:C33"/>
    <mergeCell ref="C34:C36"/>
    <mergeCell ref="C37:C39"/>
    <mergeCell ref="C40:C42"/>
    <mergeCell ref="C43:C45"/>
    <mergeCell ref="D31:D33"/>
    <mergeCell ref="D34:D36"/>
    <mergeCell ref="D37:D39"/>
    <mergeCell ref="D40:D42"/>
    <mergeCell ref="D43:D45"/>
    <mergeCell ref="D46:D48"/>
    <mergeCell ref="C18:C20"/>
    <mergeCell ref="C21:C23"/>
    <mergeCell ref="C24:C26"/>
    <mergeCell ref="C27:C30"/>
    <mergeCell ref="BZ5:CC5"/>
    <mergeCell ref="C6:C8"/>
    <mergeCell ref="C9:C11"/>
    <mergeCell ref="C12:C14"/>
    <mergeCell ref="C15:C17"/>
    <mergeCell ref="D6:D8"/>
    <mergeCell ref="D9:D11"/>
    <mergeCell ref="D12:D14"/>
    <mergeCell ref="D15:D17"/>
    <mergeCell ref="D18:D20"/>
    <mergeCell ref="D21:D23"/>
    <mergeCell ref="D24:D26"/>
    <mergeCell ref="E2:F2"/>
    <mergeCell ref="L2:S3"/>
    <mergeCell ref="E3:F3"/>
    <mergeCell ref="L4:AO4"/>
    <mergeCell ref="BV5:BY5"/>
    <mergeCell ref="D64:D65"/>
    <mergeCell ref="E64:E67"/>
    <mergeCell ref="F64:F67"/>
    <mergeCell ref="E55:G55"/>
    <mergeCell ref="E56:G56"/>
    <mergeCell ref="AS44:AT44"/>
    <mergeCell ref="AQ6:AQ26"/>
    <mergeCell ref="D59:D60"/>
    <mergeCell ref="E59:E63"/>
    <mergeCell ref="F59:F63"/>
    <mergeCell ref="AR16:AR17"/>
    <mergeCell ref="AR12:AR13"/>
    <mergeCell ref="AR14:AR15"/>
    <mergeCell ref="AQ27:AQ51"/>
    <mergeCell ref="AR6:AR8"/>
    <mergeCell ref="AR9:AR11"/>
    <mergeCell ref="D27:D30"/>
    <mergeCell ref="D49:D51"/>
  </mergeCells>
  <phoneticPr fontId="3"/>
  <printOptions horizontalCentered="1" verticalCentered="1"/>
  <pageMargins left="0" right="0" top="0" bottom="0" header="0" footer="0"/>
  <pageSetup paperSize="8" scale="12" orientation="landscape" r:id="rId1"/>
  <rowBreaks count="1" manualBreakCount="1">
    <brk id="36" max="1638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F23F-6E51-4302-B2F7-F389FB673C29}">
  <sheetPr>
    <pageSetUpPr fitToPage="1"/>
  </sheetPr>
  <dimension ref="A1:CY11343"/>
  <sheetViews>
    <sheetView showZeros="0" view="pageBreakPreview" zoomScale="23" zoomScaleNormal="20" zoomScaleSheetLayoutView="25" workbookViewId="0">
      <pane xSplit="7" ySplit="5" topLeftCell="H105" activePane="bottomRight" state="frozen"/>
      <selection activeCell="E166" sqref="E166:E168"/>
      <selection pane="topRight" activeCell="E166" sqref="E166:E168"/>
      <selection pane="bottomLeft" activeCell="E166" sqref="E166:E168"/>
      <selection pane="bottomRight" activeCell="D6" sqref="D6:E18"/>
    </sheetView>
  </sheetViews>
  <sheetFormatPr defaultColWidth="8.09765625" defaultRowHeight="49.2" x14ac:dyDescent="0.45"/>
  <cols>
    <col min="1" max="1" width="8" style="3" customWidth="1"/>
    <col min="2" max="2" width="10.8984375" style="1" customWidth="1"/>
    <col min="3" max="3" width="60.8984375" style="2" hidden="1" customWidth="1"/>
    <col min="4" max="4" width="77.59765625" style="3" customWidth="1"/>
    <col min="5" max="5" width="15.5" style="3" customWidth="1"/>
    <col min="6" max="6" width="11.69921875" style="3" customWidth="1"/>
    <col min="7" max="7" width="25.3984375" style="3" bestFit="1" customWidth="1"/>
    <col min="8" max="21" width="36.5" style="3" customWidth="1"/>
    <col min="22" max="22" width="36.5" style="767" customWidth="1"/>
    <col min="23" max="29" width="36.5" style="3" customWidth="1"/>
    <col min="30" max="33" width="34" style="3" hidden="1" customWidth="1"/>
    <col min="34" max="34" width="34" style="766" hidden="1" customWidth="1"/>
    <col min="35" max="41" width="34" style="3" hidden="1" customWidth="1"/>
    <col min="42" max="42" width="34" style="3" customWidth="1"/>
    <col min="43" max="43" width="17.8984375" style="3" hidden="1" customWidth="1"/>
    <col min="44" max="44" width="56.5" style="3" customWidth="1"/>
    <col min="45" max="45" width="2.8984375" style="3" customWidth="1"/>
    <col min="46" max="47" width="8.09765625" style="3"/>
    <col min="48" max="48" width="28.5" style="3" customWidth="1"/>
    <col min="49" max="54" width="8.09765625" style="3"/>
    <col min="55" max="55" width="31" style="3" bestFit="1" customWidth="1"/>
    <col min="56" max="59" width="8.09765625" style="3"/>
    <col min="60" max="60" width="15.3984375" style="3" customWidth="1"/>
    <col min="61" max="61" width="20.59765625" style="3" customWidth="1"/>
    <col min="62" max="65" width="16.59765625" style="3" customWidth="1"/>
    <col min="66" max="16384" width="8.09765625" style="3"/>
  </cols>
  <sheetData>
    <row r="1" spans="2:98" ht="58.5" customHeight="1" thickTop="1" thickBot="1" x14ac:dyDescent="0.5">
      <c r="D1" s="4" t="s">
        <v>194</v>
      </c>
      <c r="E1" s="1602" t="s">
        <v>193</v>
      </c>
      <c r="F1" s="1629"/>
      <c r="G1" s="1603"/>
      <c r="H1" s="1463"/>
      <c r="S1" s="1462"/>
      <c r="V1" s="3"/>
      <c r="AH1" s="3"/>
      <c r="AZ1" s="1630" t="s">
        <v>194</v>
      </c>
      <c r="BA1" s="1630"/>
      <c r="BB1" s="1630" t="s">
        <v>193</v>
      </c>
      <c r="BC1" s="1630"/>
      <c r="BD1" s="627"/>
      <c r="BE1" s="627"/>
      <c r="BF1" s="649"/>
      <c r="BG1" s="649"/>
      <c r="BH1" s="1461" t="s">
        <v>289</v>
      </c>
      <c r="BI1" s="1460" t="s">
        <v>4</v>
      </c>
      <c r="BJ1" s="1460" t="s">
        <v>5</v>
      </c>
      <c r="BK1" s="1460" t="s">
        <v>6</v>
      </c>
      <c r="BL1" s="1460" t="s">
        <v>7</v>
      </c>
      <c r="BM1" s="650"/>
      <c r="BN1" s="650"/>
      <c r="BO1" s="650"/>
      <c r="BP1" s="650"/>
      <c r="BQ1" s="650"/>
      <c r="BR1" s="650"/>
      <c r="BS1" s="650"/>
      <c r="BT1" s="650"/>
      <c r="BU1" s="650"/>
      <c r="BV1" s="650"/>
      <c r="BW1" s="650"/>
      <c r="BX1" s="650"/>
      <c r="CC1" s="12"/>
      <c r="CD1" s="12"/>
      <c r="CE1" s="12"/>
      <c r="CQ1" s="12"/>
      <c r="CR1" s="12"/>
      <c r="CS1" s="12"/>
    </row>
    <row r="2" spans="2:98" ht="51.75" customHeight="1" thickBot="1" x14ac:dyDescent="0.5">
      <c r="D2" s="919" t="s">
        <v>287</v>
      </c>
      <c r="E2" s="1631" t="s">
        <v>137</v>
      </c>
      <c r="F2" s="1632"/>
      <c r="G2" s="1633"/>
      <c r="H2" s="1"/>
      <c r="I2" s="1458"/>
      <c r="J2" s="1458"/>
      <c r="K2" s="1457"/>
      <c r="L2" s="1634" t="s">
        <v>288</v>
      </c>
      <c r="M2" s="1635"/>
      <c r="N2" s="1635"/>
      <c r="O2" s="1635"/>
      <c r="P2" s="1635"/>
      <c r="Q2" s="1635"/>
      <c r="R2" s="1635"/>
      <c r="S2" s="1636"/>
      <c r="V2" s="3"/>
      <c r="AH2" s="3"/>
      <c r="AZ2" s="1640" t="s">
        <v>287</v>
      </c>
      <c r="BA2" s="1640"/>
      <c r="BB2" s="1641" t="s">
        <v>172</v>
      </c>
      <c r="BC2" s="1642"/>
      <c r="BD2" s="627"/>
      <c r="BE2" s="627"/>
      <c r="BF2" s="649"/>
      <c r="BG2" s="649"/>
      <c r="BH2" s="14">
        <v>45740</v>
      </c>
      <c r="BI2" s="15" t="s">
        <v>10</v>
      </c>
      <c r="BJ2" s="16"/>
      <c r="BK2" s="1459"/>
      <c r="BL2" s="18"/>
      <c r="BM2" s="650"/>
      <c r="BN2" s="650"/>
      <c r="BO2" s="650"/>
      <c r="BP2" s="650"/>
      <c r="BQ2" s="650"/>
      <c r="BR2" s="650"/>
      <c r="BS2" s="650"/>
      <c r="BT2" s="650"/>
      <c r="BU2" s="650"/>
      <c r="BV2" s="650"/>
      <c r="BW2" s="650"/>
      <c r="BX2" s="650"/>
      <c r="CS2" s="12"/>
    </row>
    <row r="3" spans="2:98" ht="48.75" customHeight="1" thickBot="1" x14ac:dyDescent="0.5">
      <c r="C3" s="1"/>
      <c r="D3" s="1"/>
      <c r="G3" s="1458"/>
      <c r="H3" s="1458"/>
      <c r="I3" s="1458"/>
      <c r="J3" s="1458"/>
      <c r="K3" s="1457"/>
      <c r="L3" s="1637"/>
      <c r="M3" s="1638"/>
      <c r="N3" s="1638"/>
      <c r="O3" s="1638"/>
      <c r="P3" s="1638"/>
      <c r="Q3" s="1638"/>
      <c r="R3" s="1638"/>
      <c r="S3" s="1639"/>
      <c r="V3" s="3"/>
      <c r="AH3" s="3"/>
      <c r="AZ3" s="19"/>
      <c r="BA3" s="19"/>
      <c r="BB3" s="1456"/>
      <c r="BC3" s="1456"/>
      <c r="BD3" s="627"/>
      <c r="BE3" s="627"/>
      <c r="BF3" s="649"/>
      <c r="BG3" s="649"/>
      <c r="BH3" s="1455"/>
      <c r="BI3" s="1455"/>
      <c r="BJ3" s="1454"/>
      <c r="BK3" s="1454"/>
      <c r="BL3" s="1454"/>
      <c r="BM3" s="650"/>
      <c r="BN3" s="650"/>
      <c r="BO3" s="650"/>
      <c r="BP3" s="650"/>
      <c r="BQ3" s="650"/>
      <c r="BR3" s="650"/>
      <c r="BS3" s="650"/>
      <c r="BT3" s="650"/>
      <c r="BU3" s="650"/>
      <c r="BV3" s="650"/>
      <c r="BW3" s="650"/>
      <c r="BX3" s="650"/>
      <c r="CS3" s="12"/>
    </row>
    <row r="4" spans="2:98" ht="102" customHeight="1" thickBot="1" x14ac:dyDescent="0.5">
      <c r="C4" s="19"/>
      <c r="D4" s="20"/>
      <c r="I4" s="1453"/>
      <c r="J4" s="1453"/>
      <c r="K4" s="1453"/>
      <c r="L4" s="1453"/>
      <c r="M4" s="1611"/>
      <c r="N4" s="1611"/>
      <c r="O4" s="1611"/>
      <c r="P4" s="1611"/>
      <c r="Q4" s="1611"/>
      <c r="R4" s="1611"/>
      <c r="S4" s="1611"/>
      <c r="T4" s="1611"/>
      <c r="U4" s="1611"/>
      <c r="V4" s="1611"/>
      <c r="W4" s="1611"/>
      <c r="X4" s="1611"/>
      <c r="Y4" s="1611"/>
      <c r="Z4" s="1611"/>
      <c r="AA4" s="1611"/>
      <c r="AB4" s="1611"/>
      <c r="AC4" s="1611"/>
      <c r="AD4" s="1611"/>
      <c r="AE4" s="1611"/>
      <c r="AF4" s="1611"/>
      <c r="AG4" s="1611"/>
      <c r="AH4" s="1611"/>
      <c r="AI4" s="1611"/>
      <c r="AJ4" s="1611"/>
      <c r="AK4" s="1611"/>
      <c r="AL4" s="1643"/>
      <c r="AM4" s="1643"/>
      <c r="AN4" s="1643"/>
      <c r="AO4" s="1643"/>
      <c r="BB4" s="627"/>
      <c r="BC4" s="627"/>
      <c r="BD4" s="627"/>
      <c r="BE4" s="627"/>
      <c r="BF4" s="649"/>
      <c r="BG4" s="649"/>
      <c r="BH4" s="649"/>
      <c r="BI4" s="649"/>
      <c r="BJ4" s="650"/>
      <c r="BK4" s="650"/>
      <c r="BL4" s="1452"/>
      <c r="BM4" s="650"/>
      <c r="BN4" s="650"/>
      <c r="BO4" s="650"/>
      <c r="BP4" s="650"/>
      <c r="BQ4" s="650"/>
      <c r="BR4" s="650"/>
      <c r="BS4" s="650"/>
      <c r="BT4" s="650"/>
      <c r="BU4" s="650"/>
      <c r="BV4" s="650"/>
      <c r="BW4" s="650"/>
      <c r="BX4" s="650"/>
      <c r="BY4" s="650"/>
      <c r="CT4" s="12"/>
    </row>
    <row r="5" spans="2:98" s="42" customFormat="1" ht="71.25" customHeight="1" thickTop="1" thickBot="1" x14ac:dyDescent="0.5">
      <c r="B5" s="1010"/>
      <c r="C5" s="1009" t="s">
        <v>12</v>
      </c>
      <c r="D5" s="1007" t="s">
        <v>203</v>
      </c>
      <c r="E5" s="1008" t="s">
        <v>14</v>
      </c>
      <c r="F5" s="1007" t="s">
        <v>15</v>
      </c>
      <c r="G5" s="648" t="s">
        <v>16</v>
      </c>
      <c r="H5" s="644">
        <v>45405</v>
      </c>
      <c r="I5" s="25">
        <v>24</v>
      </c>
      <c r="J5" s="36">
        <v>25</v>
      </c>
      <c r="K5" s="759">
        <v>127</v>
      </c>
      <c r="L5" s="29">
        <v>7</v>
      </c>
      <c r="M5" s="29">
        <v>8</v>
      </c>
      <c r="N5" s="30">
        <v>9</v>
      </c>
      <c r="O5" s="31">
        <v>12</v>
      </c>
      <c r="P5" s="32">
        <v>13</v>
      </c>
      <c r="Q5" s="29">
        <v>14</v>
      </c>
      <c r="R5" s="29">
        <v>15</v>
      </c>
      <c r="S5" s="30">
        <v>16</v>
      </c>
      <c r="T5" s="29">
        <v>19</v>
      </c>
      <c r="U5" s="32">
        <v>20</v>
      </c>
      <c r="V5" s="34">
        <v>21</v>
      </c>
      <c r="W5" s="34">
        <v>22</v>
      </c>
      <c r="X5" s="36">
        <v>23</v>
      </c>
      <c r="Y5" s="34">
        <v>26</v>
      </c>
      <c r="Z5" s="1451">
        <v>27</v>
      </c>
      <c r="AA5" s="1451">
        <v>28</v>
      </c>
      <c r="AB5" s="35">
        <v>29</v>
      </c>
      <c r="AC5" s="34">
        <v>30</v>
      </c>
      <c r="AD5" s="34">
        <v>23</v>
      </c>
      <c r="AE5" s="34">
        <v>24</v>
      </c>
      <c r="AF5" s="34">
        <v>25</v>
      </c>
      <c r="AG5" s="36">
        <v>28</v>
      </c>
      <c r="AH5" s="34">
        <v>31</v>
      </c>
      <c r="AI5" s="37"/>
      <c r="AJ5" s="38">
        <v>29</v>
      </c>
      <c r="AK5" s="34">
        <v>31</v>
      </c>
      <c r="AL5" s="38">
        <v>29</v>
      </c>
      <c r="AM5" s="38">
        <v>30</v>
      </c>
      <c r="AN5" s="37">
        <v>31</v>
      </c>
      <c r="AO5" s="25"/>
      <c r="AP5" s="1004" t="s">
        <v>17</v>
      </c>
      <c r="AQ5" s="1450" t="s">
        <v>18</v>
      </c>
      <c r="AR5" s="1449" t="s">
        <v>19</v>
      </c>
      <c r="AS5" s="41"/>
      <c r="BB5" s="627"/>
      <c r="BC5" s="627"/>
      <c r="BD5" s="627"/>
      <c r="BE5" s="627"/>
      <c r="BF5" s="649"/>
      <c r="BG5" s="649"/>
      <c r="BH5" s="649"/>
      <c r="BI5" s="649"/>
      <c r="BJ5" s="650"/>
      <c r="BK5" s="650"/>
      <c r="BL5" s="650"/>
      <c r="BM5" s="650"/>
      <c r="BN5" s="650"/>
      <c r="BO5" s="650"/>
      <c r="BP5" s="650"/>
      <c r="BQ5" s="650"/>
      <c r="BR5" s="650"/>
      <c r="BS5" s="650"/>
      <c r="BT5" s="650"/>
      <c r="BU5" s="650"/>
      <c r="BV5" s="650"/>
      <c r="BW5" s="650"/>
      <c r="BX5" s="650"/>
      <c r="BY5" s="650"/>
      <c r="CG5" s="135"/>
      <c r="CH5" s="135"/>
      <c r="CI5" s="135"/>
      <c r="CJ5" s="135"/>
      <c r="CK5" s="135"/>
      <c r="CL5" s="135"/>
      <c r="CM5" s="135"/>
      <c r="CN5" s="135"/>
      <c r="CT5" s="43"/>
    </row>
    <row r="6" spans="2:98" s="135" customFormat="1" ht="60" customHeight="1" thickTop="1" x14ac:dyDescent="0.45">
      <c r="B6" s="1644">
        <v>1</v>
      </c>
      <c r="C6" s="1647" t="s">
        <v>278</v>
      </c>
      <c r="D6" s="1649" t="s">
        <v>277</v>
      </c>
      <c r="E6" s="1651" t="s">
        <v>32</v>
      </c>
      <c r="F6" s="1653">
        <v>180</v>
      </c>
      <c r="G6" s="1176" t="s">
        <v>24</v>
      </c>
      <c r="H6" s="1403"/>
      <c r="I6" s="46"/>
      <c r="J6" s="1448"/>
      <c r="K6" s="49"/>
      <c r="L6" s="49"/>
      <c r="M6" s="49"/>
      <c r="N6" s="50"/>
      <c r="O6" s="51"/>
      <c r="P6" s="52"/>
      <c r="Q6" s="53"/>
      <c r="R6" s="53"/>
      <c r="S6" s="50"/>
      <c r="T6" s="53"/>
      <c r="U6" s="52"/>
      <c r="V6" s="54"/>
      <c r="W6" s="53"/>
      <c r="X6" s="50"/>
      <c r="Y6" s="53"/>
      <c r="Z6" s="55"/>
      <c r="AA6" s="55"/>
      <c r="AB6" s="52"/>
      <c r="AC6" s="53"/>
      <c r="AD6" s="52"/>
      <c r="AE6" s="53"/>
      <c r="AF6" s="51"/>
      <c r="AG6" s="50"/>
      <c r="AH6" s="53">
        <v>0</v>
      </c>
      <c r="AI6" s="53">
        <v>0</v>
      </c>
      <c r="AJ6" s="993">
        <v>0</v>
      </c>
      <c r="AK6" s="53">
        <v>0</v>
      </c>
      <c r="AL6" s="993">
        <v>0</v>
      </c>
      <c r="AM6" s="993"/>
      <c r="AN6" s="53"/>
      <c r="AO6" s="52"/>
      <c r="AP6" s="992">
        <f>SUM(L6:AO6)</f>
        <v>0</v>
      </c>
      <c r="AQ6" s="1659" t="s">
        <v>46</v>
      </c>
      <c r="AR6" s="1662" t="s">
        <v>141</v>
      </c>
      <c r="AS6" s="1665"/>
      <c r="CT6" s="1423"/>
    </row>
    <row r="7" spans="2:98" ht="60" customHeight="1" x14ac:dyDescent="0.45">
      <c r="B7" s="1645"/>
      <c r="C7" s="1648"/>
      <c r="D7" s="1650"/>
      <c r="E7" s="1652"/>
      <c r="F7" s="1654"/>
      <c r="G7" s="1447" t="s">
        <v>26</v>
      </c>
      <c r="H7" s="1421"/>
      <c r="I7" s="64"/>
      <c r="J7" s="68"/>
      <c r="K7" s="67"/>
      <c r="L7" s="67"/>
      <c r="M7" s="67"/>
      <c r="N7" s="68"/>
      <c r="O7" s="65"/>
      <c r="P7" s="64"/>
      <c r="Q7" s="67"/>
      <c r="R7" s="67"/>
      <c r="S7" s="68"/>
      <c r="T7" s="67"/>
      <c r="U7" s="64"/>
      <c r="V7" s="69"/>
      <c r="W7" s="67"/>
      <c r="X7" s="68"/>
      <c r="Y7" s="67"/>
      <c r="Z7" s="70"/>
      <c r="AA7" s="70"/>
      <c r="AB7" s="64"/>
      <c r="AC7" s="67"/>
      <c r="AD7" s="64"/>
      <c r="AE7" s="71"/>
      <c r="AF7" s="65"/>
      <c r="AG7" s="68"/>
      <c r="AH7" s="67">
        <v>0</v>
      </c>
      <c r="AI7" s="67">
        <v>0</v>
      </c>
      <c r="AJ7" s="682">
        <v>0</v>
      </c>
      <c r="AK7" s="67">
        <v>0</v>
      </c>
      <c r="AL7" s="682">
        <v>0</v>
      </c>
      <c r="AM7" s="682"/>
      <c r="AN7" s="67"/>
      <c r="AO7" s="64"/>
      <c r="AP7" s="144">
        <f>SUM(L7:AO7)</f>
        <v>0</v>
      </c>
      <c r="AQ7" s="1660"/>
      <c r="AR7" s="1663"/>
      <c r="AS7" s="1666"/>
      <c r="CG7" s="1420"/>
      <c r="CH7" s="1420"/>
      <c r="CI7" s="1420"/>
      <c r="CJ7" s="1420"/>
      <c r="CK7" s="1420"/>
      <c r="CL7" s="1420"/>
      <c r="CM7" s="1420"/>
      <c r="CN7" s="1420"/>
    </row>
    <row r="8" spans="2:98" s="135" customFormat="1" ht="60" customHeight="1" x14ac:dyDescent="0.45">
      <c r="B8" s="1645"/>
      <c r="C8" s="1656" t="s">
        <v>286</v>
      </c>
      <c r="D8" s="1650" t="s">
        <v>285</v>
      </c>
      <c r="E8" s="1652" t="s">
        <v>82</v>
      </c>
      <c r="F8" s="1654"/>
      <c r="G8" s="1063" t="s">
        <v>24</v>
      </c>
      <c r="H8" s="1391"/>
      <c r="I8" s="78"/>
      <c r="J8" s="1446"/>
      <c r="K8" s="81"/>
      <c r="L8" s="81"/>
      <c r="M8" s="81"/>
      <c r="N8" s="82"/>
      <c r="O8" s="83"/>
      <c r="P8" s="84"/>
      <c r="Q8" s="85"/>
      <c r="R8" s="85"/>
      <c r="S8" s="82"/>
      <c r="T8" s="85"/>
      <c r="U8" s="84"/>
      <c r="V8" s="86"/>
      <c r="W8" s="85"/>
      <c r="X8" s="82"/>
      <c r="Y8" s="85"/>
      <c r="Z8" s="87"/>
      <c r="AA8" s="87"/>
      <c r="AB8" s="84"/>
      <c r="AC8" s="85"/>
      <c r="AD8" s="84"/>
      <c r="AE8" s="85"/>
      <c r="AF8" s="83"/>
      <c r="AG8" s="82"/>
      <c r="AH8" s="85"/>
      <c r="AI8" s="85">
        <v>0</v>
      </c>
      <c r="AJ8" s="1197">
        <v>0</v>
      </c>
      <c r="AK8" s="85"/>
      <c r="AL8" s="1197"/>
      <c r="AM8" s="1197"/>
      <c r="AN8" s="85"/>
      <c r="AO8" s="84"/>
      <c r="AP8" s="1268">
        <f>SUM(N8:AO8)</f>
        <v>0</v>
      </c>
      <c r="AQ8" s="1660"/>
      <c r="AR8" s="1663"/>
      <c r="AS8" s="192"/>
      <c r="CG8" s="1420"/>
      <c r="CH8" s="1420"/>
      <c r="CI8" s="1420"/>
      <c r="CJ8" s="1420"/>
      <c r="CK8" s="1420"/>
      <c r="CL8" s="1420"/>
      <c r="CM8" s="1420"/>
      <c r="CN8" s="1420"/>
      <c r="CT8" s="1423"/>
    </row>
    <row r="9" spans="2:98" ht="60" customHeight="1" x14ac:dyDescent="0.45">
      <c r="B9" s="1645"/>
      <c r="C9" s="1648"/>
      <c r="D9" s="1650"/>
      <c r="E9" s="1652"/>
      <c r="F9" s="1654"/>
      <c r="G9" s="1447" t="s">
        <v>26</v>
      </c>
      <c r="H9" s="1421"/>
      <c r="I9" s="64"/>
      <c r="J9" s="68"/>
      <c r="K9" s="67"/>
      <c r="L9" s="67"/>
      <c r="M9" s="67"/>
      <c r="N9" s="68"/>
      <c r="O9" s="65"/>
      <c r="P9" s="64"/>
      <c r="Q9" s="67"/>
      <c r="R9" s="67"/>
      <c r="S9" s="68"/>
      <c r="T9" s="67"/>
      <c r="U9" s="64"/>
      <c r="V9" s="69"/>
      <c r="W9" s="67"/>
      <c r="X9" s="68"/>
      <c r="Y9" s="67"/>
      <c r="Z9" s="70"/>
      <c r="AA9" s="70"/>
      <c r="AB9" s="64"/>
      <c r="AC9" s="67"/>
      <c r="AD9" s="64"/>
      <c r="AE9" s="67"/>
      <c r="AF9" s="65"/>
      <c r="AG9" s="68"/>
      <c r="AH9" s="67"/>
      <c r="AI9" s="67"/>
      <c r="AJ9" s="682"/>
      <c r="AK9" s="67"/>
      <c r="AL9" s="682"/>
      <c r="AM9" s="682"/>
      <c r="AN9" s="67"/>
      <c r="AO9" s="64"/>
      <c r="AP9" s="144">
        <f>SUM(N9:AO9)</f>
        <v>0</v>
      </c>
      <c r="AQ9" s="1660"/>
      <c r="AR9" s="1663"/>
      <c r="AS9" s="192"/>
      <c r="CG9" s="1420"/>
      <c r="CH9" s="1420"/>
      <c r="CI9" s="1420"/>
      <c r="CJ9" s="1420"/>
      <c r="CK9" s="1420"/>
      <c r="CL9" s="1420"/>
      <c r="CM9" s="1420"/>
      <c r="CN9" s="1420"/>
    </row>
    <row r="10" spans="2:98" s="135" customFormat="1" ht="60" customHeight="1" x14ac:dyDescent="0.45">
      <c r="B10" s="1645"/>
      <c r="C10" s="1656" t="s">
        <v>278</v>
      </c>
      <c r="D10" s="1650" t="s">
        <v>284</v>
      </c>
      <c r="E10" s="1652" t="s">
        <v>32</v>
      </c>
      <c r="F10" s="1654"/>
      <c r="G10" s="1063" t="s">
        <v>24</v>
      </c>
      <c r="H10" s="1391"/>
      <c r="I10" s="78"/>
      <c r="J10" s="1446"/>
      <c r="K10" s="81"/>
      <c r="L10" s="81"/>
      <c r="M10" s="81"/>
      <c r="N10" s="82"/>
      <c r="O10" s="83"/>
      <c r="P10" s="84"/>
      <c r="Q10" s="85"/>
      <c r="R10" s="85"/>
      <c r="S10" s="82"/>
      <c r="T10" s="85"/>
      <c r="U10" s="84"/>
      <c r="V10" s="86"/>
      <c r="W10" s="85"/>
      <c r="X10" s="82"/>
      <c r="Y10" s="85"/>
      <c r="Z10" s="87"/>
      <c r="AA10" s="87"/>
      <c r="AB10" s="84"/>
      <c r="AC10" s="85"/>
      <c r="AD10" s="84"/>
      <c r="AE10" s="85"/>
      <c r="AF10" s="83"/>
      <c r="AG10" s="82"/>
      <c r="AH10" s="85"/>
      <c r="AI10" s="85"/>
      <c r="AJ10" s="1197"/>
      <c r="AK10" s="85"/>
      <c r="AL10" s="1197"/>
      <c r="AM10" s="1197"/>
      <c r="AN10" s="85"/>
      <c r="AO10" s="84"/>
      <c r="AP10" s="97">
        <f>SUM(N10:AO10)</f>
        <v>0</v>
      </c>
      <c r="AQ10" s="1660"/>
      <c r="AR10" s="1663"/>
      <c r="AS10" s="192"/>
      <c r="CG10" s="1420"/>
      <c r="CH10" s="1420"/>
      <c r="CI10" s="1420"/>
      <c r="CJ10" s="1420"/>
      <c r="CK10" s="1420"/>
      <c r="CL10" s="1420"/>
      <c r="CM10" s="1420"/>
      <c r="CN10" s="1420"/>
      <c r="CT10" s="1423"/>
    </row>
    <row r="11" spans="2:98" ht="60" customHeight="1" x14ac:dyDescent="0.45">
      <c r="B11" s="1645"/>
      <c r="C11" s="1648"/>
      <c r="D11" s="1650"/>
      <c r="E11" s="1652"/>
      <c r="F11" s="1654"/>
      <c r="G11" s="1445" t="s">
        <v>26</v>
      </c>
      <c r="H11" s="1421"/>
      <c r="I11" s="64"/>
      <c r="J11" s="474"/>
      <c r="K11" s="471"/>
      <c r="L11" s="471"/>
      <c r="M11" s="471"/>
      <c r="N11" s="474"/>
      <c r="O11" s="473"/>
      <c r="P11" s="472"/>
      <c r="Q11" s="471"/>
      <c r="R11" s="471"/>
      <c r="S11" s="474"/>
      <c r="T11" s="471"/>
      <c r="U11" s="472"/>
      <c r="V11" s="1444"/>
      <c r="W11" s="471"/>
      <c r="X11" s="474"/>
      <c r="Y11" s="471"/>
      <c r="Z11" s="1046"/>
      <c r="AA11" s="1046"/>
      <c r="AB11" s="472"/>
      <c r="AC11" s="471"/>
      <c r="AD11" s="472"/>
      <c r="AE11" s="471"/>
      <c r="AF11" s="473"/>
      <c r="AG11" s="474"/>
      <c r="AH11" s="471"/>
      <c r="AI11" s="471"/>
      <c r="AJ11" s="703"/>
      <c r="AK11" s="471"/>
      <c r="AL11" s="703"/>
      <c r="AM11" s="703"/>
      <c r="AN11" s="471"/>
      <c r="AO11" s="472"/>
      <c r="AP11" s="110">
        <f>SUM(N11:AO11)</f>
        <v>0</v>
      </c>
      <c r="AQ11" s="1660"/>
      <c r="AR11" s="1663"/>
      <c r="AS11" s="192"/>
      <c r="CG11" s="1420"/>
      <c r="CH11" s="1420"/>
      <c r="CI11" s="1420"/>
      <c r="CJ11" s="1420"/>
      <c r="CK11" s="1420"/>
      <c r="CL11" s="1420"/>
      <c r="CM11" s="1420"/>
      <c r="CN11" s="1420"/>
    </row>
    <row r="12" spans="2:98" s="135" customFormat="1" ht="60" customHeight="1" x14ac:dyDescent="0.45">
      <c r="B12" s="1645"/>
      <c r="C12" s="1656" t="s">
        <v>283</v>
      </c>
      <c r="D12" s="1650" t="s">
        <v>282</v>
      </c>
      <c r="E12" s="1652" t="s">
        <v>111</v>
      </c>
      <c r="F12" s="1654"/>
      <c r="G12" s="1443" t="s">
        <v>24</v>
      </c>
      <c r="H12" s="1442"/>
      <c r="I12" s="1093"/>
      <c r="J12" s="1376"/>
      <c r="K12" s="1201"/>
      <c r="L12" s="1201"/>
      <c r="M12" s="1201"/>
      <c r="N12" s="1376"/>
      <c r="O12" s="1441"/>
      <c r="P12" s="1093"/>
      <c r="Q12" s="1201"/>
      <c r="R12" s="1201"/>
      <c r="S12" s="1376"/>
      <c r="T12" s="1201"/>
      <c r="U12" s="1093"/>
      <c r="V12" s="1201"/>
      <c r="W12" s="1201"/>
      <c r="X12" s="1376"/>
      <c r="Y12" s="1201"/>
      <c r="Z12" s="1375"/>
      <c r="AA12" s="1375"/>
      <c r="AB12" s="1093"/>
      <c r="AC12" s="1201"/>
      <c r="AD12" s="1093"/>
      <c r="AE12" s="1201"/>
      <c r="AF12" s="1441"/>
      <c r="AG12" s="1093"/>
      <c r="AH12" s="1201"/>
      <c r="AI12" s="1201"/>
      <c r="AJ12" s="1440"/>
      <c r="AK12" s="1201"/>
      <c r="AL12" s="1440"/>
      <c r="AM12" s="1440"/>
      <c r="AN12" s="1201"/>
      <c r="AO12" s="1093">
        <v>0</v>
      </c>
      <c r="AP12" s="1050">
        <f t="shared" ref="AP12:AP28" si="0">SUM(I12:AO12)</f>
        <v>0</v>
      </c>
      <c r="AQ12" s="1660"/>
      <c r="AR12" s="1663"/>
      <c r="AS12" s="192"/>
      <c r="CG12" s="1420"/>
      <c r="CH12" s="1420"/>
      <c r="CI12" s="1420"/>
      <c r="CJ12" s="1420"/>
      <c r="CK12" s="1420"/>
      <c r="CL12" s="1420"/>
      <c r="CM12" s="1420"/>
      <c r="CN12" s="1420"/>
      <c r="CT12" s="1423"/>
    </row>
    <row r="13" spans="2:98" s="135" customFormat="1" ht="60" customHeight="1" thickBot="1" x14ac:dyDescent="0.5">
      <c r="B13" s="1645"/>
      <c r="C13" s="1667"/>
      <c r="D13" s="1650"/>
      <c r="E13" s="1652"/>
      <c r="F13" s="1654"/>
      <c r="G13" s="1439" t="s">
        <v>26</v>
      </c>
      <c r="H13" s="1438"/>
      <c r="I13" s="472"/>
      <c r="J13" s="68"/>
      <c r="K13" s="67"/>
      <c r="L13" s="67"/>
      <c r="M13" s="67"/>
      <c r="N13" s="68"/>
      <c r="O13" s="65"/>
      <c r="P13" s="64"/>
      <c r="Q13" s="67"/>
      <c r="R13" s="67"/>
      <c r="S13" s="68"/>
      <c r="T13" s="67"/>
      <c r="U13" s="64"/>
      <c r="V13" s="67"/>
      <c r="W13" s="67"/>
      <c r="X13" s="68"/>
      <c r="Y13" s="67"/>
      <c r="Z13" s="70"/>
      <c r="AA13" s="70"/>
      <c r="AB13" s="64"/>
      <c r="AC13" s="67"/>
      <c r="AD13" s="64"/>
      <c r="AE13" s="67"/>
      <c r="AF13" s="65"/>
      <c r="AG13" s="64"/>
      <c r="AH13" s="67"/>
      <c r="AI13" s="67"/>
      <c r="AJ13" s="682"/>
      <c r="AK13" s="67"/>
      <c r="AL13" s="1070"/>
      <c r="AM13" s="1070"/>
      <c r="AN13" s="71"/>
      <c r="AO13" s="64"/>
      <c r="AP13" s="144">
        <f t="shared" si="0"/>
        <v>0</v>
      </c>
      <c r="AQ13" s="1660"/>
      <c r="AR13" s="1663"/>
      <c r="AS13" s="192"/>
      <c r="CG13" s="1420"/>
      <c r="CH13" s="1420"/>
      <c r="CI13" s="1420"/>
      <c r="CJ13" s="1420"/>
      <c r="CK13" s="1420"/>
      <c r="CL13" s="1420"/>
      <c r="CM13" s="1420"/>
      <c r="CN13" s="1420"/>
      <c r="CT13" s="1423"/>
    </row>
    <row r="14" spans="2:98" ht="60" customHeight="1" thickTop="1" x14ac:dyDescent="0.45">
      <c r="B14" s="1645"/>
      <c r="C14" s="1648"/>
      <c r="D14" s="1650"/>
      <c r="E14" s="1652"/>
      <c r="F14" s="1654"/>
      <c r="G14" s="1069" t="s">
        <v>206</v>
      </c>
      <c r="H14" s="1437"/>
      <c r="I14" s="1029"/>
      <c r="J14" s="1067"/>
      <c r="K14" s="1030"/>
      <c r="L14" s="1030"/>
      <c r="M14" s="1030"/>
      <c r="N14" s="1067"/>
      <c r="O14" s="1065"/>
      <c r="P14" s="1029"/>
      <c r="Q14" s="1030"/>
      <c r="R14" s="1030"/>
      <c r="S14" s="1067"/>
      <c r="T14" s="1030"/>
      <c r="U14" s="1029"/>
      <c r="V14" s="1030"/>
      <c r="W14" s="1030"/>
      <c r="X14" s="1067"/>
      <c r="Y14" s="1030"/>
      <c r="Z14" s="1066"/>
      <c r="AA14" s="1066"/>
      <c r="AB14" s="1029"/>
      <c r="AC14" s="1030"/>
      <c r="AD14" s="1029"/>
      <c r="AE14" s="1030"/>
      <c r="AF14" s="1065"/>
      <c r="AG14" s="1029"/>
      <c r="AH14" s="1030"/>
      <c r="AI14" s="1030"/>
      <c r="AJ14" s="1064"/>
      <c r="AK14" s="1030"/>
      <c r="AL14" s="1064"/>
      <c r="AM14" s="1064"/>
      <c r="AN14" s="1030"/>
      <c r="AO14" s="1029"/>
      <c r="AP14" s="190">
        <f t="shared" si="0"/>
        <v>0</v>
      </c>
      <c r="AQ14" s="1660"/>
      <c r="AR14" s="1663"/>
      <c r="AS14" s="192"/>
      <c r="BJ14" s="1436" t="s">
        <v>281</v>
      </c>
      <c r="BK14" s="1435" t="s">
        <v>280</v>
      </c>
      <c r="BL14" s="1434" t="s">
        <v>279</v>
      </c>
      <c r="CG14" s="1420"/>
      <c r="CH14" s="1420"/>
      <c r="CI14" s="1420"/>
      <c r="CJ14" s="1420"/>
      <c r="CK14" s="1420"/>
      <c r="CL14" s="1420"/>
      <c r="CM14" s="1420"/>
      <c r="CN14" s="1420"/>
    </row>
    <row r="15" spans="2:98" s="135" customFormat="1" ht="60" customHeight="1" x14ac:dyDescent="0.45">
      <c r="B15" s="1645"/>
      <c r="C15" s="1656" t="s">
        <v>278</v>
      </c>
      <c r="D15" s="1650" t="s">
        <v>277</v>
      </c>
      <c r="E15" s="1652" t="s">
        <v>32</v>
      </c>
      <c r="F15" s="1654"/>
      <c r="G15" s="1124" t="s">
        <v>24</v>
      </c>
      <c r="H15" s="1398"/>
      <c r="I15" s="1433"/>
      <c r="J15" s="1432"/>
      <c r="K15" s="1431"/>
      <c r="L15" s="1431"/>
      <c r="M15" s="1431"/>
      <c r="N15" s="1430"/>
      <c r="O15" s="1427"/>
      <c r="P15" s="1426"/>
      <c r="Q15" s="1424"/>
      <c r="R15" s="1424"/>
      <c r="S15" s="1430"/>
      <c r="T15" s="1424"/>
      <c r="U15" s="1426"/>
      <c r="V15" s="1424"/>
      <c r="W15" s="1424"/>
      <c r="X15" s="1429"/>
      <c r="Y15" s="1424"/>
      <c r="Z15" s="1428"/>
      <c r="AA15" s="1428"/>
      <c r="AB15" s="1426"/>
      <c r="AC15" s="1424"/>
      <c r="AD15" s="1426"/>
      <c r="AE15" s="1424"/>
      <c r="AF15" s="1427"/>
      <c r="AG15" s="1426"/>
      <c r="AH15" s="1424"/>
      <c r="AI15" s="1424"/>
      <c r="AJ15" s="1425"/>
      <c r="AK15" s="1424"/>
      <c r="AL15" s="1425"/>
      <c r="AM15" s="1425"/>
      <c r="AN15" s="1424"/>
      <c r="AO15" s="761"/>
      <c r="AP15" s="1112">
        <f t="shared" si="0"/>
        <v>0</v>
      </c>
      <c r="AQ15" s="1660"/>
      <c r="AR15" s="1663"/>
      <c r="AS15" s="192"/>
      <c r="BJ15" s="1413"/>
      <c r="BK15" s="1412"/>
      <c r="BL15" s="1411"/>
      <c r="CG15" s="1420"/>
      <c r="CH15" s="1420"/>
      <c r="CI15" s="1420"/>
      <c r="CJ15" s="1420"/>
      <c r="CK15" s="1420"/>
      <c r="CL15" s="1420"/>
      <c r="CM15" s="1420"/>
      <c r="CN15" s="1420"/>
      <c r="CT15" s="1423"/>
    </row>
    <row r="16" spans="2:98" ht="60" customHeight="1" thickBot="1" x14ac:dyDescent="0.5">
      <c r="B16" s="1646"/>
      <c r="C16" s="1657"/>
      <c r="D16" s="1658"/>
      <c r="E16" s="1668"/>
      <c r="F16" s="1655"/>
      <c r="G16" s="1422" t="s">
        <v>26</v>
      </c>
      <c r="H16" s="1421"/>
      <c r="I16" s="681"/>
      <c r="J16" s="799"/>
      <c r="K16" s="858"/>
      <c r="L16" s="858"/>
      <c r="M16" s="858"/>
      <c r="N16" s="799"/>
      <c r="O16" s="857"/>
      <c r="P16" s="859"/>
      <c r="Q16" s="858"/>
      <c r="R16" s="858"/>
      <c r="S16" s="799"/>
      <c r="T16" s="858"/>
      <c r="U16" s="859"/>
      <c r="V16" s="858"/>
      <c r="W16" s="858"/>
      <c r="X16" s="799"/>
      <c r="Y16" s="858"/>
      <c r="Z16" s="1164"/>
      <c r="AA16" s="1164"/>
      <c r="AB16" s="859"/>
      <c r="AC16" s="858"/>
      <c r="AD16" s="859"/>
      <c r="AE16" s="858"/>
      <c r="AF16" s="857"/>
      <c r="AG16" s="859"/>
      <c r="AH16" s="858"/>
      <c r="AI16" s="858"/>
      <c r="AJ16" s="1162"/>
      <c r="AK16" s="858"/>
      <c r="AL16" s="1162"/>
      <c r="AM16" s="1162"/>
      <c r="AN16" s="858"/>
      <c r="AO16" s="800"/>
      <c r="AP16" s="1161">
        <f t="shared" si="0"/>
        <v>0</v>
      </c>
      <c r="AQ16" s="1661"/>
      <c r="AR16" s="1663"/>
      <c r="AS16" s="192"/>
      <c r="BJ16" s="1413"/>
      <c r="BK16" s="1412"/>
      <c r="BL16" s="1411"/>
      <c r="CG16" s="1420"/>
      <c r="CH16" s="1420"/>
      <c r="CI16" s="1420"/>
      <c r="CJ16" s="1420"/>
      <c r="CK16" s="1420"/>
      <c r="CL16" s="1420"/>
      <c r="CM16" s="1420"/>
      <c r="CN16" s="1420"/>
    </row>
    <row r="17" spans="2:97" ht="60" customHeight="1" thickTop="1" x14ac:dyDescent="0.45">
      <c r="B17" s="1669">
        <v>2</v>
      </c>
      <c r="C17" s="1647" t="s">
        <v>276</v>
      </c>
      <c r="D17" s="1671" t="s">
        <v>275</v>
      </c>
      <c r="E17" s="1672" t="s">
        <v>274</v>
      </c>
      <c r="F17" s="1674">
        <v>180</v>
      </c>
      <c r="G17" s="1124" t="s">
        <v>24</v>
      </c>
      <c r="H17" s="1391"/>
      <c r="I17" s="1274"/>
      <c r="J17" s="1185"/>
      <c r="K17" s="1184"/>
      <c r="L17" s="1184"/>
      <c r="M17" s="1184"/>
      <c r="N17" s="1185"/>
      <c r="O17" s="1334"/>
      <c r="P17" s="1186"/>
      <c r="Q17" s="1184"/>
      <c r="R17" s="1184"/>
      <c r="S17" s="1185"/>
      <c r="T17" s="1184"/>
      <c r="U17" s="1186"/>
      <c r="V17" s="1184"/>
      <c r="W17" s="1184"/>
      <c r="X17" s="1185"/>
      <c r="Y17" s="1184"/>
      <c r="Z17" s="1335"/>
      <c r="AA17" s="1335"/>
      <c r="AB17" s="1186"/>
      <c r="AC17" s="1184"/>
      <c r="AD17" s="1186"/>
      <c r="AE17" s="1184"/>
      <c r="AF17" s="1334"/>
      <c r="AG17" s="1186"/>
      <c r="AH17" s="1184"/>
      <c r="AI17" s="1184"/>
      <c r="AJ17" s="1333"/>
      <c r="AK17" s="1184"/>
      <c r="AL17" s="1333"/>
      <c r="AM17" s="1333"/>
      <c r="AN17" s="1184"/>
      <c r="AO17" s="1357"/>
      <c r="AP17" s="1331">
        <f t="shared" si="0"/>
        <v>0</v>
      </c>
      <c r="AQ17" s="1675" t="s">
        <v>46</v>
      </c>
      <c r="AR17" s="1663"/>
      <c r="AS17" s="1678"/>
      <c r="BJ17" s="1413"/>
      <c r="BK17" s="1412"/>
      <c r="BL17" s="1411"/>
      <c r="CG17" s="1420"/>
      <c r="CH17" s="1420"/>
      <c r="CI17" s="1420"/>
      <c r="CJ17" s="1420"/>
      <c r="CK17" s="1420"/>
      <c r="CL17" s="1420"/>
      <c r="CM17" s="1420"/>
      <c r="CN17" s="1420"/>
    </row>
    <row r="18" spans="2:97" ht="60" customHeight="1" x14ac:dyDescent="0.45">
      <c r="B18" s="1670"/>
      <c r="C18" s="1648"/>
      <c r="D18" s="1650"/>
      <c r="E18" s="1673"/>
      <c r="F18" s="1654"/>
      <c r="G18" s="1063" t="s">
        <v>26</v>
      </c>
      <c r="H18" s="1391"/>
      <c r="I18" s="1389"/>
      <c r="J18" s="1419"/>
      <c r="K18" s="1415"/>
      <c r="L18" s="1415"/>
      <c r="M18" s="1415"/>
      <c r="N18" s="1419"/>
      <c r="O18" s="1417"/>
      <c r="P18" s="1389"/>
      <c r="Q18" s="1415"/>
      <c r="R18" s="1415"/>
      <c r="S18" s="1419"/>
      <c r="T18" s="1415"/>
      <c r="U18" s="1389"/>
      <c r="V18" s="1415"/>
      <c r="W18" s="1415"/>
      <c r="X18" s="1419"/>
      <c r="Y18" s="1415"/>
      <c r="Z18" s="1418"/>
      <c r="AA18" s="1418"/>
      <c r="AB18" s="1389"/>
      <c r="AC18" s="1415"/>
      <c r="AD18" s="1389"/>
      <c r="AE18" s="1415"/>
      <c r="AF18" s="1417"/>
      <c r="AG18" s="1389"/>
      <c r="AH18" s="1415"/>
      <c r="AI18" s="1415"/>
      <c r="AJ18" s="1416"/>
      <c r="AK18" s="1415"/>
      <c r="AL18" s="1416"/>
      <c r="AM18" s="1416"/>
      <c r="AN18" s="1415"/>
      <c r="AO18" s="1414"/>
      <c r="AP18" s="337">
        <f t="shared" si="0"/>
        <v>0</v>
      </c>
      <c r="AQ18" s="1676"/>
      <c r="AR18" s="1663"/>
      <c r="AS18" s="1678"/>
      <c r="BJ18" s="1413"/>
      <c r="BK18" s="1412"/>
      <c r="BL18" s="1411"/>
    </row>
    <row r="19" spans="2:97" ht="60" customHeight="1" x14ac:dyDescent="0.45">
      <c r="B19" s="1670"/>
      <c r="C19" s="1656" t="s">
        <v>270</v>
      </c>
      <c r="D19" s="1650" t="s">
        <v>273</v>
      </c>
      <c r="E19" s="1673" t="s">
        <v>28</v>
      </c>
      <c r="F19" s="1654"/>
      <c r="G19" s="1063" t="s">
        <v>24</v>
      </c>
      <c r="H19" s="1391"/>
      <c r="I19" s="1274"/>
      <c r="J19" s="1273"/>
      <c r="K19" s="1272"/>
      <c r="L19" s="1272"/>
      <c r="M19" s="1272"/>
      <c r="N19" s="1273"/>
      <c r="O19" s="1294"/>
      <c r="P19" s="1274"/>
      <c r="Q19" s="1272"/>
      <c r="R19" s="1272"/>
      <c r="S19" s="1273"/>
      <c r="T19" s="1272"/>
      <c r="U19" s="1274"/>
      <c r="V19" s="1272"/>
      <c r="W19" s="1272"/>
      <c r="X19" s="1273"/>
      <c r="Y19" s="1272"/>
      <c r="Z19" s="1295"/>
      <c r="AA19" s="1295"/>
      <c r="AB19" s="1274"/>
      <c r="AC19" s="1272"/>
      <c r="AD19" s="1274"/>
      <c r="AE19" s="1272"/>
      <c r="AF19" s="1294"/>
      <c r="AG19" s="1274"/>
      <c r="AH19" s="1272"/>
      <c r="AI19" s="1272"/>
      <c r="AJ19" s="1293"/>
      <c r="AK19" s="1272"/>
      <c r="AL19" s="1293"/>
      <c r="AM19" s="1293"/>
      <c r="AN19" s="1272"/>
      <c r="AO19" s="765"/>
      <c r="AP19" s="337">
        <f t="shared" si="0"/>
        <v>0</v>
      </c>
      <c r="AQ19" s="1676"/>
      <c r="AR19" s="1663"/>
      <c r="AS19" s="1678"/>
      <c r="BJ19" s="1413"/>
      <c r="BK19" s="1412"/>
      <c r="BL19" s="1411"/>
    </row>
    <row r="20" spans="2:97" ht="60" customHeight="1" x14ac:dyDescent="0.45">
      <c r="B20" s="1670"/>
      <c r="C20" s="1648"/>
      <c r="D20" s="1650"/>
      <c r="E20" s="1673"/>
      <c r="F20" s="1654"/>
      <c r="G20" s="1063" t="s">
        <v>26</v>
      </c>
      <c r="H20" s="1391"/>
      <c r="I20" s="1389"/>
      <c r="J20" s="1419"/>
      <c r="K20" s="1415"/>
      <c r="L20" s="1415"/>
      <c r="M20" s="1415"/>
      <c r="N20" s="1419"/>
      <c r="O20" s="1417"/>
      <c r="P20" s="1389"/>
      <c r="Q20" s="1415"/>
      <c r="R20" s="1415"/>
      <c r="S20" s="1419"/>
      <c r="T20" s="1415"/>
      <c r="U20" s="1389"/>
      <c r="V20" s="1415"/>
      <c r="W20" s="1415"/>
      <c r="X20" s="1419"/>
      <c r="Y20" s="1415"/>
      <c r="Z20" s="1418"/>
      <c r="AA20" s="1418"/>
      <c r="AB20" s="1389"/>
      <c r="AC20" s="1415"/>
      <c r="AD20" s="1389"/>
      <c r="AE20" s="1415"/>
      <c r="AF20" s="1417"/>
      <c r="AG20" s="1389"/>
      <c r="AH20" s="1415"/>
      <c r="AI20" s="1415"/>
      <c r="AJ20" s="1416"/>
      <c r="AK20" s="1415"/>
      <c r="AL20" s="1416"/>
      <c r="AM20" s="1416"/>
      <c r="AN20" s="1415"/>
      <c r="AO20" s="1414"/>
      <c r="AP20" s="337">
        <f t="shared" si="0"/>
        <v>0</v>
      </c>
      <c r="AQ20" s="1676"/>
      <c r="AR20" s="1663"/>
      <c r="AS20" s="1678"/>
      <c r="BJ20" s="1413"/>
      <c r="BK20" s="1412"/>
      <c r="BL20" s="1411"/>
    </row>
    <row r="21" spans="2:97" ht="60" customHeight="1" x14ac:dyDescent="0.45">
      <c r="B21" s="1670"/>
      <c r="C21" s="1656" t="s">
        <v>272</v>
      </c>
      <c r="D21" s="1650" t="s">
        <v>271</v>
      </c>
      <c r="E21" s="1673" t="s">
        <v>48</v>
      </c>
      <c r="F21" s="1654"/>
      <c r="G21" s="1063" t="s">
        <v>24</v>
      </c>
      <c r="H21" s="1391"/>
      <c r="I21" s="1274"/>
      <c r="J21" s="1273"/>
      <c r="K21" s="1272"/>
      <c r="L21" s="1272"/>
      <c r="M21" s="1272"/>
      <c r="N21" s="1273"/>
      <c r="O21" s="1294"/>
      <c r="P21" s="1274"/>
      <c r="Q21" s="1272"/>
      <c r="R21" s="1272"/>
      <c r="S21" s="1273"/>
      <c r="T21" s="1272"/>
      <c r="U21" s="1274"/>
      <c r="V21" s="1272"/>
      <c r="W21" s="1272"/>
      <c r="X21" s="1273"/>
      <c r="Y21" s="1272"/>
      <c r="Z21" s="1295"/>
      <c r="AA21" s="1295"/>
      <c r="AB21" s="1274"/>
      <c r="AC21" s="1272"/>
      <c r="AD21" s="1274"/>
      <c r="AE21" s="1272"/>
      <c r="AF21" s="1294"/>
      <c r="AG21" s="1274"/>
      <c r="AH21" s="1272"/>
      <c r="AI21" s="1272"/>
      <c r="AJ21" s="1293"/>
      <c r="AK21" s="1272"/>
      <c r="AL21" s="1293"/>
      <c r="AM21" s="1293"/>
      <c r="AN21" s="1272"/>
      <c r="AO21" s="765"/>
      <c r="AP21" s="337">
        <f t="shared" si="0"/>
        <v>0</v>
      </c>
      <c r="AQ21" s="1676"/>
      <c r="AR21" s="1663"/>
      <c r="AS21" s="1678"/>
      <c r="BJ21" s="1413"/>
      <c r="BK21" s="1412"/>
      <c r="BL21" s="1411"/>
    </row>
    <row r="22" spans="2:97" ht="60" customHeight="1" x14ac:dyDescent="0.45">
      <c r="B22" s="1670"/>
      <c r="C22" s="1648"/>
      <c r="D22" s="1650"/>
      <c r="E22" s="1673"/>
      <c r="F22" s="1654"/>
      <c r="G22" s="1063" t="s">
        <v>26</v>
      </c>
      <c r="H22" s="1391"/>
      <c r="I22" s="1389"/>
      <c r="J22" s="1419"/>
      <c r="K22" s="1415"/>
      <c r="L22" s="1415"/>
      <c r="M22" s="1415"/>
      <c r="N22" s="1419"/>
      <c r="O22" s="1417"/>
      <c r="P22" s="1389"/>
      <c r="Q22" s="1415"/>
      <c r="R22" s="1415"/>
      <c r="S22" s="1419"/>
      <c r="T22" s="1415"/>
      <c r="U22" s="1389"/>
      <c r="V22" s="1415"/>
      <c r="W22" s="1415"/>
      <c r="X22" s="1419"/>
      <c r="Y22" s="1415"/>
      <c r="Z22" s="1418"/>
      <c r="AA22" s="1418"/>
      <c r="AB22" s="1389"/>
      <c r="AC22" s="1415"/>
      <c r="AD22" s="1389"/>
      <c r="AE22" s="1415"/>
      <c r="AF22" s="1417"/>
      <c r="AG22" s="1389"/>
      <c r="AH22" s="1415"/>
      <c r="AI22" s="1415"/>
      <c r="AJ22" s="1416"/>
      <c r="AK22" s="1415"/>
      <c r="AL22" s="1416"/>
      <c r="AM22" s="1416"/>
      <c r="AN22" s="1415"/>
      <c r="AO22" s="1414"/>
      <c r="AP22" s="337">
        <f t="shared" si="0"/>
        <v>0</v>
      </c>
      <c r="AQ22" s="1676"/>
      <c r="AR22" s="1663"/>
      <c r="AS22" s="1678"/>
      <c r="BJ22" s="1413"/>
      <c r="BK22" s="1412"/>
      <c r="BL22" s="1411"/>
    </row>
    <row r="23" spans="2:97" ht="60" customHeight="1" x14ac:dyDescent="0.45">
      <c r="B23" s="1670"/>
      <c r="C23" s="1656" t="s">
        <v>270</v>
      </c>
      <c r="D23" s="1650">
        <v>50100</v>
      </c>
      <c r="E23" s="1673" t="s">
        <v>28</v>
      </c>
      <c r="F23" s="1654"/>
      <c r="G23" s="1063" t="s">
        <v>24</v>
      </c>
      <c r="H23" s="1391"/>
      <c r="I23" s="1274"/>
      <c r="J23" s="1273"/>
      <c r="K23" s="1272"/>
      <c r="L23" s="1272"/>
      <c r="M23" s="1272"/>
      <c r="N23" s="1273"/>
      <c r="O23" s="1294"/>
      <c r="P23" s="1274"/>
      <c r="Q23" s="1272"/>
      <c r="R23" s="1272"/>
      <c r="S23" s="1273"/>
      <c r="T23" s="1272"/>
      <c r="U23" s="1274"/>
      <c r="V23" s="1272"/>
      <c r="W23" s="1272"/>
      <c r="X23" s="1273"/>
      <c r="Y23" s="1272"/>
      <c r="Z23" s="1295"/>
      <c r="AA23" s="1295"/>
      <c r="AB23" s="1274"/>
      <c r="AC23" s="1272"/>
      <c r="AD23" s="1274"/>
      <c r="AE23" s="1272"/>
      <c r="AF23" s="1294"/>
      <c r="AG23" s="1274"/>
      <c r="AH23" s="1272"/>
      <c r="AI23" s="1272"/>
      <c r="AJ23" s="1293"/>
      <c r="AK23" s="1272"/>
      <c r="AL23" s="1293"/>
      <c r="AM23" s="1293"/>
      <c r="AN23" s="1272"/>
      <c r="AO23" s="765"/>
      <c r="AP23" s="337">
        <f t="shared" si="0"/>
        <v>0</v>
      </c>
      <c r="AQ23" s="1676"/>
      <c r="AR23" s="1663"/>
      <c r="AS23" s="1678"/>
      <c r="BJ23" s="1413"/>
      <c r="BK23" s="1412"/>
      <c r="BL23" s="1411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2:97" ht="60" customHeight="1" thickBot="1" x14ac:dyDescent="0.5">
      <c r="B24" s="1670"/>
      <c r="C24" s="1648"/>
      <c r="D24" s="1650"/>
      <c r="E24" s="1673"/>
      <c r="F24" s="1654"/>
      <c r="G24" s="1063" t="s">
        <v>26</v>
      </c>
      <c r="H24" s="1391"/>
      <c r="I24" s="1389"/>
      <c r="J24" s="1419"/>
      <c r="K24" s="1415"/>
      <c r="L24" s="1415"/>
      <c r="M24" s="1415"/>
      <c r="N24" s="1419"/>
      <c r="O24" s="1417"/>
      <c r="P24" s="1389"/>
      <c r="Q24" s="1415"/>
      <c r="R24" s="1415"/>
      <c r="S24" s="1419"/>
      <c r="T24" s="1415"/>
      <c r="U24" s="1389"/>
      <c r="V24" s="1415"/>
      <c r="W24" s="1415"/>
      <c r="X24" s="1419"/>
      <c r="Y24" s="1415"/>
      <c r="Z24" s="1418"/>
      <c r="AA24" s="1418"/>
      <c r="AB24" s="1389"/>
      <c r="AC24" s="1415"/>
      <c r="AD24" s="1389"/>
      <c r="AE24" s="1415"/>
      <c r="AF24" s="1417"/>
      <c r="AG24" s="1389"/>
      <c r="AH24" s="1415"/>
      <c r="AI24" s="1415"/>
      <c r="AJ24" s="1416"/>
      <c r="AK24" s="1415"/>
      <c r="AL24" s="1416"/>
      <c r="AM24" s="1416"/>
      <c r="AN24" s="1415"/>
      <c r="AO24" s="1414"/>
      <c r="AP24" s="337">
        <f t="shared" si="0"/>
        <v>0</v>
      </c>
      <c r="AQ24" s="1677"/>
      <c r="AR24" s="1663"/>
      <c r="AS24" s="1678"/>
      <c r="BJ24" s="1413"/>
      <c r="BK24" s="1412"/>
      <c r="BL24" s="1411"/>
    </row>
    <row r="25" spans="2:97" s="135" customFormat="1" ht="60" customHeight="1" thickTop="1" x14ac:dyDescent="0.45">
      <c r="B25" s="1670">
        <v>1</v>
      </c>
      <c r="C25" s="1656" t="s">
        <v>269</v>
      </c>
      <c r="D25" s="1650" t="s">
        <v>268</v>
      </c>
      <c r="E25" s="1652"/>
      <c r="F25" s="1654"/>
      <c r="G25" s="1063" t="s">
        <v>24</v>
      </c>
      <c r="H25" s="1391"/>
      <c r="I25" s="1274"/>
      <c r="J25" s="1273"/>
      <c r="K25" s="1272"/>
      <c r="L25" s="1272"/>
      <c r="M25" s="1272"/>
      <c r="N25" s="1273"/>
      <c r="O25" s="1294"/>
      <c r="P25" s="1274"/>
      <c r="Q25" s="1272"/>
      <c r="R25" s="1272"/>
      <c r="S25" s="1273"/>
      <c r="T25" s="1272"/>
      <c r="U25" s="1274"/>
      <c r="V25" s="1272"/>
      <c r="W25" s="1272"/>
      <c r="X25" s="1273"/>
      <c r="Y25" s="1272"/>
      <c r="Z25" s="1295"/>
      <c r="AA25" s="1295"/>
      <c r="AB25" s="1274"/>
      <c r="AC25" s="1272"/>
      <c r="AD25" s="1274"/>
      <c r="AE25" s="1272"/>
      <c r="AF25" s="1294"/>
      <c r="AG25" s="1274"/>
      <c r="AH25" s="1272"/>
      <c r="AI25" s="1272"/>
      <c r="AJ25" s="1293"/>
      <c r="AK25" s="1272"/>
      <c r="AL25" s="1293"/>
      <c r="AM25" s="1293"/>
      <c r="AN25" s="1272"/>
      <c r="AO25" s="765"/>
      <c r="AP25" s="337">
        <f t="shared" si="0"/>
        <v>0</v>
      </c>
      <c r="AQ25" s="1680" t="s">
        <v>46</v>
      </c>
      <c r="AR25" s="1663"/>
      <c r="AS25" s="1594"/>
      <c r="AT25" s="134"/>
      <c r="AU25" s="134"/>
      <c r="AV25" s="134"/>
      <c r="BJ25" s="1413"/>
      <c r="BK25" s="1412"/>
      <c r="BL25" s="1411"/>
    </row>
    <row r="26" spans="2:97" ht="60" customHeight="1" thickBot="1" x14ac:dyDescent="0.5">
      <c r="B26" s="1670"/>
      <c r="C26" s="1648"/>
      <c r="D26" s="1679"/>
      <c r="E26" s="1652"/>
      <c r="F26" s="1654"/>
      <c r="G26" s="1166" t="s">
        <v>26</v>
      </c>
      <c r="H26" s="1390"/>
      <c r="I26" s="681"/>
      <c r="J26" s="833"/>
      <c r="K26" s="832"/>
      <c r="L26" s="832"/>
      <c r="M26" s="832"/>
      <c r="N26" s="833"/>
      <c r="O26" s="695"/>
      <c r="P26" s="702"/>
      <c r="Q26" s="832"/>
      <c r="R26" s="832"/>
      <c r="S26" s="833"/>
      <c r="T26" s="832"/>
      <c r="U26" s="702"/>
      <c r="V26" s="832"/>
      <c r="W26" s="832"/>
      <c r="X26" s="833"/>
      <c r="Y26" s="832"/>
      <c r="Z26" s="1111"/>
      <c r="AA26" s="1111"/>
      <c r="AB26" s="702"/>
      <c r="AC26" s="832"/>
      <c r="AD26" s="702"/>
      <c r="AE26" s="832"/>
      <c r="AF26" s="695"/>
      <c r="AG26" s="702"/>
      <c r="AH26" s="832"/>
      <c r="AI26" s="832"/>
      <c r="AJ26" s="1045"/>
      <c r="AK26" s="832"/>
      <c r="AL26" s="1045"/>
      <c r="AM26" s="1045"/>
      <c r="AN26" s="832"/>
      <c r="AO26" s="472"/>
      <c r="AP26" s="110">
        <f t="shared" si="0"/>
        <v>0</v>
      </c>
      <c r="AQ26" s="1681"/>
      <c r="AR26" s="1663"/>
      <c r="AS26" s="1594"/>
      <c r="AT26" s="145"/>
      <c r="AU26" s="146"/>
      <c r="AV26" s="146"/>
      <c r="BJ26" s="1413"/>
      <c r="BK26" s="1412"/>
      <c r="BL26" s="1411"/>
    </row>
    <row r="27" spans="2:97" s="135" customFormat="1" ht="60" customHeight="1" thickTop="1" x14ac:dyDescent="0.45">
      <c r="B27" s="1670">
        <v>2</v>
      </c>
      <c r="C27" s="1656" t="s">
        <v>267</v>
      </c>
      <c r="D27" s="1650" t="s">
        <v>266</v>
      </c>
      <c r="E27" s="1652"/>
      <c r="F27" s="1654"/>
      <c r="G27" s="1063" t="s">
        <v>24</v>
      </c>
      <c r="H27" s="1391"/>
      <c r="I27" s="1274"/>
      <c r="J27" s="1273"/>
      <c r="K27" s="1272"/>
      <c r="L27" s="1272"/>
      <c r="M27" s="1272"/>
      <c r="N27" s="1273"/>
      <c r="O27" s="1294"/>
      <c r="P27" s="1274"/>
      <c r="Q27" s="1272"/>
      <c r="R27" s="1272"/>
      <c r="S27" s="1273"/>
      <c r="T27" s="1272"/>
      <c r="U27" s="1274"/>
      <c r="V27" s="1272"/>
      <c r="W27" s="1272"/>
      <c r="X27" s="1273"/>
      <c r="Y27" s="1272"/>
      <c r="Z27" s="1295"/>
      <c r="AA27" s="1295"/>
      <c r="AB27" s="1274"/>
      <c r="AC27" s="1272"/>
      <c r="AD27" s="1274"/>
      <c r="AE27" s="1272"/>
      <c r="AF27" s="1294"/>
      <c r="AG27" s="1274"/>
      <c r="AH27" s="1272"/>
      <c r="AI27" s="1272"/>
      <c r="AJ27" s="1293"/>
      <c r="AK27" s="1272"/>
      <c r="AL27" s="1293"/>
      <c r="AM27" s="1293"/>
      <c r="AN27" s="1272"/>
      <c r="AO27" s="765"/>
      <c r="AP27" s="337">
        <f t="shared" si="0"/>
        <v>0</v>
      </c>
      <c r="AQ27" s="1681"/>
      <c r="AR27" s="1663"/>
      <c r="AS27" s="1594"/>
      <c r="AT27" s="134"/>
      <c r="AU27" s="134"/>
      <c r="AV27" s="134"/>
      <c r="BJ27" s="1413"/>
      <c r="BK27" s="1412"/>
      <c r="BL27" s="1411"/>
    </row>
    <row r="28" spans="2:97" ht="60" customHeight="1" thickBot="1" x14ac:dyDescent="0.5">
      <c r="B28" s="1682"/>
      <c r="C28" s="1657"/>
      <c r="D28" s="1683"/>
      <c r="E28" s="1684"/>
      <c r="F28" s="1685"/>
      <c r="G28" s="1166" t="s">
        <v>26</v>
      </c>
      <c r="H28" s="1406"/>
      <c r="I28" s="702"/>
      <c r="J28" s="833"/>
      <c r="K28" s="832"/>
      <c r="L28" s="832"/>
      <c r="M28" s="832"/>
      <c r="N28" s="833"/>
      <c r="O28" s="695"/>
      <c r="P28" s="702"/>
      <c r="Q28" s="832"/>
      <c r="R28" s="832"/>
      <c r="S28" s="833"/>
      <c r="T28" s="832"/>
      <c r="U28" s="702"/>
      <c r="V28" s="832"/>
      <c r="W28" s="832"/>
      <c r="X28" s="833"/>
      <c r="Y28" s="832"/>
      <c r="Z28" s="1111"/>
      <c r="AA28" s="1111"/>
      <c r="AB28" s="702"/>
      <c r="AC28" s="832"/>
      <c r="AD28" s="702"/>
      <c r="AE28" s="832"/>
      <c r="AF28" s="695"/>
      <c r="AG28" s="702"/>
      <c r="AH28" s="832"/>
      <c r="AI28" s="832"/>
      <c r="AJ28" s="1045"/>
      <c r="AK28" s="832"/>
      <c r="AL28" s="1045"/>
      <c r="AM28" s="1045"/>
      <c r="AN28" s="832"/>
      <c r="AO28" s="472"/>
      <c r="AP28" s="110">
        <f t="shared" si="0"/>
        <v>0</v>
      </c>
      <c r="AQ28" s="1681"/>
      <c r="AR28" s="1663"/>
      <c r="AS28" s="1594"/>
      <c r="AT28" s="145"/>
      <c r="AU28" s="146"/>
      <c r="AV28" s="146"/>
      <c r="BJ28" s="1413"/>
      <c r="BK28" s="1412"/>
      <c r="BL28" s="1411"/>
    </row>
    <row r="29" spans="2:97" s="135" customFormat="1" ht="60" customHeight="1" thickTop="1" thickBot="1" x14ac:dyDescent="0.5">
      <c r="B29" s="1644">
        <v>2</v>
      </c>
      <c r="C29" s="1647" t="s">
        <v>265</v>
      </c>
      <c r="D29" s="1687" t="s">
        <v>264</v>
      </c>
      <c r="E29" s="1690" t="s">
        <v>263</v>
      </c>
      <c r="F29" s="1653">
        <v>130</v>
      </c>
      <c r="G29" s="1176" t="s">
        <v>24</v>
      </c>
      <c r="H29" s="1403"/>
      <c r="I29" s="1220"/>
      <c r="J29" s="1081"/>
      <c r="K29" s="946">
        <v>0</v>
      </c>
      <c r="L29" s="946">
        <v>0</v>
      </c>
      <c r="M29" s="946">
        <v>0</v>
      </c>
      <c r="N29" s="1227">
        <v>0</v>
      </c>
      <c r="O29" s="1221">
        <v>0</v>
      </c>
      <c r="P29" s="1220">
        <v>0</v>
      </c>
      <c r="Q29" s="946">
        <v>0</v>
      </c>
      <c r="R29" s="946">
        <v>0</v>
      </c>
      <c r="S29" s="1227">
        <v>12</v>
      </c>
      <c r="T29" s="946">
        <v>12</v>
      </c>
      <c r="U29" s="1220">
        <v>13</v>
      </c>
      <c r="V29" s="948">
        <v>12</v>
      </c>
      <c r="W29" s="948">
        <v>33</v>
      </c>
      <c r="X29" s="951">
        <v>33</v>
      </c>
      <c r="Y29" s="948">
        <v>35</v>
      </c>
      <c r="Z29" s="950">
        <v>12</v>
      </c>
      <c r="AA29" s="950">
        <v>13</v>
      </c>
      <c r="AB29" s="949">
        <v>12</v>
      </c>
      <c r="AC29" s="948">
        <v>13</v>
      </c>
      <c r="AD29" s="949"/>
      <c r="AE29" s="948"/>
      <c r="AF29" s="1318"/>
      <c r="AG29" s="949"/>
      <c r="AH29" s="948"/>
      <c r="AI29" s="948"/>
      <c r="AJ29" s="1410"/>
      <c r="AK29" s="1378"/>
      <c r="AL29" s="947"/>
      <c r="AM29" s="947"/>
      <c r="AN29" s="948"/>
      <c r="AO29" s="949">
        <v>0</v>
      </c>
      <c r="AP29" s="1218">
        <f t="shared" ref="AP29:AP60" si="1">SUM(H29:AO29)</f>
        <v>200</v>
      </c>
      <c r="AQ29" s="1659" t="s">
        <v>46</v>
      </c>
      <c r="AR29" s="1663"/>
      <c r="AS29" s="168"/>
      <c r="BJ29" s="1409"/>
      <c r="BK29" s="1408"/>
      <c r="BL29" s="1407"/>
    </row>
    <row r="30" spans="2:97" s="135" customFormat="1" ht="60" customHeight="1" thickTop="1" x14ac:dyDescent="0.45">
      <c r="B30" s="1686"/>
      <c r="C30" s="1667"/>
      <c r="D30" s="1688"/>
      <c r="E30" s="1691"/>
      <c r="F30" s="1693"/>
      <c r="G30" s="1049" t="s">
        <v>26</v>
      </c>
      <c r="H30" s="1406"/>
      <c r="I30" s="472"/>
      <c r="J30" s="68"/>
      <c r="K30" s="471"/>
      <c r="L30" s="471"/>
      <c r="M30" s="471"/>
      <c r="N30" s="474"/>
      <c r="O30" s="473"/>
      <c r="P30" s="472">
        <v>12</v>
      </c>
      <c r="Q30" s="471">
        <v>12</v>
      </c>
      <c r="R30" s="471">
        <v>13</v>
      </c>
      <c r="S30" s="474">
        <v>12</v>
      </c>
      <c r="T30" s="471">
        <v>33</v>
      </c>
      <c r="U30" s="472">
        <v>33</v>
      </c>
      <c r="V30" s="471">
        <v>35</v>
      </c>
      <c r="W30" s="471">
        <v>12</v>
      </c>
      <c r="X30" s="474">
        <v>13</v>
      </c>
      <c r="Y30" s="471">
        <v>12</v>
      </c>
      <c r="Z30" s="1046">
        <v>13</v>
      </c>
      <c r="AA30" s="1046"/>
      <c r="AB30" s="472"/>
      <c r="AC30" s="471"/>
      <c r="AD30" s="472"/>
      <c r="AE30" s="471"/>
      <c r="AF30" s="473"/>
      <c r="AG30" s="702"/>
      <c r="AH30" s="832"/>
      <c r="AI30" s="832"/>
      <c r="AJ30" s="1045"/>
      <c r="AK30" s="832"/>
      <c r="AL30" s="1045"/>
      <c r="AM30" s="1045"/>
      <c r="AN30" s="832"/>
      <c r="AO30" s="472"/>
      <c r="AP30" s="110">
        <f t="shared" si="1"/>
        <v>200</v>
      </c>
      <c r="AQ30" s="1660"/>
      <c r="AR30" s="1663"/>
      <c r="AS30" s="168"/>
      <c r="BJ30" s="1405"/>
      <c r="BK30" s="1405"/>
      <c r="BL30" s="1405"/>
    </row>
    <row r="31" spans="2:97" ht="63" customHeight="1" thickBot="1" x14ac:dyDescent="0.5">
      <c r="B31" s="1646"/>
      <c r="C31" s="1657"/>
      <c r="D31" s="1689"/>
      <c r="E31" s="1692"/>
      <c r="F31" s="1655"/>
      <c r="G31" s="1042" t="s">
        <v>206</v>
      </c>
      <c r="H31" s="1404"/>
      <c r="I31" s="1037"/>
      <c r="J31" s="1039"/>
      <c r="K31" s="1032"/>
      <c r="L31" s="1032"/>
      <c r="M31" s="1032"/>
      <c r="N31" s="1039"/>
      <c r="O31" s="1040">
        <v>12</v>
      </c>
      <c r="P31" s="1037">
        <v>12</v>
      </c>
      <c r="Q31" s="1032">
        <v>13</v>
      </c>
      <c r="R31" s="1032">
        <v>12</v>
      </c>
      <c r="S31" s="1039">
        <v>33</v>
      </c>
      <c r="T31" s="1032">
        <v>33</v>
      </c>
      <c r="U31" s="1037">
        <v>35</v>
      </c>
      <c r="V31" s="1032">
        <v>12</v>
      </c>
      <c r="W31" s="1032">
        <v>13</v>
      </c>
      <c r="X31" s="1039">
        <v>12</v>
      </c>
      <c r="Y31" s="1032">
        <v>13</v>
      </c>
      <c r="Z31" s="1038"/>
      <c r="AA31" s="1038"/>
      <c r="AB31" s="1037"/>
      <c r="AC31" s="1032"/>
      <c r="AD31" s="1037"/>
      <c r="AE31" s="1032"/>
      <c r="AF31" s="1040"/>
      <c r="AG31" s="1037"/>
      <c r="AH31" s="1032"/>
      <c r="AI31" s="1032"/>
      <c r="AJ31" s="1031"/>
      <c r="AK31" s="1032"/>
      <c r="AL31" s="1031"/>
      <c r="AM31" s="1031"/>
      <c r="AN31" s="1032"/>
      <c r="AO31" s="1037"/>
      <c r="AP31" s="264">
        <f t="shared" si="1"/>
        <v>200</v>
      </c>
      <c r="AQ31" s="1661"/>
      <c r="AR31" s="1663"/>
      <c r="AS31" s="192"/>
    </row>
    <row r="32" spans="2:97" s="135" customFormat="1" ht="60" customHeight="1" thickTop="1" x14ac:dyDescent="0.45">
      <c r="B32" s="1644">
        <v>2</v>
      </c>
      <c r="C32" s="1647" t="s">
        <v>262</v>
      </c>
      <c r="D32" s="1649" t="s">
        <v>261</v>
      </c>
      <c r="E32" s="1651" t="s">
        <v>32</v>
      </c>
      <c r="F32" s="1653">
        <v>125</v>
      </c>
      <c r="G32" s="1176" t="s">
        <v>98</v>
      </c>
      <c r="H32" s="1403"/>
      <c r="I32" s="1348"/>
      <c r="J32" s="818"/>
      <c r="K32" s="56"/>
      <c r="L32" s="56"/>
      <c r="M32" s="56"/>
      <c r="N32" s="818"/>
      <c r="O32" s="815"/>
      <c r="P32" s="1348"/>
      <c r="Q32" s="56"/>
      <c r="R32" s="56"/>
      <c r="S32" s="818"/>
      <c r="T32" s="56"/>
      <c r="U32" s="1348"/>
      <c r="V32" s="56"/>
      <c r="W32" s="56"/>
      <c r="X32" s="818"/>
      <c r="Y32" s="56"/>
      <c r="Z32" s="1402"/>
      <c r="AA32" s="1402"/>
      <c r="AB32" s="1348"/>
      <c r="AC32" s="948"/>
      <c r="AD32" s="1348"/>
      <c r="AE32" s="56"/>
      <c r="AF32" s="815"/>
      <c r="AG32" s="1348"/>
      <c r="AH32" s="56"/>
      <c r="AI32" s="56"/>
      <c r="AJ32" s="1401"/>
      <c r="AK32" s="948"/>
      <c r="AL32" s="1401"/>
      <c r="AM32" s="1401"/>
      <c r="AN32" s="1400"/>
      <c r="AO32" s="1348"/>
      <c r="AP32" s="60">
        <f t="shared" si="1"/>
        <v>0</v>
      </c>
      <c r="AQ32" s="1659" t="s">
        <v>46</v>
      </c>
      <c r="AR32" s="1663"/>
      <c r="AS32" s="168"/>
    </row>
    <row r="33" spans="2:45" ht="62.25" customHeight="1" thickBot="1" x14ac:dyDescent="0.5">
      <c r="B33" s="1646"/>
      <c r="C33" s="1657"/>
      <c r="D33" s="1658"/>
      <c r="E33" s="1668"/>
      <c r="F33" s="1655"/>
      <c r="G33" s="1166" t="s">
        <v>26</v>
      </c>
      <c r="H33" s="1399"/>
      <c r="I33" s="859"/>
      <c r="J33" s="799"/>
      <c r="K33" s="858"/>
      <c r="L33" s="858"/>
      <c r="M33" s="858"/>
      <c r="N33" s="871"/>
      <c r="O33" s="857"/>
      <c r="P33" s="859"/>
      <c r="Q33" s="1163"/>
      <c r="R33" s="858"/>
      <c r="S33" s="799"/>
      <c r="T33" s="858"/>
      <c r="U33" s="859"/>
      <c r="V33" s="858"/>
      <c r="W33" s="858"/>
      <c r="X33" s="871"/>
      <c r="Y33" s="858"/>
      <c r="Z33" s="1164"/>
      <c r="AA33" s="1164"/>
      <c r="AB33" s="859"/>
      <c r="AC33" s="858"/>
      <c r="AD33" s="859"/>
      <c r="AE33" s="858"/>
      <c r="AF33" s="857"/>
      <c r="AG33" s="859"/>
      <c r="AH33" s="858"/>
      <c r="AI33" s="858"/>
      <c r="AJ33" s="1162"/>
      <c r="AK33" s="858"/>
      <c r="AL33" s="1162"/>
      <c r="AM33" s="1162"/>
      <c r="AN33" s="858"/>
      <c r="AO33" s="800"/>
      <c r="AP33" s="1161">
        <f t="shared" si="1"/>
        <v>0</v>
      </c>
      <c r="AQ33" s="1660"/>
      <c r="AR33" s="1663"/>
      <c r="AS33" s="192"/>
    </row>
    <row r="34" spans="2:45" s="135" customFormat="1" ht="60" customHeight="1" thickTop="1" x14ac:dyDescent="0.45">
      <c r="B34" s="1686">
        <v>3</v>
      </c>
      <c r="C34" s="1667" t="s">
        <v>260</v>
      </c>
      <c r="D34" s="1695" t="s">
        <v>259</v>
      </c>
      <c r="E34" s="1696" t="s">
        <v>32</v>
      </c>
      <c r="F34" s="1693">
        <v>140</v>
      </c>
      <c r="G34" s="1124" t="s">
        <v>24</v>
      </c>
      <c r="H34" s="1398"/>
      <c r="I34" s="1186"/>
      <c r="J34" s="1185"/>
      <c r="K34" s="1184"/>
      <c r="L34" s="1184"/>
      <c r="M34" s="1184"/>
      <c r="N34" s="1183"/>
      <c r="O34" s="1181"/>
      <c r="P34" s="1180"/>
      <c r="Q34" s="1178"/>
      <c r="R34" s="1178"/>
      <c r="S34" s="1183"/>
      <c r="T34" s="1178"/>
      <c r="U34" s="1180"/>
      <c r="V34" s="1178"/>
      <c r="W34" s="1178"/>
      <c r="X34" s="1183"/>
      <c r="Y34" s="1178"/>
      <c r="Z34" s="1182"/>
      <c r="AA34" s="1182"/>
      <c r="AB34" s="1180"/>
      <c r="AC34" s="1178"/>
      <c r="AD34" s="1180"/>
      <c r="AE34" s="1178"/>
      <c r="AF34" s="1181"/>
      <c r="AG34" s="1180"/>
      <c r="AH34" s="1178"/>
      <c r="AI34" s="1178"/>
      <c r="AJ34" s="1179"/>
      <c r="AK34" s="1178"/>
      <c r="AL34" s="1179"/>
      <c r="AM34" s="1179"/>
      <c r="AN34" s="1178"/>
      <c r="AO34" s="761"/>
      <c r="AP34" s="1112">
        <f t="shared" si="1"/>
        <v>0</v>
      </c>
      <c r="AQ34" s="1699" t="s">
        <v>46</v>
      </c>
      <c r="AR34" s="1663"/>
      <c r="AS34" s="168"/>
    </row>
    <row r="35" spans="2:45" ht="60" customHeight="1" thickBot="1" x14ac:dyDescent="0.5">
      <c r="B35" s="1686"/>
      <c r="C35" s="1648"/>
      <c r="D35" s="1671"/>
      <c r="E35" s="1697"/>
      <c r="F35" s="1693"/>
      <c r="G35" s="1049" t="s">
        <v>26</v>
      </c>
      <c r="H35" s="1390"/>
      <c r="I35" s="681"/>
      <c r="J35" s="1099"/>
      <c r="K35" s="1044"/>
      <c r="L35" s="1044"/>
      <c r="M35" s="1044"/>
      <c r="N35" s="1099"/>
      <c r="O35" s="1072"/>
      <c r="P35" s="681"/>
      <c r="Q35" s="1044"/>
      <c r="R35" s="1044"/>
      <c r="S35" s="1099"/>
      <c r="T35" s="1044"/>
      <c r="U35" s="681"/>
      <c r="V35" s="1044"/>
      <c r="W35" s="1044"/>
      <c r="X35" s="1099"/>
      <c r="Y35" s="1044"/>
      <c r="Z35" s="1098"/>
      <c r="AA35" s="1098"/>
      <c r="AB35" s="681"/>
      <c r="AC35" s="1044"/>
      <c r="AD35" s="681"/>
      <c r="AE35" s="1044"/>
      <c r="AF35" s="1072"/>
      <c r="AG35" s="681"/>
      <c r="AH35" s="1044"/>
      <c r="AI35" s="1044"/>
      <c r="AJ35" s="1071"/>
      <c r="AK35" s="1044"/>
      <c r="AL35" s="1071"/>
      <c r="AM35" s="1071"/>
      <c r="AN35" s="1044"/>
      <c r="AO35" s="64"/>
      <c r="AP35" s="144">
        <f t="shared" si="1"/>
        <v>0</v>
      </c>
      <c r="AQ35" s="1700"/>
      <c r="AR35" s="1663"/>
      <c r="AS35" s="192"/>
    </row>
    <row r="36" spans="2:45" s="135" customFormat="1" ht="60" customHeight="1" thickTop="1" x14ac:dyDescent="0.45">
      <c r="B36" s="1686"/>
      <c r="C36" s="1656" t="s">
        <v>258</v>
      </c>
      <c r="D36" s="1683" t="s">
        <v>257</v>
      </c>
      <c r="E36" s="1702" t="s">
        <v>256</v>
      </c>
      <c r="F36" s="1693"/>
      <c r="G36" s="1063" t="s">
        <v>24</v>
      </c>
      <c r="H36" s="1391"/>
      <c r="I36" s="1394"/>
      <c r="J36" s="1397"/>
      <c r="K36" s="1392"/>
      <c r="L36" s="1392"/>
      <c r="M36" s="1392"/>
      <c r="N36" s="1397"/>
      <c r="O36" s="1395"/>
      <c r="P36" s="1394"/>
      <c r="Q36" s="1392"/>
      <c r="R36" s="1392"/>
      <c r="S36" s="1397"/>
      <c r="T36" s="1392"/>
      <c r="U36" s="1394"/>
      <c r="V36" s="1392"/>
      <c r="W36" s="1392"/>
      <c r="X36" s="1397"/>
      <c r="Y36" s="1392"/>
      <c r="Z36" s="1396"/>
      <c r="AA36" s="1396"/>
      <c r="AB36" s="1394"/>
      <c r="AC36" s="1392"/>
      <c r="AD36" s="1394"/>
      <c r="AE36" s="1392"/>
      <c r="AF36" s="1395"/>
      <c r="AG36" s="1394"/>
      <c r="AH36" s="1392"/>
      <c r="AI36" s="1392"/>
      <c r="AJ36" s="1393"/>
      <c r="AK36" s="1392"/>
      <c r="AL36" s="1393"/>
      <c r="AM36" s="1393"/>
      <c r="AN36" s="1392"/>
      <c r="AO36" s="1093"/>
      <c r="AP36" s="1050">
        <f t="shared" si="1"/>
        <v>0</v>
      </c>
      <c r="AQ36" s="1699" t="s">
        <v>46</v>
      </c>
      <c r="AR36" s="1663"/>
      <c r="AS36" s="168"/>
    </row>
    <row r="37" spans="2:45" ht="60" customHeight="1" thickBot="1" x14ac:dyDescent="0.5">
      <c r="B37" s="1694"/>
      <c r="C37" s="1657"/>
      <c r="D37" s="1701"/>
      <c r="E37" s="1703"/>
      <c r="F37" s="1698"/>
      <c r="G37" s="1049" t="s">
        <v>26</v>
      </c>
      <c r="H37" s="1390"/>
      <c r="I37" s="681"/>
      <c r="J37" s="799"/>
      <c r="K37" s="858"/>
      <c r="L37" s="858"/>
      <c r="M37" s="858"/>
      <c r="N37" s="799"/>
      <c r="O37" s="857"/>
      <c r="P37" s="859"/>
      <c r="Q37" s="858"/>
      <c r="R37" s="858"/>
      <c r="S37" s="799"/>
      <c r="T37" s="858"/>
      <c r="U37" s="859"/>
      <c r="V37" s="858"/>
      <c r="W37" s="858"/>
      <c r="X37" s="799"/>
      <c r="Y37" s="858"/>
      <c r="Z37" s="1164"/>
      <c r="AA37" s="1164"/>
      <c r="AB37" s="859"/>
      <c r="AC37" s="858"/>
      <c r="AD37" s="859"/>
      <c r="AE37" s="858"/>
      <c r="AF37" s="857"/>
      <c r="AG37" s="859"/>
      <c r="AH37" s="858"/>
      <c r="AI37" s="858"/>
      <c r="AJ37" s="1162"/>
      <c r="AK37" s="858"/>
      <c r="AL37" s="1162"/>
      <c r="AM37" s="1162"/>
      <c r="AN37" s="858"/>
      <c r="AO37" s="800"/>
      <c r="AP37" s="1161">
        <f t="shared" si="1"/>
        <v>0</v>
      </c>
      <c r="AQ37" s="1700"/>
      <c r="AR37" s="1663"/>
      <c r="AS37" s="192"/>
    </row>
    <row r="38" spans="2:45" s="135" customFormat="1" ht="60" customHeight="1" thickTop="1" x14ac:dyDescent="0.45">
      <c r="B38" s="1704">
        <v>4</v>
      </c>
      <c r="C38" s="1647" t="s">
        <v>255</v>
      </c>
      <c r="D38" s="1671" t="s">
        <v>254</v>
      </c>
      <c r="E38" s="1697" t="s">
        <v>79</v>
      </c>
      <c r="F38" s="1674">
        <v>200</v>
      </c>
      <c r="G38" s="1063" t="s">
        <v>24</v>
      </c>
      <c r="H38" s="1391"/>
      <c r="I38" s="1274"/>
      <c r="J38" s="1185"/>
      <c r="K38" s="1184"/>
      <c r="L38" s="1184"/>
      <c r="M38" s="1184"/>
      <c r="N38" s="1185"/>
      <c r="O38" s="1334"/>
      <c r="P38" s="1186"/>
      <c r="Q38" s="1184"/>
      <c r="R38" s="1184"/>
      <c r="S38" s="1185"/>
      <c r="T38" s="1184"/>
      <c r="U38" s="1186"/>
      <c r="V38" s="1184"/>
      <c r="W38" s="1184"/>
      <c r="X38" s="1185"/>
      <c r="Y38" s="1184"/>
      <c r="Z38" s="1335"/>
      <c r="AA38" s="1335"/>
      <c r="AB38" s="1186"/>
      <c r="AC38" s="1184"/>
      <c r="AD38" s="1186"/>
      <c r="AE38" s="1184"/>
      <c r="AF38" s="1334"/>
      <c r="AG38" s="1186"/>
      <c r="AH38" s="1184"/>
      <c r="AI38" s="1184"/>
      <c r="AJ38" s="1333"/>
      <c r="AK38" s="1184"/>
      <c r="AL38" s="1333"/>
      <c r="AM38" s="1333"/>
      <c r="AN38" s="1184"/>
      <c r="AO38" s="1357"/>
      <c r="AP38" s="1331">
        <f t="shared" si="1"/>
        <v>0</v>
      </c>
      <c r="AQ38" s="1706" t="s">
        <v>46</v>
      </c>
      <c r="AR38" s="1663"/>
      <c r="AS38" s="168"/>
    </row>
    <row r="39" spans="2:45" ht="63.75" customHeight="1" thickBot="1" x14ac:dyDescent="0.5">
      <c r="B39" s="1705"/>
      <c r="C39" s="1657"/>
      <c r="D39" s="1683"/>
      <c r="E39" s="1702"/>
      <c r="F39" s="1685"/>
      <c r="G39" s="1049" t="s">
        <v>26</v>
      </c>
      <c r="H39" s="1390"/>
      <c r="I39" s="1389"/>
      <c r="J39" s="1261"/>
      <c r="K39" s="1262"/>
      <c r="L39" s="1262"/>
      <c r="M39" s="1262"/>
      <c r="N39" s="1261"/>
      <c r="O39" s="1387"/>
      <c r="P39" s="1386"/>
      <c r="Q39" s="1262"/>
      <c r="R39" s="1262"/>
      <c r="S39" s="1261"/>
      <c r="T39" s="1262"/>
      <c r="U39" s="1386"/>
      <c r="V39" s="1262"/>
      <c r="W39" s="1262"/>
      <c r="X39" s="1261"/>
      <c r="Y39" s="1262"/>
      <c r="Z39" s="1388"/>
      <c r="AA39" s="1388"/>
      <c r="AB39" s="1386"/>
      <c r="AC39" s="1262"/>
      <c r="AD39" s="1386"/>
      <c r="AE39" s="1262"/>
      <c r="AF39" s="1387"/>
      <c r="AG39" s="1386"/>
      <c r="AH39" s="1262"/>
      <c r="AI39" s="1262"/>
      <c r="AJ39" s="1385"/>
      <c r="AK39" s="1262"/>
      <c r="AL39" s="1385"/>
      <c r="AM39" s="1385"/>
      <c r="AN39" s="1262"/>
      <c r="AO39" s="1384"/>
      <c r="AP39" s="1383">
        <f t="shared" si="1"/>
        <v>0</v>
      </c>
      <c r="AQ39" s="1677"/>
      <c r="AR39" s="1663"/>
      <c r="AS39" s="192"/>
    </row>
    <row r="40" spans="2:45" s="135" customFormat="1" ht="59.25" customHeight="1" thickTop="1" x14ac:dyDescent="0.45">
      <c r="B40" s="1707">
        <v>1</v>
      </c>
      <c r="C40" s="1647" t="s">
        <v>109</v>
      </c>
      <c r="D40" s="1708" t="s">
        <v>253</v>
      </c>
      <c r="E40" s="1651" t="s">
        <v>111</v>
      </c>
      <c r="F40" s="1653">
        <v>250</v>
      </c>
      <c r="G40" s="1176" t="s">
        <v>24</v>
      </c>
      <c r="H40" s="1088"/>
      <c r="I40" s="1078"/>
      <c r="J40" s="1227"/>
      <c r="K40" s="946"/>
      <c r="L40" s="946"/>
      <c r="M40" s="946"/>
      <c r="N40" s="1225"/>
      <c r="O40" s="1226"/>
      <c r="P40" s="1222"/>
      <c r="Q40" s="946"/>
      <c r="R40" s="946"/>
      <c r="S40" s="1227">
        <v>1</v>
      </c>
      <c r="T40" s="946"/>
      <c r="U40" s="1220"/>
      <c r="V40" s="1224"/>
      <c r="W40" s="1378">
        <v>35</v>
      </c>
      <c r="X40" s="1382">
        <v>35</v>
      </c>
      <c r="Y40" s="1378">
        <v>31</v>
      </c>
      <c r="Z40" s="1381">
        <v>20</v>
      </c>
      <c r="AA40" s="1381">
        <v>25</v>
      </c>
      <c r="AB40" s="1380"/>
      <c r="AC40" s="1224"/>
      <c r="AD40" s="1222"/>
      <c r="AE40" s="946"/>
      <c r="AF40" s="1221"/>
      <c r="AG40" s="1220"/>
      <c r="AH40" s="946"/>
      <c r="AI40" s="946"/>
      <c r="AJ40" s="1219">
        <v>0</v>
      </c>
      <c r="AK40" s="946">
        <v>0</v>
      </c>
      <c r="AL40" s="1219">
        <v>0</v>
      </c>
      <c r="AM40" s="1219"/>
      <c r="AN40" s="946"/>
      <c r="AO40" s="949"/>
      <c r="AP40" s="1218">
        <f t="shared" si="1"/>
        <v>147</v>
      </c>
      <c r="AQ40" s="1659" t="s">
        <v>251</v>
      </c>
      <c r="AR40" s="1663"/>
      <c r="AS40" s="1712"/>
    </row>
    <row r="41" spans="2:45" s="135" customFormat="1" ht="59.25" customHeight="1" x14ac:dyDescent="0.45">
      <c r="B41" s="1686"/>
      <c r="C41" s="1667"/>
      <c r="D41" s="1709"/>
      <c r="E41" s="1711"/>
      <c r="F41" s="1674"/>
      <c r="G41" s="1267" t="s">
        <v>26</v>
      </c>
      <c r="H41" s="1087"/>
      <c r="I41" s="681"/>
      <c r="J41" s="1099"/>
      <c r="K41" s="1044">
        <v>20</v>
      </c>
      <c r="L41" s="1044">
        <v>20</v>
      </c>
      <c r="M41" s="1044">
        <v>10</v>
      </c>
      <c r="N41" s="1099">
        <v>10</v>
      </c>
      <c r="O41" s="1072">
        <v>27</v>
      </c>
      <c r="P41" s="681"/>
      <c r="Q41" s="1044">
        <v>30</v>
      </c>
      <c r="R41" s="1044">
        <v>15</v>
      </c>
      <c r="S41" s="1099">
        <v>15</v>
      </c>
      <c r="T41" s="1044"/>
      <c r="U41" s="472"/>
      <c r="V41" s="67"/>
      <c r="W41" s="471"/>
      <c r="X41" s="68"/>
      <c r="Y41" s="1044"/>
      <c r="Z41" s="1098"/>
      <c r="AA41" s="1098"/>
      <c r="AB41" s="681"/>
      <c r="AC41" s="1044"/>
      <c r="AD41" s="681"/>
      <c r="AE41" s="1044"/>
      <c r="AF41" s="1072"/>
      <c r="AG41" s="681"/>
      <c r="AH41" s="1044"/>
      <c r="AI41" s="1044"/>
      <c r="AJ41" s="1071"/>
      <c r="AK41" s="1044"/>
      <c r="AL41" s="1071"/>
      <c r="AM41" s="1071"/>
      <c r="AN41" s="1044"/>
      <c r="AO41" s="64"/>
      <c r="AP41" s="144">
        <f t="shared" si="1"/>
        <v>147</v>
      </c>
      <c r="AQ41" s="1660"/>
      <c r="AR41" s="1663"/>
      <c r="AS41" s="1712"/>
    </row>
    <row r="42" spans="2:45" ht="63" customHeight="1" x14ac:dyDescent="0.45">
      <c r="B42" s="1686"/>
      <c r="C42" s="1648"/>
      <c r="D42" s="1710"/>
      <c r="E42" s="1652"/>
      <c r="F42" s="1654"/>
      <c r="G42" s="1069" t="s">
        <v>206</v>
      </c>
      <c r="H42" s="1068"/>
      <c r="I42" s="1029"/>
      <c r="J42" s="1067"/>
      <c r="K42" s="1030">
        <v>35</v>
      </c>
      <c r="L42" s="1030">
        <v>35</v>
      </c>
      <c r="M42" s="1030">
        <v>31</v>
      </c>
      <c r="N42" s="1067">
        <v>21</v>
      </c>
      <c r="O42" s="1065">
        <v>25</v>
      </c>
      <c r="P42" s="1029"/>
      <c r="Q42" s="1030"/>
      <c r="R42" s="1030"/>
      <c r="S42" s="1067"/>
      <c r="T42" s="1030"/>
      <c r="U42" s="1029"/>
      <c r="V42" s="1030"/>
      <c r="W42" s="1030"/>
      <c r="X42" s="1067"/>
      <c r="Y42" s="1030"/>
      <c r="Z42" s="1066"/>
      <c r="AA42" s="1066"/>
      <c r="AB42" s="1029"/>
      <c r="AC42" s="1030"/>
      <c r="AD42" s="1029"/>
      <c r="AE42" s="1030"/>
      <c r="AF42" s="1065"/>
      <c r="AG42" s="1029"/>
      <c r="AH42" s="1030"/>
      <c r="AI42" s="1030"/>
      <c r="AJ42" s="1064"/>
      <c r="AK42" s="1030"/>
      <c r="AL42" s="1064"/>
      <c r="AM42" s="1064"/>
      <c r="AN42" s="1030"/>
      <c r="AO42" s="1029"/>
      <c r="AP42" s="190">
        <f t="shared" si="1"/>
        <v>147</v>
      </c>
      <c r="AQ42" s="1660"/>
      <c r="AR42" s="1663"/>
      <c r="AS42" s="1712"/>
    </row>
    <row r="43" spans="2:45" s="135" customFormat="1" ht="58.2" customHeight="1" x14ac:dyDescent="0.45">
      <c r="B43" s="1686"/>
      <c r="C43" s="1656" t="s">
        <v>109</v>
      </c>
      <c r="D43" s="1713" t="s">
        <v>252</v>
      </c>
      <c r="E43" s="1715" t="s">
        <v>111</v>
      </c>
      <c r="F43" s="1654"/>
      <c r="G43" s="1063" t="s">
        <v>24</v>
      </c>
      <c r="H43" s="1088"/>
      <c r="I43" s="1078"/>
      <c r="J43" s="1081"/>
      <c r="K43" s="1077"/>
      <c r="L43" s="1077"/>
      <c r="M43" s="1077"/>
      <c r="N43" s="1081"/>
      <c r="O43" s="1079"/>
      <c r="P43" s="1078"/>
      <c r="Q43" s="1077"/>
      <c r="R43" s="1077"/>
      <c r="S43" s="1081">
        <v>1</v>
      </c>
      <c r="T43" s="1077"/>
      <c r="U43" s="1078"/>
      <c r="V43" s="1077"/>
      <c r="W43" s="1082"/>
      <c r="X43" s="1081"/>
      <c r="Y43" s="1077"/>
      <c r="Z43" s="1375">
        <v>15</v>
      </c>
      <c r="AA43" s="1375"/>
      <c r="AB43" s="1078"/>
      <c r="AC43" s="1077"/>
      <c r="AD43" s="1078"/>
      <c r="AE43" s="1077"/>
      <c r="AF43" s="1079"/>
      <c r="AG43" s="1078"/>
      <c r="AH43" s="1077"/>
      <c r="AI43" s="1077"/>
      <c r="AJ43" s="1076"/>
      <c r="AK43" s="1077"/>
      <c r="AL43" s="1076"/>
      <c r="AM43" s="1076"/>
      <c r="AN43" s="1077"/>
      <c r="AO43" s="1093"/>
      <c r="AP43" s="1050">
        <f t="shared" si="1"/>
        <v>16</v>
      </c>
      <c r="AQ43" s="1717" t="s">
        <v>46</v>
      </c>
      <c r="AR43" s="1663"/>
      <c r="AS43" s="1712"/>
    </row>
    <row r="44" spans="2:45" s="135" customFormat="1" ht="58.2" customHeight="1" x14ac:dyDescent="0.45">
      <c r="B44" s="1686"/>
      <c r="C44" s="1667"/>
      <c r="D44" s="1714"/>
      <c r="E44" s="1716"/>
      <c r="F44" s="1685"/>
      <c r="G44" s="1049" t="s">
        <v>26</v>
      </c>
      <c r="H44" s="1048"/>
      <c r="I44" s="702"/>
      <c r="J44" s="833"/>
      <c r="K44" s="832"/>
      <c r="L44" s="832"/>
      <c r="M44" s="832"/>
      <c r="N44" s="833"/>
      <c r="O44" s="695"/>
      <c r="P44" s="702">
        <v>16</v>
      </c>
      <c r="Q44" s="832"/>
      <c r="R44" s="832"/>
      <c r="S44" s="833"/>
      <c r="T44" s="832"/>
      <c r="U44" s="702"/>
      <c r="V44" s="832"/>
      <c r="W44" s="832"/>
      <c r="X44" s="833"/>
      <c r="Y44" s="832"/>
      <c r="Z44" s="1111"/>
      <c r="AA44" s="1111"/>
      <c r="AB44" s="702"/>
      <c r="AC44" s="832"/>
      <c r="AD44" s="702"/>
      <c r="AE44" s="832"/>
      <c r="AF44" s="695"/>
      <c r="AG44" s="702"/>
      <c r="AH44" s="832"/>
      <c r="AI44" s="832"/>
      <c r="AJ44" s="1045"/>
      <c r="AK44" s="832"/>
      <c r="AL44" s="1045"/>
      <c r="AM44" s="1045"/>
      <c r="AN44" s="832"/>
      <c r="AO44" s="472"/>
      <c r="AP44" s="110">
        <f t="shared" si="1"/>
        <v>16</v>
      </c>
      <c r="AQ44" s="1660"/>
      <c r="AR44" s="1663"/>
      <c r="AS44" s="1712"/>
    </row>
    <row r="45" spans="2:45" ht="63" customHeight="1" thickBot="1" x14ac:dyDescent="0.5">
      <c r="B45" s="1694"/>
      <c r="C45" s="1648"/>
      <c r="D45" s="1710"/>
      <c r="E45" s="1716"/>
      <c r="F45" s="1685"/>
      <c r="G45" s="1042" t="s">
        <v>206</v>
      </c>
      <c r="H45" s="1110"/>
      <c r="I45" s="1035"/>
      <c r="J45" s="1109"/>
      <c r="K45" s="1034"/>
      <c r="L45" s="1034"/>
      <c r="M45" s="1034"/>
      <c r="N45" s="1109">
        <v>16</v>
      </c>
      <c r="O45" s="1036"/>
      <c r="P45" s="1035"/>
      <c r="Q45" s="1034"/>
      <c r="R45" s="1034"/>
      <c r="S45" s="1109"/>
      <c r="T45" s="1034"/>
      <c r="U45" s="1035"/>
      <c r="V45" s="1034"/>
      <c r="W45" s="1034"/>
      <c r="X45" s="1109"/>
      <c r="Y45" s="1034"/>
      <c r="Z45" s="1108"/>
      <c r="AA45" s="1108"/>
      <c r="AB45" s="1035"/>
      <c r="AC45" s="1034"/>
      <c r="AD45" s="1035"/>
      <c r="AE45" s="1034"/>
      <c r="AF45" s="1036"/>
      <c r="AG45" s="1035"/>
      <c r="AH45" s="1034"/>
      <c r="AI45" s="1034"/>
      <c r="AJ45" s="1033"/>
      <c r="AK45" s="1034"/>
      <c r="AL45" s="1033"/>
      <c r="AM45" s="1033"/>
      <c r="AN45" s="1034"/>
      <c r="AO45" s="1035"/>
      <c r="AP45" s="204">
        <f t="shared" si="1"/>
        <v>16</v>
      </c>
      <c r="AQ45" s="1660"/>
      <c r="AR45" s="1663"/>
      <c r="AS45" s="1712"/>
    </row>
    <row r="46" spans="2:45" s="135" customFormat="1" ht="60" customHeight="1" thickTop="1" x14ac:dyDescent="0.45">
      <c r="B46" s="1707">
        <v>2</v>
      </c>
      <c r="C46" s="1656" t="s">
        <v>114</v>
      </c>
      <c r="D46" s="1649" t="s">
        <v>115</v>
      </c>
      <c r="E46" s="1651" t="s">
        <v>111</v>
      </c>
      <c r="F46" s="1719">
        <v>250</v>
      </c>
      <c r="G46" s="1176" t="s">
        <v>24</v>
      </c>
      <c r="H46" s="1379"/>
      <c r="I46" s="949"/>
      <c r="J46" s="951"/>
      <c r="K46" s="948">
        <v>0</v>
      </c>
      <c r="L46" s="948">
        <v>0</v>
      </c>
      <c r="M46" s="948">
        <v>0</v>
      </c>
      <c r="N46" s="951">
        <v>0</v>
      </c>
      <c r="O46" s="1318">
        <v>0</v>
      </c>
      <c r="P46" s="949">
        <v>0</v>
      </c>
      <c r="Q46" s="948">
        <v>0</v>
      </c>
      <c r="R46" s="948">
        <v>0</v>
      </c>
      <c r="S46" s="951">
        <v>1</v>
      </c>
      <c r="T46" s="948">
        <v>0</v>
      </c>
      <c r="U46" s="949">
        <v>0</v>
      </c>
      <c r="V46" s="1378">
        <v>0</v>
      </c>
      <c r="W46" s="1378">
        <v>35</v>
      </c>
      <c r="X46" s="951">
        <v>35</v>
      </c>
      <c r="Y46" s="948">
        <v>31</v>
      </c>
      <c r="Z46" s="950">
        <v>20</v>
      </c>
      <c r="AA46" s="950">
        <v>25</v>
      </c>
      <c r="AB46" s="949">
        <v>0</v>
      </c>
      <c r="AC46" s="948">
        <v>0</v>
      </c>
      <c r="AD46" s="949"/>
      <c r="AE46" s="948"/>
      <c r="AF46" s="1318"/>
      <c r="AG46" s="949"/>
      <c r="AH46" s="948"/>
      <c r="AI46" s="948"/>
      <c r="AJ46" s="947">
        <v>0</v>
      </c>
      <c r="AK46" s="948">
        <v>0</v>
      </c>
      <c r="AL46" s="947">
        <v>0</v>
      </c>
      <c r="AM46" s="1219"/>
      <c r="AN46" s="946"/>
      <c r="AO46" s="949">
        <v>0</v>
      </c>
      <c r="AP46" s="1218">
        <f t="shared" si="1"/>
        <v>147</v>
      </c>
      <c r="AQ46" s="1659" t="s">
        <v>251</v>
      </c>
      <c r="AR46" s="1663"/>
      <c r="AS46" s="1712"/>
    </row>
    <row r="47" spans="2:45" s="135" customFormat="1" ht="60" customHeight="1" x14ac:dyDescent="0.45">
      <c r="B47" s="1686"/>
      <c r="C47" s="1667"/>
      <c r="D47" s="1695"/>
      <c r="E47" s="1718"/>
      <c r="F47" s="1693"/>
      <c r="G47" s="1049" t="s">
        <v>26</v>
      </c>
      <c r="H47" s="1377"/>
      <c r="I47" s="681">
        <v>0</v>
      </c>
      <c r="J47" s="474">
        <v>0</v>
      </c>
      <c r="K47" s="471">
        <v>0</v>
      </c>
      <c r="L47" s="471">
        <v>0</v>
      </c>
      <c r="M47" s="471">
        <v>0</v>
      </c>
      <c r="N47" s="474"/>
      <c r="O47" s="473">
        <v>0</v>
      </c>
      <c r="P47" s="472">
        <v>0</v>
      </c>
      <c r="Q47" s="471">
        <v>1</v>
      </c>
      <c r="R47" s="67">
        <v>0</v>
      </c>
      <c r="S47" s="474"/>
      <c r="T47" s="471">
        <v>35</v>
      </c>
      <c r="U47" s="472"/>
      <c r="V47" s="471">
        <v>35</v>
      </c>
      <c r="W47" s="471">
        <v>31</v>
      </c>
      <c r="X47" s="474">
        <v>20</v>
      </c>
      <c r="Y47" s="67">
        <v>25</v>
      </c>
      <c r="Z47" s="1046">
        <v>0</v>
      </c>
      <c r="AA47" s="1046">
        <v>0</v>
      </c>
      <c r="AB47" s="64"/>
      <c r="AC47" s="471"/>
      <c r="AD47" s="472"/>
      <c r="AE47" s="471"/>
      <c r="AF47" s="473"/>
      <c r="AG47" s="472"/>
      <c r="AH47" s="471"/>
      <c r="AI47" s="471"/>
      <c r="AJ47" s="1045">
        <v>0</v>
      </c>
      <c r="AK47" s="832"/>
      <c r="AL47" s="1045"/>
      <c r="AM47" s="1045"/>
      <c r="AN47" s="832"/>
      <c r="AO47" s="472"/>
      <c r="AP47" s="110">
        <f t="shared" si="1"/>
        <v>147</v>
      </c>
      <c r="AQ47" s="1660"/>
      <c r="AR47" s="1663"/>
      <c r="AS47" s="1712"/>
    </row>
    <row r="48" spans="2:45" ht="60" customHeight="1" x14ac:dyDescent="0.45">
      <c r="B48" s="1686"/>
      <c r="C48" s="1648"/>
      <c r="D48" s="1683"/>
      <c r="E48" s="1684"/>
      <c r="F48" s="1693"/>
      <c r="G48" s="1069" t="s">
        <v>206</v>
      </c>
      <c r="H48" s="1068"/>
      <c r="I48" s="1029"/>
      <c r="J48" s="1109"/>
      <c r="K48" s="1034"/>
      <c r="L48" s="1034"/>
      <c r="M48" s="1034"/>
      <c r="N48" s="1109"/>
      <c r="O48" s="1036">
        <v>1</v>
      </c>
      <c r="P48" s="1035">
        <v>0</v>
      </c>
      <c r="Q48" s="1034">
        <v>0</v>
      </c>
      <c r="R48" s="1030">
        <v>0</v>
      </c>
      <c r="S48" s="1109">
        <v>35</v>
      </c>
      <c r="T48" s="1034">
        <v>35</v>
      </c>
      <c r="U48" s="1035">
        <v>31</v>
      </c>
      <c r="V48" s="1034">
        <v>20</v>
      </c>
      <c r="W48" s="1034">
        <v>25</v>
      </c>
      <c r="X48" s="1109"/>
      <c r="Y48" s="1034"/>
      <c r="Z48" s="1108"/>
      <c r="AA48" s="1108"/>
      <c r="AB48" s="1035"/>
      <c r="AC48" s="1034"/>
      <c r="AD48" s="1035"/>
      <c r="AE48" s="1034"/>
      <c r="AF48" s="1036"/>
      <c r="AG48" s="1035"/>
      <c r="AH48" s="1034"/>
      <c r="AI48" s="1034"/>
      <c r="AJ48" s="1033"/>
      <c r="AK48" s="1034"/>
      <c r="AL48" s="1033"/>
      <c r="AM48" s="1033"/>
      <c r="AN48" s="1034"/>
      <c r="AO48" s="1035"/>
      <c r="AP48" s="204">
        <f t="shared" si="1"/>
        <v>147</v>
      </c>
      <c r="AQ48" s="1660"/>
      <c r="AR48" s="1663"/>
      <c r="AS48" s="1712"/>
    </row>
    <row r="49" spans="2:45" s="135" customFormat="1" ht="60" customHeight="1" x14ac:dyDescent="0.45">
      <c r="B49" s="1686"/>
      <c r="C49" s="1656" t="s">
        <v>114</v>
      </c>
      <c r="D49" s="1650" t="s">
        <v>116</v>
      </c>
      <c r="E49" s="1715" t="s">
        <v>111</v>
      </c>
      <c r="F49" s="1693"/>
      <c r="G49" s="1063" t="s">
        <v>24</v>
      </c>
      <c r="H49" s="1088"/>
      <c r="I49" s="1078"/>
      <c r="J49" s="1081"/>
      <c r="K49" s="1077">
        <v>0</v>
      </c>
      <c r="L49" s="1077">
        <v>0</v>
      </c>
      <c r="M49" s="1077">
        <v>0</v>
      </c>
      <c r="N49" s="1081"/>
      <c r="O49" s="1079">
        <v>0</v>
      </c>
      <c r="P49" s="1078">
        <v>0</v>
      </c>
      <c r="Q49" s="1077">
        <v>0</v>
      </c>
      <c r="R49" s="1077">
        <v>0</v>
      </c>
      <c r="S49" s="1081">
        <v>1</v>
      </c>
      <c r="T49" s="1077">
        <v>0</v>
      </c>
      <c r="U49" s="1078">
        <v>0</v>
      </c>
      <c r="V49" s="1077">
        <v>0</v>
      </c>
      <c r="W49" s="1082">
        <v>0</v>
      </c>
      <c r="X49" s="1376">
        <v>0</v>
      </c>
      <c r="Y49" s="1201">
        <v>0</v>
      </c>
      <c r="Z49" s="1375">
        <v>15</v>
      </c>
      <c r="AA49" s="1375">
        <v>0</v>
      </c>
      <c r="AB49" s="1093">
        <v>0</v>
      </c>
      <c r="AC49" s="1077">
        <v>0</v>
      </c>
      <c r="AD49" s="1078"/>
      <c r="AE49" s="1077"/>
      <c r="AF49" s="1079"/>
      <c r="AG49" s="1078"/>
      <c r="AH49" s="1077"/>
      <c r="AI49" s="1077"/>
      <c r="AJ49" s="1076"/>
      <c r="AK49" s="1077"/>
      <c r="AL49" s="1076"/>
      <c r="AM49" s="1076"/>
      <c r="AN49" s="1077"/>
      <c r="AO49" s="1093">
        <v>0</v>
      </c>
      <c r="AP49" s="1374">
        <f t="shared" si="1"/>
        <v>16</v>
      </c>
      <c r="AQ49" s="1717" t="s">
        <v>46</v>
      </c>
      <c r="AR49" s="1663"/>
      <c r="AS49" s="1712"/>
    </row>
    <row r="50" spans="2:45" s="135" customFormat="1" ht="60" customHeight="1" x14ac:dyDescent="0.45">
      <c r="B50" s="1686"/>
      <c r="C50" s="1667"/>
      <c r="D50" s="1683"/>
      <c r="E50" s="1716"/>
      <c r="F50" s="1693"/>
      <c r="G50" s="1049" t="s">
        <v>26</v>
      </c>
      <c r="H50" s="1048"/>
      <c r="I50" s="702">
        <v>0</v>
      </c>
      <c r="J50" s="474">
        <v>0</v>
      </c>
      <c r="K50" s="471">
        <v>0</v>
      </c>
      <c r="L50" s="471">
        <v>0</v>
      </c>
      <c r="M50" s="471">
        <v>0</v>
      </c>
      <c r="N50" s="474"/>
      <c r="O50" s="473">
        <v>0</v>
      </c>
      <c r="P50" s="472">
        <v>0</v>
      </c>
      <c r="Q50" s="471">
        <v>1</v>
      </c>
      <c r="R50" s="471">
        <v>0</v>
      </c>
      <c r="S50" s="474">
        <v>0</v>
      </c>
      <c r="T50" s="471">
        <v>0</v>
      </c>
      <c r="U50" s="472">
        <v>0</v>
      </c>
      <c r="V50" s="471">
        <v>0</v>
      </c>
      <c r="W50" s="471">
        <v>0</v>
      </c>
      <c r="X50" s="474">
        <v>15</v>
      </c>
      <c r="Y50" s="471">
        <v>0</v>
      </c>
      <c r="Z50" s="1046">
        <v>0</v>
      </c>
      <c r="AA50" s="1046">
        <v>0</v>
      </c>
      <c r="AB50" s="472"/>
      <c r="AC50" s="471"/>
      <c r="AD50" s="472"/>
      <c r="AE50" s="471"/>
      <c r="AF50" s="473"/>
      <c r="AG50" s="472"/>
      <c r="AH50" s="471"/>
      <c r="AI50" s="471"/>
      <c r="AJ50" s="703"/>
      <c r="AK50" s="832"/>
      <c r="AL50" s="1045"/>
      <c r="AM50" s="1045"/>
      <c r="AN50" s="832"/>
      <c r="AO50" s="472"/>
      <c r="AP50" s="1373">
        <f t="shared" si="1"/>
        <v>16</v>
      </c>
      <c r="AQ50" s="1660"/>
      <c r="AR50" s="1663"/>
      <c r="AS50" s="1712"/>
    </row>
    <row r="51" spans="2:45" ht="60" customHeight="1" thickBot="1" x14ac:dyDescent="0.5">
      <c r="B51" s="1694"/>
      <c r="C51" s="1657"/>
      <c r="D51" s="1658"/>
      <c r="E51" s="1720"/>
      <c r="F51" s="1698"/>
      <c r="G51" s="1042" t="s">
        <v>206</v>
      </c>
      <c r="H51" s="1041"/>
      <c r="I51" s="1037"/>
      <c r="J51" s="1039"/>
      <c r="K51" s="1032"/>
      <c r="L51" s="1032"/>
      <c r="M51" s="1032"/>
      <c r="N51" s="1039"/>
      <c r="O51" s="1040">
        <v>1</v>
      </c>
      <c r="P51" s="1037"/>
      <c r="Q51" s="1032"/>
      <c r="R51" s="1032"/>
      <c r="S51" s="1039"/>
      <c r="T51" s="1032"/>
      <c r="U51" s="1037"/>
      <c r="V51" s="1032">
        <v>15</v>
      </c>
      <c r="W51" s="1032"/>
      <c r="X51" s="1039"/>
      <c r="Y51" s="1032"/>
      <c r="Z51" s="1038"/>
      <c r="AA51" s="1038"/>
      <c r="AB51" s="1037"/>
      <c r="AC51" s="1032"/>
      <c r="AD51" s="1037"/>
      <c r="AE51" s="1032"/>
      <c r="AF51" s="1040"/>
      <c r="AG51" s="1037"/>
      <c r="AH51" s="1032"/>
      <c r="AI51" s="1032"/>
      <c r="AJ51" s="1031"/>
      <c r="AK51" s="1032"/>
      <c r="AL51" s="1031"/>
      <c r="AM51" s="1031"/>
      <c r="AN51" s="1032"/>
      <c r="AO51" s="1037"/>
      <c r="AP51" s="1372">
        <f t="shared" si="1"/>
        <v>16</v>
      </c>
      <c r="AQ51" s="1661"/>
      <c r="AR51" s="1663"/>
      <c r="AS51" s="1712"/>
    </row>
    <row r="52" spans="2:45" ht="60" customHeight="1" thickTop="1" x14ac:dyDescent="0.45">
      <c r="B52" s="1707">
        <v>3</v>
      </c>
      <c r="C52" s="1647" t="s">
        <v>250</v>
      </c>
      <c r="D52" s="1649" t="s">
        <v>121</v>
      </c>
      <c r="E52" s="1651" t="s">
        <v>249</v>
      </c>
      <c r="F52" s="1653">
        <v>160</v>
      </c>
      <c r="G52" s="1371" t="s">
        <v>24</v>
      </c>
      <c r="H52" s="1370"/>
      <c r="I52" s="1369"/>
      <c r="J52" s="1368">
        <v>48</v>
      </c>
      <c r="K52" s="1367">
        <v>45</v>
      </c>
      <c r="L52" s="1366">
        <v>45</v>
      </c>
      <c r="M52" s="1366">
        <v>50</v>
      </c>
      <c r="N52" s="846">
        <v>48</v>
      </c>
      <c r="O52" s="844">
        <v>36</v>
      </c>
      <c r="P52" s="761">
        <v>40</v>
      </c>
      <c r="Q52" s="845">
        <v>45</v>
      </c>
      <c r="R52" s="845">
        <v>49</v>
      </c>
      <c r="S52" s="846">
        <v>41</v>
      </c>
      <c r="T52" s="845">
        <v>42</v>
      </c>
      <c r="U52" s="1365">
        <v>52</v>
      </c>
      <c r="V52" s="845">
        <v>50</v>
      </c>
      <c r="W52" s="845">
        <v>61</v>
      </c>
      <c r="X52" s="846">
        <v>60</v>
      </c>
      <c r="Y52" s="845">
        <v>51</v>
      </c>
      <c r="Z52" s="1358">
        <v>51</v>
      </c>
      <c r="AA52" s="1358">
        <v>51</v>
      </c>
      <c r="AB52" s="761">
        <v>51</v>
      </c>
      <c r="AC52" s="845">
        <v>54</v>
      </c>
      <c r="AD52" s="761"/>
      <c r="AE52" s="845"/>
      <c r="AF52" s="844"/>
      <c r="AG52" s="1364"/>
      <c r="AH52" s="1114"/>
      <c r="AI52" s="845"/>
      <c r="AJ52" s="1113"/>
      <c r="AK52" s="944"/>
      <c r="AL52" s="1363"/>
      <c r="AM52" s="1053"/>
      <c r="AN52" s="1054"/>
      <c r="AO52" s="1357"/>
      <c r="AP52" s="1356">
        <f t="shared" si="1"/>
        <v>970</v>
      </c>
      <c r="AQ52" s="1361"/>
      <c r="AR52" s="1663"/>
      <c r="AS52" s="1360"/>
    </row>
    <row r="53" spans="2:45" ht="60" customHeight="1" x14ac:dyDescent="0.45">
      <c r="B53" s="1686"/>
      <c r="C53" s="1667"/>
      <c r="D53" s="1671"/>
      <c r="E53" s="1711"/>
      <c r="F53" s="1674"/>
      <c r="G53" s="1049" t="s">
        <v>26</v>
      </c>
      <c r="H53" s="1087"/>
      <c r="I53" s="681">
        <v>48</v>
      </c>
      <c r="J53" s="68"/>
      <c r="K53" s="67"/>
      <c r="L53" s="67"/>
      <c r="M53" s="67">
        <v>48</v>
      </c>
      <c r="N53" s="68">
        <v>36</v>
      </c>
      <c r="O53" s="65">
        <v>40</v>
      </c>
      <c r="P53" s="64">
        <v>45</v>
      </c>
      <c r="Q53" s="67">
        <v>49</v>
      </c>
      <c r="R53" s="67">
        <v>41</v>
      </c>
      <c r="S53" s="68">
        <v>42</v>
      </c>
      <c r="T53" s="67"/>
      <c r="U53" s="64">
        <v>50</v>
      </c>
      <c r="V53" s="67">
        <v>61</v>
      </c>
      <c r="W53" s="67">
        <v>60</v>
      </c>
      <c r="X53" s="68">
        <v>51</v>
      </c>
      <c r="Y53" s="67">
        <v>51</v>
      </c>
      <c r="Z53" s="70">
        <v>51</v>
      </c>
      <c r="AA53" s="70">
        <v>51</v>
      </c>
      <c r="AB53" s="64">
        <v>54</v>
      </c>
      <c r="AC53" s="67"/>
      <c r="AD53" s="64"/>
      <c r="AE53" s="67"/>
      <c r="AF53" s="65"/>
      <c r="AG53" s="64"/>
      <c r="AH53" s="67"/>
      <c r="AI53" s="67"/>
      <c r="AJ53" s="682"/>
      <c r="AK53" s="1044"/>
      <c r="AL53" s="1071"/>
      <c r="AM53" s="1071"/>
      <c r="AN53" s="1044"/>
      <c r="AO53" s="64"/>
      <c r="AP53" s="144">
        <f t="shared" si="1"/>
        <v>778</v>
      </c>
      <c r="AQ53" s="1361"/>
      <c r="AR53" s="1663"/>
      <c r="AS53" s="1360"/>
    </row>
    <row r="54" spans="2:45" ht="60" customHeight="1" thickBot="1" x14ac:dyDescent="0.5">
      <c r="B54" s="1686"/>
      <c r="C54" s="1648"/>
      <c r="D54" s="1650"/>
      <c r="E54" s="1652"/>
      <c r="F54" s="1654"/>
      <c r="G54" s="1362" t="s">
        <v>206</v>
      </c>
      <c r="H54" s="1068">
        <v>48</v>
      </c>
      <c r="I54" s="1029">
        <v>45</v>
      </c>
      <c r="J54" s="1067">
        <v>45</v>
      </c>
      <c r="K54" s="1030">
        <v>50</v>
      </c>
      <c r="L54" s="1030">
        <v>48</v>
      </c>
      <c r="M54" s="1030">
        <v>36</v>
      </c>
      <c r="N54" s="1067">
        <v>40</v>
      </c>
      <c r="O54" s="1065">
        <v>45</v>
      </c>
      <c r="P54" s="1029">
        <v>49</v>
      </c>
      <c r="Q54" s="1030">
        <v>41</v>
      </c>
      <c r="R54" s="1030">
        <v>42</v>
      </c>
      <c r="S54" s="1067">
        <v>52</v>
      </c>
      <c r="T54" s="1030">
        <v>50</v>
      </c>
      <c r="U54" s="1029">
        <v>61</v>
      </c>
      <c r="V54" s="1030">
        <v>60</v>
      </c>
      <c r="W54" s="1030">
        <v>51</v>
      </c>
      <c r="X54" s="1067">
        <v>51</v>
      </c>
      <c r="Y54" s="1030">
        <v>51</v>
      </c>
      <c r="Z54" s="1066">
        <v>51</v>
      </c>
      <c r="AA54" s="1066">
        <v>54</v>
      </c>
      <c r="AB54" s="1029"/>
      <c r="AC54" s="1030"/>
      <c r="AD54" s="1029"/>
      <c r="AE54" s="1030"/>
      <c r="AF54" s="1065"/>
      <c r="AG54" s="1029"/>
      <c r="AH54" s="1030"/>
      <c r="AI54" s="1030"/>
      <c r="AJ54" s="1064"/>
      <c r="AK54" s="1030"/>
      <c r="AL54" s="1064"/>
      <c r="AM54" s="1064"/>
      <c r="AN54" s="1030"/>
      <c r="AO54" s="1029"/>
      <c r="AP54" s="190">
        <f t="shared" si="1"/>
        <v>970</v>
      </c>
      <c r="AQ54" s="1361"/>
      <c r="AR54" s="1663"/>
      <c r="AS54" s="1360"/>
    </row>
    <row r="55" spans="2:45" s="135" customFormat="1" ht="60" customHeight="1" thickTop="1" x14ac:dyDescent="0.45">
      <c r="B55" s="1686"/>
      <c r="C55" s="1667" t="s">
        <v>250</v>
      </c>
      <c r="D55" s="1671" t="s">
        <v>118</v>
      </c>
      <c r="E55" s="1711" t="s">
        <v>249</v>
      </c>
      <c r="F55" s="1674">
        <v>180</v>
      </c>
      <c r="G55" s="1124" t="s">
        <v>24</v>
      </c>
      <c r="H55" s="1359"/>
      <c r="I55" s="762"/>
      <c r="J55" s="846"/>
      <c r="K55" s="845"/>
      <c r="L55" s="845"/>
      <c r="M55" s="845"/>
      <c r="N55" s="846"/>
      <c r="O55" s="844"/>
      <c r="P55" s="761"/>
      <c r="Q55" s="845"/>
      <c r="R55" s="845"/>
      <c r="S55" s="846"/>
      <c r="T55" s="845"/>
      <c r="U55" s="761"/>
      <c r="V55" s="845"/>
      <c r="W55" s="845"/>
      <c r="X55" s="846"/>
      <c r="Y55" s="845"/>
      <c r="Z55" s="1358"/>
      <c r="AA55" s="1358"/>
      <c r="AB55" s="761"/>
      <c r="AC55" s="845"/>
      <c r="AD55" s="943"/>
      <c r="AE55" s="944"/>
      <c r="AF55" s="1089"/>
      <c r="AG55" s="943"/>
      <c r="AH55" s="944"/>
      <c r="AI55" s="944"/>
      <c r="AJ55" s="1002"/>
      <c r="AK55" s="944"/>
      <c r="AL55" s="1002"/>
      <c r="AM55" s="1053"/>
      <c r="AN55" s="1054"/>
      <c r="AO55" s="1357"/>
      <c r="AP55" s="1356">
        <f t="shared" si="1"/>
        <v>0</v>
      </c>
      <c r="AQ55" s="1659" t="s">
        <v>46</v>
      </c>
      <c r="AR55" s="1663"/>
    </row>
    <row r="56" spans="2:45" s="135" customFormat="1" ht="60" customHeight="1" x14ac:dyDescent="0.45">
      <c r="B56" s="1686"/>
      <c r="C56" s="1667"/>
      <c r="D56" s="1671"/>
      <c r="E56" s="1711"/>
      <c r="F56" s="1674"/>
      <c r="G56" s="1049" t="s">
        <v>26</v>
      </c>
      <c r="H56" s="1087"/>
      <c r="I56" s="681"/>
      <c r="J56" s="68"/>
      <c r="K56" s="67"/>
      <c r="L56" s="67"/>
      <c r="M56" s="67"/>
      <c r="N56" s="68"/>
      <c r="O56" s="65"/>
      <c r="P56" s="64"/>
      <c r="Q56" s="67"/>
      <c r="R56" s="71"/>
      <c r="S56" s="68"/>
      <c r="T56" s="67"/>
      <c r="U56" s="64"/>
      <c r="V56" s="71"/>
      <c r="W56" s="67"/>
      <c r="X56" s="676"/>
      <c r="Y56" s="67"/>
      <c r="Z56" s="70"/>
      <c r="AA56" s="70"/>
      <c r="AB56" s="64"/>
      <c r="AC56" s="67"/>
      <c r="AD56" s="64"/>
      <c r="AE56" s="67"/>
      <c r="AF56" s="65"/>
      <c r="AG56" s="64"/>
      <c r="AH56" s="67"/>
      <c r="AI56" s="67"/>
      <c r="AJ56" s="682"/>
      <c r="AK56" s="1044"/>
      <c r="AL56" s="1071"/>
      <c r="AM56" s="1071"/>
      <c r="AN56" s="1044"/>
      <c r="AO56" s="64"/>
      <c r="AP56" s="144">
        <f t="shared" si="1"/>
        <v>0</v>
      </c>
      <c r="AQ56" s="1660"/>
      <c r="AR56" s="1663"/>
    </row>
    <row r="57" spans="2:45" ht="60" customHeight="1" thickBot="1" x14ac:dyDescent="0.5">
      <c r="B57" s="1694"/>
      <c r="C57" s="1648"/>
      <c r="D57" s="1650"/>
      <c r="E57" s="1652"/>
      <c r="F57" s="1654"/>
      <c r="G57" s="1069" t="s">
        <v>206</v>
      </c>
      <c r="H57" s="1068"/>
      <c r="I57" s="1029"/>
      <c r="J57" s="1067"/>
      <c r="K57" s="1030"/>
      <c r="L57" s="1030"/>
      <c r="M57" s="1030"/>
      <c r="N57" s="1067"/>
      <c r="O57" s="1065"/>
      <c r="P57" s="1029"/>
      <c r="Q57" s="1030"/>
      <c r="R57" s="1030"/>
      <c r="S57" s="1067"/>
      <c r="T57" s="1030"/>
      <c r="U57" s="1029"/>
      <c r="V57" s="1030"/>
      <c r="W57" s="1030"/>
      <c r="X57" s="1067"/>
      <c r="Y57" s="1030"/>
      <c r="Z57" s="1066"/>
      <c r="AA57" s="1066"/>
      <c r="AB57" s="1029"/>
      <c r="AC57" s="1030"/>
      <c r="AD57" s="1029"/>
      <c r="AE57" s="1030"/>
      <c r="AF57" s="1065"/>
      <c r="AG57" s="1029"/>
      <c r="AH57" s="1030"/>
      <c r="AI57" s="1030"/>
      <c r="AJ57" s="1064"/>
      <c r="AK57" s="1030"/>
      <c r="AL57" s="1064"/>
      <c r="AM57" s="1064"/>
      <c r="AN57" s="1030"/>
      <c r="AO57" s="1029"/>
      <c r="AP57" s="190">
        <f t="shared" si="1"/>
        <v>0</v>
      </c>
      <c r="AQ57" s="1660"/>
      <c r="AR57" s="1663"/>
    </row>
    <row r="58" spans="2:45" s="135" customFormat="1" ht="60" customHeight="1" thickTop="1" x14ac:dyDescent="0.45">
      <c r="B58" s="1644">
        <v>6</v>
      </c>
      <c r="C58" s="1647" t="s">
        <v>103</v>
      </c>
      <c r="D58" s="1649" t="s">
        <v>101</v>
      </c>
      <c r="E58" s="1724" t="s">
        <v>28</v>
      </c>
      <c r="F58" s="1653">
        <v>106</v>
      </c>
      <c r="G58" s="1176" t="s">
        <v>24</v>
      </c>
      <c r="H58" s="1289"/>
      <c r="I58" s="1285"/>
      <c r="J58" s="1287"/>
      <c r="K58" s="1349">
        <v>10</v>
      </c>
      <c r="L58" s="1355">
        <v>13</v>
      </c>
      <c r="M58" s="1355">
        <v>13</v>
      </c>
      <c r="N58" s="1354">
        <v>13</v>
      </c>
      <c r="O58" s="1352">
        <v>13</v>
      </c>
      <c r="P58" s="1351">
        <v>13</v>
      </c>
      <c r="Q58" s="1349">
        <v>13</v>
      </c>
      <c r="R58" s="1349">
        <v>12</v>
      </c>
      <c r="S58" s="1354">
        <v>0</v>
      </c>
      <c r="T58" s="1349">
        <v>0</v>
      </c>
      <c r="U58" s="1351">
        <v>0</v>
      </c>
      <c r="V58" s="1349">
        <v>0</v>
      </c>
      <c r="W58" s="1349">
        <v>0</v>
      </c>
      <c r="X58" s="1354">
        <v>0</v>
      </c>
      <c r="Y58" s="1349">
        <v>0</v>
      </c>
      <c r="Z58" s="1353">
        <v>0</v>
      </c>
      <c r="AA58" s="1353">
        <v>0</v>
      </c>
      <c r="AB58" s="1351">
        <v>0</v>
      </c>
      <c r="AC58" s="1349">
        <v>0</v>
      </c>
      <c r="AD58" s="1351"/>
      <c r="AE58" s="1349"/>
      <c r="AF58" s="1352"/>
      <c r="AG58" s="1351"/>
      <c r="AH58" s="1349"/>
      <c r="AI58" s="1349"/>
      <c r="AJ58" s="1350"/>
      <c r="AK58" s="1349"/>
      <c r="AL58" s="1350"/>
      <c r="AM58" s="1350"/>
      <c r="AN58" s="1349"/>
      <c r="AO58" s="1348"/>
      <c r="AP58" s="60">
        <f t="shared" si="1"/>
        <v>100</v>
      </c>
      <c r="AQ58" s="1728" t="s">
        <v>248</v>
      </c>
      <c r="AR58" s="1663"/>
      <c r="AS58" s="168"/>
    </row>
    <row r="59" spans="2:45" s="135" customFormat="1" ht="60" customHeight="1" x14ac:dyDescent="0.45">
      <c r="B59" s="1686"/>
      <c r="C59" s="1667"/>
      <c r="D59" s="1695"/>
      <c r="E59" s="1725"/>
      <c r="F59" s="1693"/>
      <c r="G59" s="1049" t="s">
        <v>26</v>
      </c>
      <c r="H59" s="1238">
        <v>10</v>
      </c>
      <c r="I59" s="472">
        <v>13</v>
      </c>
      <c r="J59" s="474">
        <v>13</v>
      </c>
      <c r="K59" s="471">
        <v>13</v>
      </c>
      <c r="L59" s="471">
        <v>13</v>
      </c>
      <c r="M59" s="471">
        <v>13</v>
      </c>
      <c r="N59" s="1177">
        <v>23</v>
      </c>
      <c r="O59" s="473">
        <v>12</v>
      </c>
      <c r="P59" s="472"/>
      <c r="Q59" s="471"/>
      <c r="R59" s="1047"/>
      <c r="S59" s="474"/>
      <c r="T59" s="471"/>
      <c r="U59" s="472"/>
      <c r="V59" s="471"/>
      <c r="W59" s="471"/>
      <c r="X59" s="474"/>
      <c r="Y59" s="471"/>
      <c r="Z59" s="1046"/>
      <c r="AA59" s="1046"/>
      <c r="AB59" s="472"/>
      <c r="AC59" s="471"/>
      <c r="AD59" s="472"/>
      <c r="AE59" s="471"/>
      <c r="AF59" s="473"/>
      <c r="AG59" s="472"/>
      <c r="AH59" s="471"/>
      <c r="AI59" s="471"/>
      <c r="AJ59" s="1045"/>
      <c r="AK59" s="832"/>
      <c r="AL59" s="1045"/>
      <c r="AM59" s="1045"/>
      <c r="AN59" s="832"/>
      <c r="AO59" s="1278"/>
      <c r="AP59" s="110">
        <f t="shared" si="1"/>
        <v>110</v>
      </c>
      <c r="AQ59" s="1729"/>
      <c r="AR59" s="1663"/>
      <c r="AS59" s="168"/>
    </row>
    <row r="60" spans="2:45" ht="60" customHeight="1" thickBot="1" x14ac:dyDescent="0.5">
      <c r="B60" s="1721"/>
      <c r="C60" s="1722"/>
      <c r="D60" s="1723"/>
      <c r="E60" s="1726"/>
      <c r="F60" s="1727"/>
      <c r="G60" s="1347" t="s">
        <v>206</v>
      </c>
      <c r="H60" s="1346">
        <v>13</v>
      </c>
      <c r="I60" s="716">
        <v>13</v>
      </c>
      <c r="J60" s="714">
        <v>13</v>
      </c>
      <c r="K60" s="713">
        <v>13</v>
      </c>
      <c r="L60" s="713">
        <v>13</v>
      </c>
      <c r="M60" s="713">
        <v>23</v>
      </c>
      <c r="N60" s="714">
        <v>12</v>
      </c>
      <c r="O60" s="715"/>
      <c r="P60" s="716"/>
      <c r="Q60" s="713"/>
      <c r="R60" s="713"/>
      <c r="S60" s="714"/>
      <c r="T60" s="713"/>
      <c r="U60" s="716"/>
      <c r="V60" s="713"/>
      <c r="W60" s="713"/>
      <c r="X60" s="714"/>
      <c r="Y60" s="713"/>
      <c r="Z60" s="926"/>
      <c r="AA60" s="926"/>
      <c r="AB60" s="716"/>
      <c r="AC60" s="713"/>
      <c r="AD60" s="716"/>
      <c r="AE60" s="713"/>
      <c r="AF60" s="715"/>
      <c r="AG60" s="716"/>
      <c r="AH60" s="713"/>
      <c r="AI60" s="713"/>
      <c r="AJ60" s="718"/>
      <c r="AK60" s="713"/>
      <c r="AL60" s="718"/>
      <c r="AM60" s="718"/>
      <c r="AN60" s="713"/>
      <c r="AO60" s="716"/>
      <c r="AP60" s="925">
        <f t="shared" si="1"/>
        <v>100</v>
      </c>
      <c r="AQ60" s="1730"/>
      <c r="AR60" s="1663"/>
      <c r="AS60" s="192"/>
    </row>
    <row r="61" spans="2:45" s="135" customFormat="1" ht="60" customHeight="1" thickTop="1" x14ac:dyDescent="0.45">
      <c r="B61" s="1644">
        <v>6</v>
      </c>
      <c r="C61" s="1647" t="s">
        <v>247</v>
      </c>
      <c r="D61" s="1649" t="s">
        <v>246</v>
      </c>
      <c r="E61" s="1731" t="s">
        <v>32</v>
      </c>
      <c r="F61" s="1653">
        <v>100</v>
      </c>
      <c r="G61" s="1176" t="s">
        <v>93</v>
      </c>
      <c r="H61" s="1289"/>
      <c r="I61" s="1285"/>
      <c r="J61" s="1287"/>
      <c r="K61" s="1286"/>
      <c r="L61" s="1286"/>
      <c r="M61" s="1286"/>
      <c r="N61" s="1287"/>
      <c r="O61" s="1345"/>
      <c r="P61" s="1343"/>
      <c r="Q61" s="1286"/>
      <c r="R61" s="1342"/>
      <c r="S61" s="1344"/>
      <c r="T61" s="1342"/>
      <c r="U61" s="1343"/>
      <c r="V61" s="1342"/>
      <c r="W61" s="1279"/>
      <c r="X61" s="1287"/>
      <c r="Y61" s="1286"/>
      <c r="Z61" s="1341"/>
      <c r="AA61" s="1341"/>
      <c r="AB61" s="1285"/>
      <c r="AC61" s="1286"/>
      <c r="AD61" s="1285"/>
      <c r="AE61" s="1286"/>
      <c r="AF61" s="1288"/>
      <c r="AG61" s="1285"/>
      <c r="AH61" s="1286"/>
      <c r="AI61" s="1286"/>
      <c r="AJ61" s="1340"/>
      <c r="AK61" s="1286"/>
      <c r="AL61" s="1340"/>
      <c r="AM61" s="1340"/>
      <c r="AN61" s="1286"/>
      <c r="AO61" s="1339"/>
      <c r="AP61" s="60">
        <f t="shared" ref="AP61:AP92" si="2">SUM(H61:AO61)</f>
        <v>0</v>
      </c>
      <c r="AQ61" s="1729"/>
      <c r="AR61" s="1663"/>
      <c r="AS61" s="168"/>
    </row>
    <row r="62" spans="2:45" ht="60" customHeight="1" thickBot="1" x14ac:dyDescent="0.5">
      <c r="B62" s="1646"/>
      <c r="C62" s="1657"/>
      <c r="D62" s="1658"/>
      <c r="E62" s="1732"/>
      <c r="F62" s="1655"/>
      <c r="G62" s="1166" t="s">
        <v>26</v>
      </c>
      <c r="H62" s="1165"/>
      <c r="I62" s="859"/>
      <c r="J62" s="799"/>
      <c r="K62" s="858"/>
      <c r="L62" s="858"/>
      <c r="M62" s="858"/>
      <c r="N62" s="799"/>
      <c r="O62" s="857"/>
      <c r="P62" s="859"/>
      <c r="Q62" s="858"/>
      <c r="R62" s="858"/>
      <c r="S62" s="799"/>
      <c r="T62" s="858"/>
      <c r="U62" s="859"/>
      <c r="V62" s="858"/>
      <c r="W62" s="858"/>
      <c r="X62" s="799"/>
      <c r="Y62" s="858"/>
      <c r="Z62" s="1164"/>
      <c r="AA62" s="1164"/>
      <c r="AB62" s="859"/>
      <c r="AC62" s="1163"/>
      <c r="AD62" s="859"/>
      <c r="AE62" s="858"/>
      <c r="AF62" s="857"/>
      <c r="AG62" s="859"/>
      <c r="AH62" s="858"/>
      <c r="AI62" s="858"/>
      <c r="AJ62" s="1162"/>
      <c r="AK62" s="858"/>
      <c r="AL62" s="1162"/>
      <c r="AM62" s="1162"/>
      <c r="AN62" s="858"/>
      <c r="AO62" s="800"/>
      <c r="AP62" s="1161">
        <f t="shared" si="2"/>
        <v>0</v>
      </c>
      <c r="AQ62" s="1730"/>
      <c r="AR62" s="1663"/>
      <c r="AS62" s="192"/>
    </row>
    <row r="63" spans="2:45" s="135" customFormat="1" ht="60" customHeight="1" thickTop="1" x14ac:dyDescent="0.45">
      <c r="B63" s="1704">
        <v>3</v>
      </c>
      <c r="C63" s="1647" t="s">
        <v>232</v>
      </c>
      <c r="D63" s="1671" t="s">
        <v>245</v>
      </c>
      <c r="E63" s="1733" t="s">
        <v>32</v>
      </c>
      <c r="F63" s="1674">
        <v>100</v>
      </c>
      <c r="G63" s="1124" t="s">
        <v>24</v>
      </c>
      <c r="H63" s="1338"/>
      <c r="I63" s="1337"/>
      <c r="J63" s="1336"/>
      <c r="K63" s="1184"/>
      <c r="L63" s="1184"/>
      <c r="M63" s="1184"/>
      <c r="N63" s="1185"/>
      <c r="O63" s="1334"/>
      <c r="P63" s="1186"/>
      <c r="Q63" s="1184"/>
      <c r="R63" s="1184"/>
      <c r="S63" s="1185"/>
      <c r="T63" s="1184"/>
      <c r="U63" s="1186"/>
      <c r="V63" s="1184"/>
      <c r="W63" s="1184"/>
      <c r="X63" s="1185"/>
      <c r="Y63" s="1184"/>
      <c r="Z63" s="1335"/>
      <c r="AA63" s="1335"/>
      <c r="AB63" s="1186"/>
      <c r="AC63" s="1184"/>
      <c r="AD63" s="1186"/>
      <c r="AE63" s="1184"/>
      <c r="AF63" s="1334"/>
      <c r="AG63" s="1186"/>
      <c r="AH63" s="1184"/>
      <c r="AI63" s="1184"/>
      <c r="AJ63" s="1333"/>
      <c r="AK63" s="1184"/>
      <c r="AL63" s="1333"/>
      <c r="AM63" s="1333"/>
      <c r="AN63" s="1184"/>
      <c r="AO63" s="1332"/>
      <c r="AP63" s="1331">
        <f t="shared" si="2"/>
        <v>0</v>
      </c>
      <c r="AQ63" s="1728"/>
      <c r="AR63" s="1663"/>
      <c r="AS63" s="168"/>
    </row>
    <row r="64" spans="2:45" ht="60" customHeight="1" thickBot="1" x14ac:dyDescent="0.5">
      <c r="B64" s="1705"/>
      <c r="C64" s="1667"/>
      <c r="D64" s="1683"/>
      <c r="E64" s="1716"/>
      <c r="F64" s="1685"/>
      <c r="G64" s="1049" t="s">
        <v>26</v>
      </c>
      <c r="H64" s="1087"/>
      <c r="I64" s="681"/>
      <c r="J64" s="833"/>
      <c r="K64" s="832"/>
      <c r="L64" s="832"/>
      <c r="M64" s="832"/>
      <c r="N64" s="833"/>
      <c r="O64" s="1276"/>
      <c r="P64" s="702"/>
      <c r="Q64" s="832"/>
      <c r="R64" s="832"/>
      <c r="S64" s="833"/>
      <c r="T64" s="832"/>
      <c r="U64" s="702"/>
      <c r="V64" s="832"/>
      <c r="W64" s="832"/>
      <c r="X64" s="833"/>
      <c r="Y64" s="832"/>
      <c r="Z64" s="1111"/>
      <c r="AA64" s="1111"/>
      <c r="AB64" s="702"/>
      <c r="AC64" s="832"/>
      <c r="AD64" s="702"/>
      <c r="AE64" s="832"/>
      <c r="AF64" s="695"/>
      <c r="AG64" s="702"/>
      <c r="AH64" s="832"/>
      <c r="AI64" s="832"/>
      <c r="AJ64" s="1045"/>
      <c r="AK64" s="832"/>
      <c r="AL64" s="1045"/>
      <c r="AM64" s="1045"/>
      <c r="AN64" s="832"/>
      <c r="AO64" s="472"/>
      <c r="AP64" s="110">
        <f t="shared" si="2"/>
        <v>0</v>
      </c>
      <c r="AQ64" s="1729"/>
      <c r="AR64" s="1663"/>
      <c r="AS64" s="192"/>
    </row>
    <row r="65" spans="2:45" s="135" customFormat="1" ht="60" customHeight="1" thickTop="1" x14ac:dyDescent="0.45">
      <c r="B65" s="1330">
        <v>6</v>
      </c>
      <c r="C65" s="1647" t="s">
        <v>244</v>
      </c>
      <c r="D65" s="1649" t="s">
        <v>243</v>
      </c>
      <c r="E65" s="1329" t="s">
        <v>32</v>
      </c>
      <c r="F65" s="1328">
        <v>100</v>
      </c>
      <c r="G65" s="1176" t="s">
        <v>24</v>
      </c>
      <c r="H65" s="1275"/>
      <c r="I65" s="1274"/>
      <c r="J65" s="1257"/>
      <c r="K65" s="1324"/>
      <c r="L65" s="1324"/>
      <c r="M65" s="1324"/>
      <c r="N65" s="1257"/>
      <c r="O65" s="1326"/>
      <c r="P65" s="1258"/>
      <c r="Q65" s="1324"/>
      <c r="R65" s="1324"/>
      <c r="S65" s="1257"/>
      <c r="T65" s="1324"/>
      <c r="U65" s="1258"/>
      <c r="V65" s="1324"/>
      <c r="W65" s="1324"/>
      <c r="X65" s="1257"/>
      <c r="Y65" s="1324"/>
      <c r="Z65" s="1327"/>
      <c r="AA65" s="1327"/>
      <c r="AB65" s="1258"/>
      <c r="AC65" s="1324"/>
      <c r="AD65" s="1258"/>
      <c r="AE65" s="1324"/>
      <c r="AF65" s="1326"/>
      <c r="AG65" s="1258"/>
      <c r="AH65" s="1324"/>
      <c r="AI65" s="1324"/>
      <c r="AJ65" s="1325"/>
      <c r="AK65" s="1324"/>
      <c r="AL65" s="1325"/>
      <c r="AM65" s="1325"/>
      <c r="AN65" s="1324"/>
      <c r="AO65" s="162"/>
      <c r="AP65" s="214">
        <f t="shared" si="2"/>
        <v>0</v>
      </c>
      <c r="AQ65" s="1728"/>
      <c r="AR65" s="1663"/>
      <c r="AS65" s="168"/>
    </row>
    <row r="66" spans="2:45" ht="60" customHeight="1" x14ac:dyDescent="0.45">
      <c r="B66" s="1298"/>
      <c r="C66" s="1648"/>
      <c r="D66" s="1650"/>
      <c r="E66" s="1297"/>
      <c r="F66" s="1296"/>
      <c r="G66" s="1049" t="s">
        <v>26</v>
      </c>
      <c r="H66" s="1087"/>
      <c r="I66" s="681"/>
      <c r="J66" s="1099"/>
      <c r="K66" s="1044"/>
      <c r="L66" s="1044"/>
      <c r="M66" s="1044"/>
      <c r="N66" s="1099"/>
      <c r="O66" s="1072"/>
      <c r="P66" s="681"/>
      <c r="Q66" s="1044"/>
      <c r="R66" s="1044"/>
      <c r="S66" s="1099"/>
      <c r="T66" s="1044"/>
      <c r="U66" s="681"/>
      <c r="V66" s="1044"/>
      <c r="W66" s="1044"/>
      <c r="X66" s="1099"/>
      <c r="Y66" s="1044"/>
      <c r="Z66" s="1098"/>
      <c r="AA66" s="1098"/>
      <c r="AB66" s="681"/>
      <c r="AC66" s="1044"/>
      <c r="AD66" s="681"/>
      <c r="AE66" s="1044"/>
      <c r="AF66" s="1072"/>
      <c r="AG66" s="681"/>
      <c r="AH66" s="1044"/>
      <c r="AI66" s="1044"/>
      <c r="AJ66" s="1071"/>
      <c r="AK66" s="1044"/>
      <c r="AL66" s="1071"/>
      <c r="AM66" s="1071"/>
      <c r="AN66" s="1044"/>
      <c r="AO66" s="64"/>
      <c r="AP66" s="144">
        <f t="shared" si="2"/>
        <v>0</v>
      </c>
      <c r="AQ66" s="1729"/>
      <c r="AR66" s="1663"/>
      <c r="AS66" s="192"/>
    </row>
    <row r="67" spans="2:45" s="135" customFormat="1" ht="60" customHeight="1" x14ac:dyDescent="0.45">
      <c r="B67" s="1298"/>
      <c r="C67" s="1656" t="s">
        <v>238</v>
      </c>
      <c r="D67" s="1650" t="s">
        <v>242</v>
      </c>
      <c r="E67" s="1297"/>
      <c r="F67" s="1296"/>
      <c r="G67" s="1063" t="s">
        <v>24</v>
      </c>
      <c r="H67" s="1275"/>
      <c r="I67" s="1274"/>
      <c r="J67" s="1273"/>
      <c r="K67" s="1272"/>
      <c r="L67" s="1272"/>
      <c r="M67" s="1272"/>
      <c r="N67" s="1273"/>
      <c r="O67" s="1294"/>
      <c r="P67" s="1274"/>
      <c r="Q67" s="1272"/>
      <c r="R67" s="1272"/>
      <c r="S67" s="1273"/>
      <c r="T67" s="1272"/>
      <c r="U67" s="1274"/>
      <c r="V67" s="1272"/>
      <c r="W67" s="1272"/>
      <c r="X67" s="1273"/>
      <c r="Y67" s="1272"/>
      <c r="Z67" s="1295"/>
      <c r="AA67" s="1295"/>
      <c r="AB67" s="1274"/>
      <c r="AC67" s="1272"/>
      <c r="AD67" s="1274"/>
      <c r="AE67" s="1272"/>
      <c r="AF67" s="1294"/>
      <c r="AG67" s="1274"/>
      <c r="AH67" s="1272"/>
      <c r="AI67" s="1272"/>
      <c r="AJ67" s="1293"/>
      <c r="AK67" s="1272"/>
      <c r="AL67" s="1293"/>
      <c r="AM67" s="1293"/>
      <c r="AN67" s="1272"/>
      <c r="AO67" s="765"/>
      <c r="AP67" s="337">
        <f t="shared" si="2"/>
        <v>0</v>
      </c>
      <c r="AQ67" s="1729"/>
      <c r="AR67" s="1663"/>
      <c r="AS67" s="168"/>
    </row>
    <row r="68" spans="2:45" ht="60" customHeight="1" thickBot="1" x14ac:dyDescent="0.5">
      <c r="B68" s="1323"/>
      <c r="C68" s="1667"/>
      <c r="D68" s="1683"/>
      <c r="E68" s="1322"/>
      <c r="F68" s="1321"/>
      <c r="G68" s="1049" t="s">
        <v>26</v>
      </c>
      <c r="H68" s="1048"/>
      <c r="I68" s="702"/>
      <c r="J68" s="1099"/>
      <c r="K68" s="1044"/>
      <c r="L68" s="1044"/>
      <c r="M68" s="1044"/>
      <c r="N68" s="1099"/>
      <c r="O68" s="1072"/>
      <c r="P68" s="681"/>
      <c r="Q68" s="1044"/>
      <c r="R68" s="1044"/>
      <c r="S68" s="1099"/>
      <c r="T68" s="1044"/>
      <c r="U68" s="681"/>
      <c r="V68" s="1044"/>
      <c r="W68" s="1044"/>
      <c r="X68" s="1099"/>
      <c r="Y68" s="1044"/>
      <c r="Z68" s="1098"/>
      <c r="AA68" s="1098"/>
      <c r="AB68" s="681"/>
      <c r="AC68" s="1044"/>
      <c r="AD68" s="681"/>
      <c r="AE68" s="1044"/>
      <c r="AF68" s="1072"/>
      <c r="AG68" s="681"/>
      <c r="AH68" s="1044"/>
      <c r="AI68" s="1044"/>
      <c r="AJ68" s="1071"/>
      <c r="AK68" s="1044"/>
      <c r="AL68" s="1071"/>
      <c r="AM68" s="1071"/>
      <c r="AN68" s="1044"/>
      <c r="AO68" s="64"/>
      <c r="AP68" s="144">
        <f t="shared" si="2"/>
        <v>0</v>
      </c>
      <c r="AQ68" s="1729"/>
      <c r="AR68" s="1663"/>
      <c r="AS68" s="192"/>
    </row>
    <row r="69" spans="2:45" s="135" customFormat="1" ht="60" customHeight="1" thickTop="1" x14ac:dyDescent="0.45">
      <c r="B69" s="1707">
        <v>5</v>
      </c>
      <c r="C69" s="1647" t="s">
        <v>241</v>
      </c>
      <c r="D69" s="1649" t="s">
        <v>240</v>
      </c>
      <c r="E69" s="1735" t="s">
        <v>32</v>
      </c>
      <c r="F69" s="1736"/>
      <c r="G69" s="1176" t="s">
        <v>98</v>
      </c>
      <c r="H69" s="1320"/>
      <c r="I69" s="1319"/>
      <c r="J69" s="951"/>
      <c r="K69" s="948"/>
      <c r="L69" s="948"/>
      <c r="M69" s="948"/>
      <c r="N69" s="951"/>
      <c r="O69" s="1318"/>
      <c r="P69" s="949"/>
      <c r="Q69" s="948"/>
      <c r="R69" s="948"/>
      <c r="S69" s="951"/>
      <c r="T69" s="948"/>
      <c r="U69" s="949"/>
      <c r="V69" s="948"/>
      <c r="W69" s="948"/>
      <c r="X69" s="951"/>
      <c r="Y69" s="948"/>
      <c r="Z69" s="950"/>
      <c r="AA69" s="950"/>
      <c r="AB69" s="949"/>
      <c r="AC69" s="948"/>
      <c r="AD69" s="949"/>
      <c r="AE69" s="948"/>
      <c r="AF69" s="1318"/>
      <c r="AG69" s="949"/>
      <c r="AH69" s="948"/>
      <c r="AI69" s="948"/>
      <c r="AJ69" s="947"/>
      <c r="AK69" s="948"/>
      <c r="AL69" s="947"/>
      <c r="AM69" s="1317"/>
      <c r="AN69" s="1316"/>
      <c r="AO69" s="949"/>
      <c r="AP69" s="1218">
        <f t="shared" si="2"/>
        <v>0</v>
      </c>
      <c r="AQ69" s="1729"/>
      <c r="AR69" s="1663"/>
      <c r="AS69" s="168"/>
    </row>
    <row r="70" spans="2:45" s="135" customFormat="1" ht="60" customHeight="1" x14ac:dyDescent="0.45">
      <c r="B70" s="1686"/>
      <c r="C70" s="1667"/>
      <c r="D70" s="1671"/>
      <c r="E70" s="1696"/>
      <c r="F70" s="1737"/>
      <c r="G70" s="1267" t="s">
        <v>26</v>
      </c>
      <c r="H70" s="1087"/>
      <c r="I70" s="681"/>
      <c r="J70" s="1099"/>
      <c r="K70" s="1044"/>
      <c r="L70" s="71"/>
      <c r="M70" s="1044"/>
      <c r="N70" s="1099"/>
      <c r="O70" s="1072"/>
      <c r="P70" s="681"/>
      <c r="Q70" s="1044"/>
      <c r="R70" s="1044"/>
      <c r="S70" s="1099"/>
      <c r="T70" s="71"/>
      <c r="U70" s="681"/>
      <c r="V70" s="1044"/>
      <c r="W70" s="1044"/>
      <c r="X70" s="1099"/>
      <c r="Y70" s="71"/>
      <c r="Z70" s="1098"/>
      <c r="AA70" s="1098"/>
      <c r="AB70" s="675"/>
      <c r="AC70" s="1044"/>
      <c r="AD70" s="681"/>
      <c r="AE70" s="1044"/>
      <c r="AF70" s="1072"/>
      <c r="AG70" s="681"/>
      <c r="AH70" s="1044"/>
      <c r="AI70" s="1044"/>
      <c r="AJ70" s="1071"/>
      <c r="AK70" s="1044"/>
      <c r="AL70" s="1071"/>
      <c r="AM70" s="1300"/>
      <c r="AN70" s="1299"/>
      <c r="AO70" s="64"/>
      <c r="AP70" s="144">
        <f t="shared" si="2"/>
        <v>0</v>
      </c>
      <c r="AQ70" s="1729"/>
      <c r="AR70" s="1663"/>
      <c r="AS70" s="168"/>
    </row>
    <row r="71" spans="2:45" ht="60" customHeight="1" thickBot="1" x14ac:dyDescent="0.5">
      <c r="B71" s="1704"/>
      <c r="C71" s="1648"/>
      <c r="D71" s="1650"/>
      <c r="E71" s="1697"/>
      <c r="F71" s="1738"/>
      <c r="G71" s="1042" t="s">
        <v>206</v>
      </c>
      <c r="H71" s="1068"/>
      <c r="I71" s="1029"/>
      <c r="J71" s="1067"/>
      <c r="K71" s="1034"/>
      <c r="L71" s="1034"/>
      <c r="M71" s="1030"/>
      <c r="N71" s="1067"/>
      <c r="O71" s="1036"/>
      <c r="P71" s="1035"/>
      <c r="Q71" s="1030"/>
      <c r="R71" s="1034"/>
      <c r="S71" s="1109"/>
      <c r="T71" s="1034"/>
      <c r="U71" s="1035"/>
      <c r="V71" s="1034"/>
      <c r="W71" s="1030"/>
      <c r="X71" s="1109"/>
      <c r="Y71" s="1034"/>
      <c r="Z71" s="1108"/>
      <c r="AA71" s="1108"/>
      <c r="AB71" s="1035"/>
      <c r="AC71" s="1030"/>
      <c r="AD71" s="1035"/>
      <c r="AE71" s="1034"/>
      <c r="AF71" s="1036"/>
      <c r="AG71" s="1035"/>
      <c r="AH71" s="1034"/>
      <c r="AI71" s="1030"/>
      <c r="AJ71" s="1033"/>
      <c r="AK71" s="1034"/>
      <c r="AL71" s="1033"/>
      <c r="AM71" s="1300"/>
      <c r="AN71" s="1299"/>
      <c r="AO71" s="64"/>
      <c r="AP71" s="204">
        <f t="shared" si="2"/>
        <v>0</v>
      </c>
      <c r="AQ71" s="1734"/>
      <c r="AR71" s="1663"/>
      <c r="AS71" s="192"/>
    </row>
    <row r="72" spans="2:45" s="135" customFormat="1" ht="60" customHeight="1" thickTop="1" x14ac:dyDescent="0.45">
      <c r="B72" s="1298"/>
      <c r="C72" s="1656" t="s">
        <v>238</v>
      </c>
      <c r="D72" s="1650" t="s">
        <v>239</v>
      </c>
      <c r="E72" s="1297"/>
      <c r="F72" s="1296"/>
      <c r="G72" s="1124" t="s">
        <v>93</v>
      </c>
      <c r="H72" s="1275"/>
      <c r="I72" s="1274"/>
      <c r="J72" s="1273"/>
      <c r="K72" s="1272"/>
      <c r="L72" s="1272"/>
      <c r="M72" s="1272"/>
      <c r="N72" s="1273"/>
      <c r="O72" s="1294"/>
      <c r="P72" s="1274"/>
      <c r="Q72" s="1272"/>
      <c r="R72" s="1272"/>
      <c r="S72" s="1273"/>
      <c r="T72" s="1272"/>
      <c r="U72" s="1274"/>
      <c r="V72" s="1272"/>
      <c r="W72" s="1311"/>
      <c r="X72" s="1315"/>
      <c r="Y72" s="1314"/>
      <c r="Z72" s="1313"/>
      <c r="AA72" s="1313"/>
      <c r="AB72" s="1312"/>
      <c r="AC72" s="1311"/>
      <c r="AD72" s="1309"/>
      <c r="AE72" s="1307"/>
      <c r="AF72" s="1310"/>
      <c r="AG72" s="1309"/>
      <c r="AH72" s="1307"/>
      <c r="AI72" s="1307"/>
      <c r="AJ72" s="1308"/>
      <c r="AK72" s="1307"/>
      <c r="AL72" s="1308"/>
      <c r="AM72" s="1308"/>
      <c r="AN72" s="1307"/>
      <c r="AO72" s="765"/>
      <c r="AP72" s="337">
        <f t="shared" si="2"/>
        <v>0</v>
      </c>
      <c r="AQ72" s="1729"/>
      <c r="AR72" s="1663"/>
      <c r="AS72" s="168"/>
    </row>
    <row r="73" spans="2:45" ht="60" customHeight="1" thickBot="1" x14ac:dyDescent="0.5">
      <c r="B73" s="1298"/>
      <c r="C73" s="1648"/>
      <c r="D73" s="1739"/>
      <c r="E73" s="1297"/>
      <c r="F73" s="1296"/>
      <c r="G73" s="1166" t="s">
        <v>26</v>
      </c>
      <c r="H73" s="1087"/>
      <c r="I73" s="681"/>
      <c r="J73" s="1306"/>
      <c r="K73" s="1305"/>
      <c r="L73" s="1305"/>
      <c r="M73" s="1044"/>
      <c r="N73" s="1099"/>
      <c r="O73" s="1072"/>
      <c r="P73" s="681"/>
      <c r="Q73" s="1044"/>
      <c r="R73" s="1044"/>
      <c r="S73" s="1099"/>
      <c r="T73" s="1044"/>
      <c r="U73" s="681"/>
      <c r="V73" s="1044"/>
      <c r="W73" s="1299"/>
      <c r="X73" s="1304"/>
      <c r="Y73" s="1299"/>
      <c r="Z73" s="1303"/>
      <c r="AA73" s="1303"/>
      <c r="AB73" s="1301"/>
      <c r="AC73" s="1299"/>
      <c r="AD73" s="1301"/>
      <c r="AE73" s="1299"/>
      <c r="AF73" s="1302"/>
      <c r="AG73" s="1301"/>
      <c r="AH73" s="1299"/>
      <c r="AI73" s="1299"/>
      <c r="AJ73" s="1300"/>
      <c r="AK73" s="1299"/>
      <c r="AL73" s="1300"/>
      <c r="AM73" s="1300"/>
      <c r="AN73" s="1299"/>
      <c r="AO73" s="64"/>
      <c r="AP73" s="144">
        <f t="shared" si="2"/>
        <v>0</v>
      </c>
      <c r="AQ73" s="1730"/>
      <c r="AR73" s="1663"/>
      <c r="AS73" s="192"/>
    </row>
    <row r="74" spans="2:45" s="135" customFormat="1" ht="60" customHeight="1" thickTop="1" x14ac:dyDescent="0.45">
      <c r="B74" s="1298"/>
      <c r="C74" s="1656" t="s">
        <v>238</v>
      </c>
      <c r="D74" s="1650" t="s">
        <v>237</v>
      </c>
      <c r="E74" s="1297"/>
      <c r="F74" s="1296"/>
      <c r="G74" s="1124" t="s">
        <v>24</v>
      </c>
      <c r="H74" s="1275"/>
      <c r="I74" s="1274"/>
      <c r="J74" s="1185"/>
      <c r="K74" s="1184"/>
      <c r="L74" s="1184"/>
      <c r="M74" s="1272"/>
      <c r="N74" s="1273"/>
      <c r="O74" s="1294"/>
      <c r="P74" s="1274"/>
      <c r="Q74" s="1272"/>
      <c r="R74" s="1272"/>
      <c r="S74" s="1273"/>
      <c r="T74" s="1272"/>
      <c r="U74" s="1274"/>
      <c r="V74" s="1272"/>
      <c r="W74" s="1272"/>
      <c r="X74" s="1273"/>
      <c r="Y74" s="1272"/>
      <c r="Z74" s="1295"/>
      <c r="AA74" s="1295"/>
      <c r="AB74" s="1274"/>
      <c r="AC74" s="1272"/>
      <c r="AD74" s="1274"/>
      <c r="AE74" s="1272"/>
      <c r="AF74" s="1294"/>
      <c r="AG74" s="1274"/>
      <c r="AH74" s="1272"/>
      <c r="AI74" s="1272"/>
      <c r="AJ74" s="1293"/>
      <c r="AK74" s="1272"/>
      <c r="AL74" s="1293"/>
      <c r="AM74" s="1293"/>
      <c r="AN74" s="1272"/>
      <c r="AO74" s="765"/>
      <c r="AP74" s="337">
        <f t="shared" si="2"/>
        <v>0</v>
      </c>
      <c r="AQ74" s="1729"/>
      <c r="AR74" s="1663"/>
      <c r="AS74" s="168"/>
    </row>
    <row r="75" spans="2:45" ht="49.2" customHeight="1" thickBot="1" x14ac:dyDescent="0.5">
      <c r="B75" s="1292"/>
      <c r="C75" s="1657"/>
      <c r="D75" s="1679"/>
      <c r="E75" s="1291"/>
      <c r="F75" s="1290"/>
      <c r="G75" s="1049" t="s">
        <v>26</v>
      </c>
      <c r="H75" s="1048"/>
      <c r="I75" s="702"/>
      <c r="J75" s="799"/>
      <c r="K75" s="858"/>
      <c r="L75" s="858"/>
      <c r="M75" s="858"/>
      <c r="N75" s="799"/>
      <c r="O75" s="857"/>
      <c r="P75" s="859"/>
      <c r="Q75" s="858"/>
      <c r="R75" s="858"/>
      <c r="S75" s="799"/>
      <c r="T75" s="858"/>
      <c r="U75" s="859"/>
      <c r="V75" s="858"/>
      <c r="W75" s="858"/>
      <c r="X75" s="799"/>
      <c r="Y75" s="858"/>
      <c r="Z75" s="1164"/>
      <c r="AA75" s="1164"/>
      <c r="AB75" s="859"/>
      <c r="AC75" s="858"/>
      <c r="AD75" s="859"/>
      <c r="AE75" s="858"/>
      <c r="AF75" s="857"/>
      <c r="AG75" s="859"/>
      <c r="AH75" s="858"/>
      <c r="AI75" s="858"/>
      <c r="AJ75" s="1162"/>
      <c r="AK75" s="858"/>
      <c r="AL75" s="1162"/>
      <c r="AM75" s="1162"/>
      <c r="AN75" s="858"/>
      <c r="AO75" s="800"/>
      <c r="AP75" s="1161">
        <f t="shared" si="2"/>
        <v>0</v>
      </c>
      <c r="AQ75" s="1730"/>
      <c r="AR75" s="1663"/>
      <c r="AS75" s="192"/>
    </row>
    <row r="76" spans="2:45" s="135" customFormat="1" ht="60" customHeight="1" thickTop="1" x14ac:dyDescent="0.45">
      <c r="B76" s="1644">
        <v>7</v>
      </c>
      <c r="C76" s="1647" t="s">
        <v>236</v>
      </c>
      <c r="D76" s="1649" t="s">
        <v>235</v>
      </c>
      <c r="E76" s="1731" t="s">
        <v>32</v>
      </c>
      <c r="F76" s="1653">
        <v>100</v>
      </c>
      <c r="G76" s="1176" t="s">
        <v>93</v>
      </c>
      <c r="H76" s="1289"/>
      <c r="I76" s="1285"/>
      <c r="J76" s="1287"/>
      <c r="K76" s="1286"/>
      <c r="L76" s="1286"/>
      <c r="M76" s="1286"/>
      <c r="N76" s="1287"/>
      <c r="O76" s="1288"/>
      <c r="P76" s="1285"/>
      <c r="Q76" s="1286"/>
      <c r="R76" s="1286"/>
      <c r="S76" s="1287"/>
      <c r="T76" s="1286"/>
      <c r="U76" s="1285"/>
      <c r="V76" s="1279"/>
      <c r="W76" s="1279"/>
      <c r="X76" s="1284"/>
      <c r="Y76" s="1279"/>
      <c r="Z76" s="1283"/>
      <c r="AA76" s="1283"/>
      <c r="AB76" s="1281"/>
      <c r="AC76" s="1279"/>
      <c r="AD76" s="1281"/>
      <c r="AE76" s="1279"/>
      <c r="AF76" s="1282"/>
      <c r="AG76" s="1281"/>
      <c r="AH76" s="1279"/>
      <c r="AI76" s="1279"/>
      <c r="AJ76" s="1280"/>
      <c r="AK76" s="53"/>
      <c r="AL76" s="1280"/>
      <c r="AM76" s="1280"/>
      <c r="AN76" s="1279"/>
      <c r="AO76" s="52"/>
      <c r="AP76" s="992">
        <f t="shared" si="2"/>
        <v>0</v>
      </c>
      <c r="AQ76" s="1728"/>
      <c r="AR76" s="1663"/>
      <c r="AS76" s="168"/>
    </row>
    <row r="77" spans="2:45" s="135" customFormat="1" ht="60" customHeight="1" x14ac:dyDescent="0.45">
      <c r="B77" s="1686"/>
      <c r="C77" s="1667"/>
      <c r="D77" s="1695"/>
      <c r="E77" s="1696"/>
      <c r="F77" s="1693"/>
      <c r="G77" s="1049" t="s">
        <v>26</v>
      </c>
      <c r="H77" s="1048"/>
      <c r="I77" s="702"/>
      <c r="J77" s="833"/>
      <c r="K77" s="832"/>
      <c r="L77" s="1047"/>
      <c r="M77" s="832"/>
      <c r="N77" s="1177"/>
      <c r="O77" s="1276"/>
      <c r="P77" s="1278"/>
      <c r="Q77" s="1047"/>
      <c r="R77" s="832"/>
      <c r="S77" s="1177"/>
      <c r="T77" s="1047"/>
      <c r="U77" s="1278"/>
      <c r="V77" s="832"/>
      <c r="W77" s="832"/>
      <c r="X77" s="833"/>
      <c r="Y77" s="832"/>
      <c r="Z77" s="1277"/>
      <c r="AA77" s="1277"/>
      <c r="AB77" s="702"/>
      <c r="AC77" s="832"/>
      <c r="AD77" s="702"/>
      <c r="AE77" s="832"/>
      <c r="AF77" s="1276"/>
      <c r="AG77" s="702"/>
      <c r="AH77" s="832"/>
      <c r="AI77" s="832"/>
      <c r="AJ77" s="1045"/>
      <c r="AK77" s="832"/>
      <c r="AL77" s="1045"/>
      <c r="AM77" s="1045"/>
      <c r="AN77" s="832"/>
      <c r="AO77" s="472"/>
      <c r="AP77" s="110">
        <f t="shared" si="2"/>
        <v>0</v>
      </c>
      <c r="AQ77" s="1729"/>
      <c r="AR77" s="1663"/>
      <c r="AS77" s="168"/>
    </row>
    <row r="78" spans="2:45" ht="60" customHeight="1" thickBot="1" x14ac:dyDescent="0.5">
      <c r="B78" s="1705"/>
      <c r="C78" s="1667"/>
      <c r="D78" s="1683"/>
      <c r="E78" s="1702"/>
      <c r="F78" s="1685"/>
      <c r="G78" s="1243" t="s">
        <v>206</v>
      </c>
      <c r="H78" s="1110"/>
      <c r="I78" s="1035"/>
      <c r="J78" s="1109"/>
      <c r="K78" s="1034"/>
      <c r="L78" s="1034"/>
      <c r="M78" s="1034"/>
      <c r="N78" s="1109"/>
      <c r="O78" s="1036"/>
      <c r="P78" s="1035"/>
      <c r="Q78" s="1034"/>
      <c r="R78" s="1034"/>
      <c r="S78" s="1109"/>
      <c r="T78" s="1034"/>
      <c r="U78" s="1035"/>
      <c r="V78" s="1034"/>
      <c r="W78" s="1034"/>
      <c r="X78" s="1109"/>
      <c r="Y78" s="1034"/>
      <c r="Z78" s="1108"/>
      <c r="AA78" s="1108"/>
      <c r="AB78" s="1035"/>
      <c r="AC78" s="1034"/>
      <c r="AD78" s="1035"/>
      <c r="AE78" s="1034"/>
      <c r="AF78" s="1036"/>
      <c r="AG78" s="1035"/>
      <c r="AH78" s="1034"/>
      <c r="AI78" s="1034"/>
      <c r="AJ78" s="1033"/>
      <c r="AK78" s="1034"/>
      <c r="AL78" s="1033"/>
      <c r="AM78" s="1033"/>
      <c r="AN78" s="1034"/>
      <c r="AO78" s="1035"/>
      <c r="AP78" s="204">
        <f t="shared" si="2"/>
        <v>0</v>
      </c>
      <c r="AQ78" s="1730"/>
      <c r="AR78" s="1663"/>
      <c r="AS78" s="192"/>
    </row>
    <row r="79" spans="2:45" s="135" customFormat="1" ht="60" customHeight="1" thickTop="1" x14ac:dyDescent="0.45">
      <c r="B79" s="1740">
        <v>7</v>
      </c>
      <c r="C79" s="1741" t="s">
        <v>234</v>
      </c>
      <c r="D79" s="1742" t="s">
        <v>233</v>
      </c>
      <c r="E79" s="1743" t="s">
        <v>32</v>
      </c>
      <c r="F79" s="1744">
        <v>100</v>
      </c>
      <c r="G79" s="1124" t="s">
        <v>24</v>
      </c>
      <c r="H79" s="1215"/>
      <c r="I79" s="1209"/>
      <c r="J79" s="1214"/>
      <c r="K79" s="1207"/>
      <c r="L79" s="1207"/>
      <c r="M79" s="1101"/>
      <c r="N79" s="1104"/>
      <c r="O79" s="1105"/>
      <c r="P79" s="1102"/>
      <c r="Q79" s="1101"/>
      <c r="R79" s="1101"/>
      <c r="S79" s="1104"/>
      <c r="T79" s="1101"/>
      <c r="U79" s="1102"/>
      <c r="V79" s="1101"/>
      <c r="W79" s="1101"/>
      <c r="X79" s="1104"/>
      <c r="Y79" s="1101"/>
      <c r="Z79" s="1103"/>
      <c r="AA79" s="1103"/>
      <c r="AB79" s="1102"/>
      <c r="AC79" s="1101"/>
      <c r="AD79" s="1102"/>
      <c r="AE79" s="1101"/>
      <c r="AF79" s="1105"/>
      <c r="AG79" s="1102"/>
      <c r="AH79" s="1101"/>
      <c r="AI79" s="1101"/>
      <c r="AJ79" s="1239"/>
      <c r="AK79" s="1101"/>
      <c r="AL79" s="1239"/>
      <c r="AM79" s="1239"/>
      <c r="AN79" s="1101"/>
      <c r="AO79" s="1102"/>
      <c r="AP79" s="1206">
        <f t="shared" si="2"/>
        <v>0</v>
      </c>
      <c r="AQ79" s="1728"/>
      <c r="AR79" s="1663"/>
      <c r="AS79" s="168"/>
    </row>
    <row r="80" spans="2:45" ht="60" customHeight="1" x14ac:dyDescent="0.45">
      <c r="B80" s="1645"/>
      <c r="C80" s="1648"/>
      <c r="D80" s="1739"/>
      <c r="E80" s="1715"/>
      <c r="F80" s="1654"/>
      <c r="G80" s="1267" t="s">
        <v>26</v>
      </c>
      <c r="H80" s="1087"/>
      <c r="I80" s="681"/>
      <c r="J80" s="68"/>
      <c r="K80" s="67"/>
      <c r="L80" s="67"/>
      <c r="M80" s="67"/>
      <c r="N80" s="68"/>
      <c r="O80" s="672"/>
      <c r="P80" s="675"/>
      <c r="Q80" s="67"/>
      <c r="R80" s="67"/>
      <c r="S80" s="68"/>
      <c r="T80" s="67"/>
      <c r="U80" s="64"/>
      <c r="V80" s="71"/>
      <c r="W80" s="67"/>
      <c r="X80" s="68"/>
      <c r="Y80" s="67"/>
      <c r="Z80" s="70"/>
      <c r="AA80" s="70"/>
      <c r="AB80" s="64"/>
      <c r="AC80" s="67"/>
      <c r="AD80" s="64"/>
      <c r="AE80" s="67"/>
      <c r="AF80" s="65"/>
      <c r="AG80" s="64"/>
      <c r="AH80" s="67"/>
      <c r="AI80" s="67"/>
      <c r="AJ80" s="682"/>
      <c r="AK80" s="1044"/>
      <c r="AL80" s="1071"/>
      <c r="AM80" s="1071"/>
      <c r="AN80" s="1044"/>
      <c r="AO80" s="64"/>
      <c r="AP80" s="144">
        <f t="shared" si="2"/>
        <v>0</v>
      </c>
      <c r="AQ80" s="1729"/>
      <c r="AR80" s="1663"/>
      <c r="AS80" s="192"/>
    </row>
    <row r="81" spans="2:45" s="135" customFormat="1" ht="60" customHeight="1" x14ac:dyDescent="0.45">
      <c r="B81" s="1645">
        <v>5</v>
      </c>
      <c r="C81" s="1656" t="s">
        <v>232</v>
      </c>
      <c r="D81" s="1650" t="s">
        <v>231</v>
      </c>
      <c r="E81" s="1715" t="s">
        <v>32</v>
      </c>
      <c r="F81" s="1654">
        <v>100</v>
      </c>
      <c r="G81" s="1063" t="s">
        <v>24</v>
      </c>
      <c r="H81" s="1275"/>
      <c r="I81" s="1274"/>
      <c r="J81" s="1273"/>
      <c r="K81" s="1272"/>
      <c r="L81" s="1272"/>
      <c r="M81" s="1272"/>
      <c r="N81" s="1202"/>
      <c r="O81" s="1270"/>
      <c r="P81" s="1203"/>
      <c r="Q81" s="1196"/>
      <c r="R81" s="1196"/>
      <c r="S81" s="1202"/>
      <c r="T81" s="1196"/>
      <c r="U81" s="1203"/>
      <c r="V81" s="1196"/>
      <c r="W81" s="1196"/>
      <c r="X81" s="1202"/>
      <c r="Y81" s="1196"/>
      <c r="Z81" s="1271"/>
      <c r="AA81" s="1271"/>
      <c r="AB81" s="1203"/>
      <c r="AC81" s="1196"/>
      <c r="AD81" s="1203"/>
      <c r="AE81" s="1196"/>
      <c r="AF81" s="1270"/>
      <c r="AG81" s="1203"/>
      <c r="AH81" s="1196"/>
      <c r="AI81" s="1196"/>
      <c r="AJ81" s="1269"/>
      <c r="AK81" s="1196"/>
      <c r="AL81" s="1269"/>
      <c r="AM81" s="1269"/>
      <c r="AN81" s="1196"/>
      <c r="AO81" s="84"/>
      <c r="AP81" s="1268">
        <f t="shared" si="2"/>
        <v>0</v>
      </c>
      <c r="AQ81" s="1729"/>
      <c r="AR81" s="1663"/>
      <c r="AS81" s="168"/>
    </row>
    <row r="82" spans="2:45" ht="60" customHeight="1" thickBot="1" x14ac:dyDescent="0.5">
      <c r="B82" s="1645"/>
      <c r="C82" s="1648"/>
      <c r="D82" s="1739"/>
      <c r="E82" s="1715"/>
      <c r="F82" s="1654"/>
      <c r="G82" s="1267" t="s">
        <v>26</v>
      </c>
      <c r="H82" s="1087"/>
      <c r="I82" s="681"/>
      <c r="J82" s="1099"/>
      <c r="K82" s="1044"/>
      <c r="L82" s="1044"/>
      <c r="M82" s="1044"/>
      <c r="N82" s="1099"/>
      <c r="O82" s="1072"/>
      <c r="P82" s="681"/>
      <c r="Q82" s="1044"/>
      <c r="R82" s="1044"/>
      <c r="S82" s="1099"/>
      <c r="T82" s="1044"/>
      <c r="U82" s="681"/>
      <c r="V82" s="1044"/>
      <c r="W82" s="1044"/>
      <c r="X82" s="1099"/>
      <c r="Y82" s="1044"/>
      <c r="Z82" s="1098"/>
      <c r="AA82" s="1098"/>
      <c r="AB82" s="681"/>
      <c r="AC82" s="1044"/>
      <c r="AD82" s="681"/>
      <c r="AE82" s="1044"/>
      <c r="AF82" s="1072"/>
      <c r="AG82" s="681"/>
      <c r="AH82" s="1044"/>
      <c r="AI82" s="1044"/>
      <c r="AJ82" s="1071"/>
      <c r="AK82" s="1044"/>
      <c r="AL82" s="1071"/>
      <c r="AM82" s="1071"/>
      <c r="AN82" s="1044"/>
      <c r="AO82" s="64"/>
      <c r="AP82" s="144">
        <f t="shared" si="2"/>
        <v>0</v>
      </c>
      <c r="AQ82" s="1730"/>
      <c r="AR82" s="1663"/>
      <c r="AS82" s="192"/>
    </row>
    <row r="83" spans="2:45" s="135" customFormat="1" ht="60" customHeight="1" thickTop="1" x14ac:dyDescent="0.45">
      <c r="B83" s="1645"/>
      <c r="C83" s="1656" t="s">
        <v>50</v>
      </c>
      <c r="D83" s="1650" t="s">
        <v>87</v>
      </c>
      <c r="E83" s="1745" t="s">
        <v>37</v>
      </c>
      <c r="F83" s="1654"/>
      <c r="G83" s="1063" t="s">
        <v>24</v>
      </c>
      <c r="H83" s="1275"/>
      <c r="I83" s="1274"/>
      <c r="J83" s="1273"/>
      <c r="K83" s="1272"/>
      <c r="L83" s="1272"/>
      <c r="M83" s="1272"/>
      <c r="N83" s="1202"/>
      <c r="O83" s="1270"/>
      <c r="P83" s="1203"/>
      <c r="Q83" s="1196"/>
      <c r="R83" s="1196"/>
      <c r="S83" s="1202"/>
      <c r="T83" s="1196"/>
      <c r="U83" s="1203"/>
      <c r="V83" s="1196"/>
      <c r="W83" s="1196"/>
      <c r="X83" s="1202"/>
      <c r="Y83" s="1196"/>
      <c r="Z83" s="1271"/>
      <c r="AA83" s="1271"/>
      <c r="AB83" s="1203"/>
      <c r="AC83" s="1196"/>
      <c r="AD83" s="1203"/>
      <c r="AE83" s="1196"/>
      <c r="AF83" s="1270"/>
      <c r="AG83" s="1203"/>
      <c r="AH83" s="1196"/>
      <c r="AI83" s="1196"/>
      <c r="AJ83" s="1269"/>
      <c r="AK83" s="1196"/>
      <c r="AL83" s="1269"/>
      <c r="AM83" s="1269"/>
      <c r="AN83" s="1196"/>
      <c r="AO83" s="84"/>
      <c r="AP83" s="1268">
        <f t="shared" si="2"/>
        <v>0</v>
      </c>
      <c r="AQ83" s="1746"/>
      <c r="AR83" s="1663"/>
      <c r="AS83" s="168"/>
    </row>
    <row r="84" spans="2:45" ht="60" customHeight="1" x14ac:dyDescent="0.45">
      <c r="B84" s="1645"/>
      <c r="C84" s="1648"/>
      <c r="D84" s="1650"/>
      <c r="E84" s="1745"/>
      <c r="F84" s="1654"/>
      <c r="G84" s="1267" t="s">
        <v>26</v>
      </c>
      <c r="H84" s="1087"/>
      <c r="I84" s="681"/>
      <c r="J84" s="1099"/>
      <c r="K84" s="1044"/>
      <c r="L84" s="1044"/>
      <c r="M84" s="1044"/>
      <c r="N84" s="1099"/>
      <c r="O84" s="1072"/>
      <c r="P84" s="681"/>
      <c r="Q84" s="1044"/>
      <c r="R84" s="1044"/>
      <c r="S84" s="1099"/>
      <c r="T84" s="1044"/>
      <c r="U84" s="681"/>
      <c r="V84" s="1044"/>
      <c r="W84" s="1044"/>
      <c r="X84" s="1099"/>
      <c r="Y84" s="1044"/>
      <c r="Z84" s="1098"/>
      <c r="AA84" s="1098"/>
      <c r="AB84" s="681"/>
      <c r="AC84" s="1044"/>
      <c r="AD84" s="681"/>
      <c r="AE84" s="1044"/>
      <c r="AF84" s="1072"/>
      <c r="AG84" s="681"/>
      <c r="AH84" s="1044"/>
      <c r="AI84" s="1044"/>
      <c r="AJ84" s="1071"/>
      <c r="AK84" s="1044"/>
      <c r="AL84" s="1071"/>
      <c r="AM84" s="1071"/>
      <c r="AN84" s="1044"/>
      <c r="AO84" s="64"/>
      <c r="AP84" s="144">
        <f t="shared" si="2"/>
        <v>0</v>
      </c>
      <c r="AQ84" s="1729"/>
      <c r="AR84" s="1663"/>
      <c r="AS84" s="192"/>
    </row>
    <row r="85" spans="2:45" ht="3.6" customHeight="1" thickBot="1" x14ac:dyDescent="0.5">
      <c r="B85" s="1266">
        <v>6</v>
      </c>
      <c r="C85" s="1143"/>
      <c r="D85" s="1265"/>
      <c r="E85" s="1264"/>
      <c r="F85" s="1263"/>
      <c r="G85" s="1049" t="s">
        <v>26</v>
      </c>
      <c r="H85" s="1048"/>
      <c r="I85" s="702"/>
      <c r="J85" s="833"/>
      <c r="K85" s="832"/>
      <c r="L85" s="832"/>
      <c r="M85" s="832"/>
      <c r="N85" s="1261"/>
      <c r="O85" s="695"/>
      <c r="P85" s="702"/>
      <c r="Q85" s="1262"/>
      <c r="R85" s="832"/>
      <c r="S85" s="833"/>
      <c r="T85" s="832"/>
      <c r="U85" s="702"/>
      <c r="V85" s="832"/>
      <c r="W85" s="1262"/>
      <c r="X85" s="1261"/>
      <c r="Y85" s="832"/>
      <c r="Z85" s="1111"/>
      <c r="AA85" s="1111"/>
      <c r="AB85" s="702"/>
      <c r="AC85" s="832"/>
      <c r="AD85" s="702"/>
      <c r="AE85" s="832"/>
      <c r="AF85" s="695"/>
      <c r="AG85" s="702"/>
      <c r="AH85" s="832"/>
      <c r="AI85" s="832"/>
      <c r="AJ85" s="1045"/>
      <c r="AK85" s="832"/>
      <c r="AL85" s="1045"/>
      <c r="AM85" s="1045"/>
      <c r="AN85" s="832"/>
      <c r="AO85" s="472"/>
      <c r="AP85" s="110">
        <f t="shared" si="2"/>
        <v>0</v>
      </c>
      <c r="AQ85" s="1260"/>
      <c r="AR85" s="1663"/>
      <c r="AS85" s="192"/>
    </row>
    <row r="86" spans="2:45" s="135" customFormat="1" ht="60" customHeight="1" thickTop="1" x14ac:dyDescent="0.45">
      <c r="B86" s="1740">
        <v>4</v>
      </c>
      <c r="C86" s="1741" t="s">
        <v>230</v>
      </c>
      <c r="D86" s="1742" t="s">
        <v>102</v>
      </c>
      <c r="E86" s="1747" t="s">
        <v>58</v>
      </c>
      <c r="F86" s="1744">
        <v>150</v>
      </c>
      <c r="G86" s="1107" t="s">
        <v>24</v>
      </c>
      <c r="H86" s="1259"/>
      <c r="I86" s="1258"/>
      <c r="J86" s="1257"/>
      <c r="K86" s="1240">
        <v>0</v>
      </c>
      <c r="L86" s="1250">
        <v>0</v>
      </c>
      <c r="M86" s="1250">
        <v>0</v>
      </c>
      <c r="N86" s="1252">
        <v>0</v>
      </c>
      <c r="O86" s="1253">
        <v>0</v>
      </c>
      <c r="P86" s="1251">
        <v>0</v>
      </c>
      <c r="Q86" s="1250">
        <v>0</v>
      </c>
      <c r="R86" s="1250">
        <v>29</v>
      </c>
      <c r="S86" s="1252">
        <v>1</v>
      </c>
      <c r="T86" s="1250">
        <v>0</v>
      </c>
      <c r="U86" s="1251">
        <v>0</v>
      </c>
      <c r="V86" s="1250">
        <v>0</v>
      </c>
      <c r="W86" s="1250">
        <v>0</v>
      </c>
      <c r="X86" s="1252">
        <v>0</v>
      </c>
      <c r="Y86" s="1250">
        <v>0</v>
      </c>
      <c r="Z86" s="1248">
        <v>0</v>
      </c>
      <c r="AA86" s="1248">
        <v>0</v>
      </c>
      <c r="AB86" s="1251">
        <v>0</v>
      </c>
      <c r="AC86" s="1250">
        <v>0</v>
      </c>
      <c r="AD86" s="1251"/>
      <c r="AE86" s="1250"/>
      <c r="AF86" s="1253"/>
      <c r="AG86" s="1251"/>
      <c r="AH86" s="1250"/>
      <c r="AI86" s="1250"/>
      <c r="AJ86" s="1256"/>
      <c r="AK86" s="1250"/>
      <c r="AL86" s="1255"/>
      <c r="AM86" s="1255"/>
      <c r="AN86" s="1136"/>
      <c r="AO86" s="1129">
        <v>0</v>
      </c>
      <c r="AP86" s="1128">
        <f t="shared" si="2"/>
        <v>30</v>
      </c>
      <c r="AQ86" s="1746"/>
      <c r="AR86" s="1663"/>
      <c r="AS86" s="168"/>
    </row>
    <row r="87" spans="2:45" s="135" customFormat="1" ht="60" customHeight="1" x14ac:dyDescent="0.45">
      <c r="B87" s="1686"/>
      <c r="C87" s="1667"/>
      <c r="D87" s="1695"/>
      <c r="E87" s="1696"/>
      <c r="F87" s="1693"/>
      <c r="G87" s="1049" t="s">
        <v>26</v>
      </c>
      <c r="H87" s="1048"/>
      <c r="I87" s="702">
        <v>0</v>
      </c>
      <c r="J87" s="833">
        <v>0</v>
      </c>
      <c r="K87" s="832">
        <v>0</v>
      </c>
      <c r="L87" s="832">
        <v>0</v>
      </c>
      <c r="M87" s="832">
        <v>0</v>
      </c>
      <c r="N87" s="833"/>
      <c r="O87" s="832"/>
      <c r="P87" s="702"/>
      <c r="Q87" s="471">
        <v>0</v>
      </c>
      <c r="R87" s="1047">
        <v>0</v>
      </c>
      <c r="S87" s="474">
        <v>0</v>
      </c>
      <c r="T87" s="832">
        <v>0</v>
      </c>
      <c r="U87" s="702">
        <v>0</v>
      </c>
      <c r="V87" s="832">
        <v>0</v>
      </c>
      <c r="W87" s="832">
        <v>0</v>
      </c>
      <c r="X87" s="833">
        <v>0</v>
      </c>
      <c r="Y87" s="832">
        <v>0</v>
      </c>
      <c r="Z87" s="1111">
        <v>0</v>
      </c>
      <c r="AA87" s="1111">
        <v>0</v>
      </c>
      <c r="AB87" s="702"/>
      <c r="AC87" s="832"/>
      <c r="AD87" s="702"/>
      <c r="AE87" s="832"/>
      <c r="AF87" s="695"/>
      <c r="AG87" s="702"/>
      <c r="AH87" s="832"/>
      <c r="AI87" s="832"/>
      <c r="AJ87" s="1045"/>
      <c r="AK87" s="832"/>
      <c r="AL87" s="1045"/>
      <c r="AM87" s="1045"/>
      <c r="AN87" s="832"/>
      <c r="AO87" s="472"/>
      <c r="AP87" s="110">
        <f t="shared" si="2"/>
        <v>0</v>
      </c>
      <c r="AQ87" s="1729"/>
      <c r="AR87" s="1663"/>
      <c r="AS87" s="168"/>
    </row>
    <row r="88" spans="2:45" ht="60" customHeight="1" thickBot="1" x14ac:dyDescent="0.5">
      <c r="B88" s="1705"/>
      <c r="C88" s="1667"/>
      <c r="D88" s="1683"/>
      <c r="E88" s="1702"/>
      <c r="F88" s="1685"/>
      <c r="G88" s="1042" t="s">
        <v>206</v>
      </c>
      <c r="H88" s="1068"/>
      <c r="I88" s="1029"/>
      <c r="J88" s="1067"/>
      <c r="K88" s="1034"/>
      <c r="L88" s="1034"/>
      <c r="M88" s="1030"/>
      <c r="N88" s="1067">
        <v>1</v>
      </c>
      <c r="O88" s="1036"/>
      <c r="P88" s="1035"/>
      <c r="Q88" s="1030"/>
      <c r="R88" s="1034"/>
      <c r="S88" s="1109"/>
      <c r="T88" s="1034"/>
      <c r="U88" s="1035"/>
      <c r="V88" s="1034"/>
      <c r="W88" s="1030"/>
      <c r="X88" s="1109"/>
      <c r="Y88" s="1034"/>
      <c r="Z88" s="1108"/>
      <c r="AA88" s="1108"/>
      <c r="AB88" s="1035"/>
      <c r="AC88" s="1030"/>
      <c r="AD88" s="1035"/>
      <c r="AE88" s="1034"/>
      <c r="AF88" s="1036"/>
      <c r="AG88" s="1035"/>
      <c r="AH88" s="1034"/>
      <c r="AI88" s="1030"/>
      <c r="AJ88" s="1033"/>
      <c r="AK88" s="1034"/>
      <c r="AL88" s="1033"/>
      <c r="AM88" s="1033"/>
      <c r="AN88" s="1034"/>
      <c r="AO88" s="1035"/>
      <c r="AP88" s="204">
        <f t="shared" si="2"/>
        <v>1</v>
      </c>
      <c r="AQ88" s="1729"/>
      <c r="AR88" s="1663"/>
      <c r="AS88" s="192"/>
    </row>
    <row r="89" spans="2:45" ht="60" customHeight="1" thickTop="1" x14ac:dyDescent="0.45">
      <c r="B89" s="1748">
        <v>5</v>
      </c>
      <c r="C89" s="1741" t="s">
        <v>229</v>
      </c>
      <c r="D89" s="1742" t="s">
        <v>228</v>
      </c>
      <c r="E89" s="1747" t="s">
        <v>58</v>
      </c>
      <c r="F89" s="1744">
        <v>120</v>
      </c>
      <c r="G89" s="1107" t="s">
        <v>24</v>
      </c>
      <c r="H89" s="1215"/>
      <c r="I89" s="1209"/>
      <c r="J89" s="1214">
        <v>179</v>
      </c>
      <c r="K89" s="1207">
        <v>132</v>
      </c>
      <c r="L89" s="1254">
        <v>127</v>
      </c>
      <c r="M89" s="1250">
        <v>127</v>
      </c>
      <c r="N89" s="1252">
        <v>127</v>
      </c>
      <c r="O89" s="1253">
        <v>127</v>
      </c>
      <c r="P89" s="1251">
        <v>137</v>
      </c>
      <c r="Q89" s="1250">
        <v>127</v>
      </c>
      <c r="R89" s="1250">
        <v>131</v>
      </c>
      <c r="S89" s="1252">
        <v>109</v>
      </c>
      <c r="T89" s="1250">
        <v>123</v>
      </c>
      <c r="U89" s="1251">
        <v>137</v>
      </c>
      <c r="V89" s="1250">
        <v>134</v>
      </c>
      <c r="W89" s="1250">
        <v>133</v>
      </c>
      <c r="X89" s="1249">
        <v>93</v>
      </c>
      <c r="Y89" s="1244">
        <v>128</v>
      </c>
      <c r="Z89" s="1248">
        <v>128</v>
      </c>
      <c r="AA89" s="1248">
        <v>128</v>
      </c>
      <c r="AB89" s="1246">
        <v>127</v>
      </c>
      <c r="AC89" s="1244">
        <v>132</v>
      </c>
      <c r="AD89" s="1246"/>
      <c r="AE89" s="1244"/>
      <c r="AF89" s="1247"/>
      <c r="AG89" s="1246"/>
      <c r="AH89" s="1244"/>
      <c r="AI89" s="1244"/>
      <c r="AJ89" s="1245"/>
      <c r="AK89" s="1244"/>
      <c r="AL89" s="1239"/>
      <c r="AM89" s="1239"/>
      <c r="AN89" s="1101"/>
      <c r="AO89" s="949">
        <v>0</v>
      </c>
      <c r="AP89" s="1206">
        <f t="shared" si="2"/>
        <v>2586</v>
      </c>
      <c r="AQ89" s="1095"/>
      <c r="AR89" s="1663"/>
      <c r="AS89" s="192"/>
    </row>
    <row r="90" spans="2:45" ht="60" customHeight="1" x14ac:dyDescent="0.45">
      <c r="B90" s="1686"/>
      <c r="C90" s="1667"/>
      <c r="D90" s="1695"/>
      <c r="E90" s="1696"/>
      <c r="F90" s="1693"/>
      <c r="G90" s="1049" t="s">
        <v>26</v>
      </c>
      <c r="H90" s="1238">
        <v>179</v>
      </c>
      <c r="I90" s="472">
        <v>132</v>
      </c>
      <c r="J90" s="833">
        <v>127</v>
      </c>
      <c r="K90" s="471">
        <v>127</v>
      </c>
      <c r="L90" s="67">
        <v>127</v>
      </c>
      <c r="M90" s="67">
        <v>127</v>
      </c>
      <c r="N90" s="68">
        <v>137</v>
      </c>
      <c r="O90" s="473">
        <v>127</v>
      </c>
      <c r="P90" s="64">
        <v>131</v>
      </c>
      <c r="Q90" s="67">
        <v>109</v>
      </c>
      <c r="R90" s="471">
        <v>123</v>
      </c>
      <c r="S90" s="474">
        <v>137</v>
      </c>
      <c r="T90" s="471">
        <v>134</v>
      </c>
      <c r="U90" s="472">
        <v>133</v>
      </c>
      <c r="V90" s="471">
        <v>93</v>
      </c>
      <c r="W90" s="67">
        <v>128</v>
      </c>
      <c r="X90" s="474">
        <v>128</v>
      </c>
      <c r="Y90" s="471">
        <v>128</v>
      </c>
      <c r="Z90" s="1046">
        <v>127</v>
      </c>
      <c r="AA90" s="1046">
        <v>132</v>
      </c>
      <c r="AB90" s="472"/>
      <c r="AC90" s="67"/>
      <c r="AD90" s="472"/>
      <c r="AE90" s="471"/>
      <c r="AF90" s="473"/>
      <c r="AG90" s="472"/>
      <c r="AH90" s="471"/>
      <c r="AI90" s="67"/>
      <c r="AJ90" s="703"/>
      <c r="AK90" s="471"/>
      <c r="AL90" s="1045"/>
      <c r="AM90" s="1045"/>
      <c r="AN90" s="832"/>
      <c r="AO90" s="472"/>
      <c r="AP90" s="110">
        <f t="shared" si="2"/>
        <v>2586</v>
      </c>
      <c r="AQ90" s="1095"/>
      <c r="AR90" s="1663"/>
      <c r="AS90" s="192"/>
    </row>
    <row r="91" spans="2:45" ht="60" customHeight="1" thickBot="1" x14ac:dyDescent="0.5">
      <c r="B91" s="1686"/>
      <c r="C91" s="1667"/>
      <c r="D91" s="1683"/>
      <c r="E91" s="1702"/>
      <c r="F91" s="1685"/>
      <c r="G91" s="1243" t="s">
        <v>206</v>
      </c>
      <c r="H91" s="1194">
        <v>179</v>
      </c>
      <c r="I91" s="1188">
        <v>132</v>
      </c>
      <c r="J91" s="1067">
        <v>127</v>
      </c>
      <c r="K91" s="1034">
        <v>127</v>
      </c>
      <c r="L91" s="1034">
        <v>127</v>
      </c>
      <c r="M91" s="1030">
        <v>127</v>
      </c>
      <c r="N91" s="1067">
        <v>137</v>
      </c>
      <c r="O91" s="1036">
        <v>127</v>
      </c>
      <c r="P91" s="1035">
        <v>131</v>
      </c>
      <c r="Q91" s="1030">
        <v>109</v>
      </c>
      <c r="R91" s="1034">
        <v>123</v>
      </c>
      <c r="S91" s="1109">
        <v>137</v>
      </c>
      <c r="T91" s="1034">
        <v>134</v>
      </c>
      <c r="U91" s="1035">
        <v>133</v>
      </c>
      <c r="V91" s="1034">
        <v>93</v>
      </c>
      <c r="W91" s="1030">
        <v>128</v>
      </c>
      <c r="X91" s="1109">
        <v>128</v>
      </c>
      <c r="Y91" s="1034">
        <v>128</v>
      </c>
      <c r="Z91" s="1108">
        <v>127</v>
      </c>
      <c r="AA91" s="1108">
        <v>132</v>
      </c>
      <c r="AB91" s="1035"/>
      <c r="AC91" s="1030"/>
      <c r="AD91" s="1035"/>
      <c r="AE91" s="1034"/>
      <c r="AF91" s="1036"/>
      <c r="AG91" s="1035"/>
      <c r="AH91" s="1034"/>
      <c r="AI91" s="1030"/>
      <c r="AJ91" s="1033"/>
      <c r="AK91" s="1034"/>
      <c r="AL91" s="1033"/>
      <c r="AM91" s="1033"/>
      <c r="AN91" s="1034"/>
      <c r="AO91" s="1035"/>
      <c r="AP91" s="204">
        <f t="shared" si="2"/>
        <v>2586</v>
      </c>
      <c r="AQ91" s="1095"/>
      <c r="AR91" s="1663"/>
      <c r="AS91" s="192"/>
    </row>
    <row r="92" spans="2:45" s="135" customFormat="1" ht="60" customHeight="1" thickTop="1" x14ac:dyDescent="0.45">
      <c r="B92" s="1686"/>
      <c r="C92" s="1741" t="s">
        <v>107</v>
      </c>
      <c r="D92" s="1749" t="s">
        <v>227</v>
      </c>
      <c r="E92" s="1750" t="s">
        <v>58</v>
      </c>
      <c r="F92" s="1751">
        <v>160</v>
      </c>
      <c r="G92" s="1124" t="s">
        <v>24</v>
      </c>
      <c r="H92" s="1215"/>
      <c r="I92" s="1209"/>
      <c r="J92" s="1214"/>
      <c r="K92" s="1207"/>
      <c r="L92" s="1207"/>
      <c r="M92" s="1101"/>
      <c r="N92" s="1104"/>
      <c r="O92" s="1105"/>
      <c r="P92" s="1102"/>
      <c r="Q92" s="1101"/>
      <c r="R92" s="1101"/>
      <c r="S92" s="1104"/>
      <c r="T92" s="1101"/>
      <c r="U92" s="1102"/>
      <c r="V92" s="1101"/>
      <c r="W92" s="1101"/>
      <c r="X92" s="1242"/>
      <c r="Y92" s="1240">
        <v>4</v>
      </c>
      <c r="Z92" s="1103"/>
      <c r="AA92" s="1103"/>
      <c r="AB92" s="1241"/>
      <c r="AC92" s="1240"/>
      <c r="AD92" s="1241"/>
      <c r="AE92" s="1240"/>
      <c r="AF92" s="1105"/>
      <c r="AG92" s="1102"/>
      <c r="AH92" s="1101"/>
      <c r="AI92" s="1101"/>
      <c r="AJ92" s="1239"/>
      <c r="AK92" s="1101"/>
      <c r="AL92" s="1239"/>
      <c r="AM92" s="1239"/>
      <c r="AN92" s="1101"/>
      <c r="AO92" s="949">
        <v>0</v>
      </c>
      <c r="AP92" s="1206">
        <f t="shared" si="2"/>
        <v>4</v>
      </c>
      <c r="AQ92" s="1746"/>
      <c r="AR92" s="1663"/>
      <c r="AS92" s="168"/>
    </row>
    <row r="93" spans="2:45" s="135" customFormat="1" ht="60" customHeight="1" x14ac:dyDescent="0.45">
      <c r="B93" s="1686"/>
      <c r="C93" s="1667"/>
      <c r="D93" s="1695"/>
      <c r="E93" s="1696"/>
      <c r="F93" s="1693"/>
      <c r="G93" s="1049" t="s">
        <v>26</v>
      </c>
      <c r="H93" s="1238"/>
      <c r="I93" s="472"/>
      <c r="J93" s="833"/>
      <c r="K93" s="1044"/>
      <c r="L93" s="1044"/>
      <c r="M93" s="1044"/>
      <c r="N93" s="1099"/>
      <c r="O93" s="695"/>
      <c r="P93" s="702"/>
      <c r="Q93" s="1044"/>
      <c r="R93" s="832"/>
      <c r="S93" s="833"/>
      <c r="T93" s="832"/>
      <c r="U93" s="702"/>
      <c r="V93" s="832"/>
      <c r="W93" s="71">
        <v>4</v>
      </c>
      <c r="X93" s="833"/>
      <c r="Y93" s="832"/>
      <c r="Z93" s="1098"/>
      <c r="AA93" s="1111"/>
      <c r="AB93" s="702"/>
      <c r="AC93" s="1044"/>
      <c r="AD93" s="702"/>
      <c r="AE93" s="832"/>
      <c r="AF93" s="695"/>
      <c r="AG93" s="472"/>
      <c r="AH93" s="832"/>
      <c r="AI93" s="67"/>
      <c r="AJ93" s="703"/>
      <c r="AK93" s="471"/>
      <c r="AL93" s="1045"/>
      <c r="AM93" s="1045"/>
      <c r="AN93" s="832"/>
      <c r="AO93" s="472"/>
      <c r="AP93" s="110">
        <f t="shared" ref="AP93:AP124" si="3">SUM(H93:AO93)</f>
        <v>4</v>
      </c>
      <c r="AQ93" s="1729"/>
      <c r="AR93" s="1663"/>
      <c r="AS93" s="168"/>
    </row>
    <row r="94" spans="2:45" ht="60" customHeight="1" thickBot="1" x14ac:dyDescent="0.5">
      <c r="B94" s="1686"/>
      <c r="C94" s="1667"/>
      <c r="D94" s="1695"/>
      <c r="E94" s="1696"/>
      <c r="F94" s="1693"/>
      <c r="G94" s="1042" t="s">
        <v>206</v>
      </c>
      <c r="H94" s="1068"/>
      <c r="I94" s="1029"/>
      <c r="J94" s="1067"/>
      <c r="K94" s="1034"/>
      <c r="L94" s="1034"/>
      <c r="M94" s="1030"/>
      <c r="N94" s="1067"/>
      <c r="O94" s="1036"/>
      <c r="P94" s="1035"/>
      <c r="Q94" s="1030"/>
      <c r="R94" s="1034"/>
      <c r="S94" s="1109"/>
      <c r="T94" s="1034"/>
      <c r="U94" s="1035"/>
      <c r="V94" s="1034">
        <v>4</v>
      </c>
      <c r="W94" s="1030"/>
      <c r="X94" s="1109"/>
      <c r="Y94" s="1034"/>
      <c r="Z94" s="1108"/>
      <c r="AA94" s="1108"/>
      <c r="AB94" s="1035"/>
      <c r="AC94" s="1030"/>
      <c r="AD94" s="1035"/>
      <c r="AE94" s="1034"/>
      <c r="AF94" s="1036"/>
      <c r="AG94" s="1035"/>
      <c r="AH94" s="1034"/>
      <c r="AI94" s="1030"/>
      <c r="AJ94" s="1033"/>
      <c r="AK94" s="1034"/>
      <c r="AL94" s="1033"/>
      <c r="AM94" s="1033"/>
      <c r="AN94" s="1034"/>
      <c r="AO94" s="1035"/>
      <c r="AP94" s="204">
        <f t="shared" si="3"/>
        <v>4</v>
      </c>
      <c r="AQ94" s="1729"/>
      <c r="AR94" s="1663"/>
      <c r="AS94" s="192"/>
    </row>
    <row r="95" spans="2:45" ht="60" customHeight="1" thickTop="1" thickBot="1" x14ac:dyDescent="0.5">
      <c r="B95" s="1686"/>
      <c r="C95" s="1233"/>
      <c r="D95" s="1695"/>
      <c r="E95" s="1696"/>
      <c r="F95" s="1693"/>
      <c r="G95" s="1049" t="s">
        <v>226</v>
      </c>
      <c r="H95" s="1237"/>
      <c r="I95" s="1236"/>
      <c r="J95" s="1235"/>
      <c r="K95" s="1234"/>
      <c r="L95" s="1234"/>
      <c r="M95" s="1234"/>
      <c r="N95" s="833"/>
      <c r="O95" s="473"/>
      <c r="P95" s="472"/>
      <c r="Q95" s="832"/>
      <c r="R95" s="1234"/>
      <c r="S95" s="1177"/>
      <c r="T95" s="471"/>
      <c r="U95" s="472"/>
      <c r="V95" s="1047"/>
      <c r="W95" s="832"/>
      <c r="X95" s="833"/>
      <c r="Y95" s="832"/>
      <c r="Z95" s="1111"/>
      <c r="AA95" s="1111"/>
      <c r="AB95" s="702"/>
      <c r="AC95" s="832"/>
      <c r="AD95" s="702"/>
      <c r="AE95" s="832"/>
      <c r="AF95" s="695"/>
      <c r="AG95" s="702"/>
      <c r="AH95" s="832"/>
      <c r="AI95" s="832"/>
      <c r="AJ95" s="1045"/>
      <c r="AK95" s="832"/>
      <c r="AL95" s="1045"/>
      <c r="AM95" s="1045"/>
      <c r="AN95" s="832"/>
      <c r="AO95" s="472"/>
      <c r="AP95" s="110">
        <f t="shared" si="3"/>
        <v>0</v>
      </c>
      <c r="AQ95" s="1095"/>
      <c r="AR95" s="1663"/>
      <c r="AS95" s="192"/>
    </row>
    <row r="96" spans="2:45" ht="60" customHeight="1" thickTop="1" thickBot="1" x14ac:dyDescent="0.5">
      <c r="B96" s="1694"/>
      <c r="C96" s="1233"/>
      <c r="D96" s="1701"/>
      <c r="E96" s="1703"/>
      <c r="F96" s="1232"/>
      <c r="G96" s="1166" t="s">
        <v>225</v>
      </c>
      <c r="H96" s="1231"/>
      <c r="I96" s="1230"/>
      <c r="J96" s="801"/>
      <c r="K96" s="798"/>
      <c r="L96" s="798"/>
      <c r="M96" s="798"/>
      <c r="N96" s="801"/>
      <c r="O96" s="796"/>
      <c r="P96" s="800"/>
      <c r="Q96" s="798"/>
      <c r="R96" s="798"/>
      <c r="S96" s="801"/>
      <c r="T96" s="798"/>
      <c r="U96" s="800"/>
      <c r="V96" s="798"/>
      <c r="W96" s="798"/>
      <c r="X96" s="801"/>
      <c r="Y96" s="798"/>
      <c r="Z96" s="1164"/>
      <c r="AA96" s="1164"/>
      <c r="AB96" s="800"/>
      <c r="AC96" s="858"/>
      <c r="AD96" s="859"/>
      <c r="AE96" s="858"/>
      <c r="AF96" s="857"/>
      <c r="AG96" s="859"/>
      <c r="AH96" s="858"/>
      <c r="AI96" s="858"/>
      <c r="AJ96" s="1162"/>
      <c r="AK96" s="858"/>
      <c r="AL96" s="1162"/>
      <c r="AM96" s="1162"/>
      <c r="AN96" s="858"/>
      <c r="AO96" s="800"/>
      <c r="AP96" s="1161">
        <f t="shared" si="3"/>
        <v>0</v>
      </c>
      <c r="AQ96" s="1095"/>
      <c r="AR96" s="1663"/>
      <c r="AS96" s="192"/>
    </row>
    <row r="97" spans="2:45" s="135" customFormat="1" ht="1.2" customHeight="1" thickTop="1" x14ac:dyDescent="0.45">
      <c r="B97" s="1229">
        <v>8</v>
      </c>
      <c r="C97" s="1647" t="s">
        <v>50</v>
      </c>
      <c r="D97" s="1649" t="s">
        <v>224</v>
      </c>
      <c r="E97" s="1731" t="s">
        <v>58</v>
      </c>
      <c r="F97" s="1653">
        <v>120</v>
      </c>
      <c r="G97" s="1176" t="s">
        <v>24</v>
      </c>
      <c r="H97" s="1228"/>
      <c r="I97" s="1220"/>
      <c r="J97" s="1227"/>
      <c r="K97" s="946"/>
      <c r="L97" s="946"/>
      <c r="M97" s="1224"/>
      <c r="N97" s="1225"/>
      <c r="O97" s="1226"/>
      <c r="P97" s="1222"/>
      <c r="Q97" s="1224"/>
      <c r="R97" s="1224"/>
      <c r="S97" s="1225"/>
      <c r="T97" s="1224"/>
      <c r="U97" s="1222"/>
      <c r="V97" s="1224"/>
      <c r="W97" s="1224"/>
      <c r="X97" s="1225"/>
      <c r="Y97" s="1224"/>
      <c r="Z97" s="1223"/>
      <c r="AA97" s="1223"/>
      <c r="AB97" s="1222"/>
      <c r="AC97" s="946"/>
      <c r="AD97" s="1220"/>
      <c r="AE97" s="946"/>
      <c r="AF97" s="1221"/>
      <c r="AG97" s="1220"/>
      <c r="AH97" s="946"/>
      <c r="AI97" s="946"/>
      <c r="AJ97" s="1219"/>
      <c r="AK97" s="946"/>
      <c r="AL97" s="1219"/>
      <c r="AM97" s="1219"/>
      <c r="AN97" s="946"/>
      <c r="AO97" s="949"/>
      <c r="AP97" s="1218">
        <f t="shared" si="3"/>
        <v>0</v>
      </c>
      <c r="AQ97" s="1746"/>
      <c r="AR97" s="1663"/>
      <c r="AS97" s="168"/>
    </row>
    <row r="98" spans="2:45" s="135" customFormat="1" ht="61.5" customHeight="1" x14ac:dyDescent="0.45">
      <c r="B98" s="1217"/>
      <c r="C98" s="1667"/>
      <c r="D98" s="1695"/>
      <c r="E98" s="1696"/>
      <c r="F98" s="1693"/>
      <c r="G98" s="1049" t="s">
        <v>26</v>
      </c>
      <c r="H98" s="1048"/>
      <c r="I98" s="702"/>
      <c r="J98" s="833"/>
      <c r="K98" s="832"/>
      <c r="L98" s="832"/>
      <c r="M98" s="832"/>
      <c r="N98" s="833"/>
      <c r="O98" s="695"/>
      <c r="P98" s="702"/>
      <c r="Q98" s="832"/>
      <c r="R98" s="832"/>
      <c r="S98" s="833"/>
      <c r="T98" s="832"/>
      <c r="U98" s="702"/>
      <c r="V98" s="832"/>
      <c r="W98" s="832"/>
      <c r="X98" s="833"/>
      <c r="Y98" s="832"/>
      <c r="Z98" s="1111"/>
      <c r="AA98" s="1111"/>
      <c r="AB98" s="702"/>
      <c r="AC98" s="832"/>
      <c r="AD98" s="702"/>
      <c r="AE98" s="832"/>
      <c r="AF98" s="695"/>
      <c r="AG98" s="702"/>
      <c r="AH98" s="832"/>
      <c r="AI98" s="832"/>
      <c r="AJ98" s="1045"/>
      <c r="AK98" s="832"/>
      <c r="AL98" s="1045"/>
      <c r="AM98" s="1045"/>
      <c r="AN98" s="832"/>
      <c r="AO98" s="472"/>
      <c r="AP98" s="110">
        <f t="shared" si="3"/>
        <v>0</v>
      </c>
      <c r="AQ98" s="1729"/>
      <c r="AR98" s="1663"/>
      <c r="AS98" s="168"/>
    </row>
    <row r="99" spans="2:45" ht="2.4" customHeight="1" thickBot="1" x14ac:dyDescent="0.5">
      <c r="B99" s="1217"/>
      <c r="C99" s="1667"/>
      <c r="D99" s="1683"/>
      <c r="E99" s="1702"/>
      <c r="F99" s="1685"/>
      <c r="G99" s="1069" t="s">
        <v>206</v>
      </c>
      <c r="H99" s="1110"/>
      <c r="I99" s="1035"/>
      <c r="J99" s="1109"/>
      <c r="K99" s="1034"/>
      <c r="L99" s="1034"/>
      <c r="M99" s="1034"/>
      <c r="N99" s="1109"/>
      <c r="O99" s="1036"/>
      <c r="P99" s="1035"/>
      <c r="Q99" s="1034"/>
      <c r="R99" s="1034"/>
      <c r="S99" s="1109"/>
      <c r="T99" s="1034"/>
      <c r="U99" s="1035"/>
      <c r="V99" s="1034"/>
      <c r="W99" s="1034"/>
      <c r="X99" s="1109"/>
      <c r="Y99" s="1034"/>
      <c r="Z99" s="1108"/>
      <c r="AA99" s="1108"/>
      <c r="AB99" s="1035"/>
      <c r="AC99" s="1034"/>
      <c r="AD99" s="1035"/>
      <c r="AE99" s="1034"/>
      <c r="AF99" s="1036"/>
      <c r="AG99" s="1035"/>
      <c r="AH99" s="1034"/>
      <c r="AI99" s="1034"/>
      <c r="AJ99" s="1033"/>
      <c r="AK99" s="1034"/>
      <c r="AL99" s="1033"/>
      <c r="AM99" s="1033"/>
      <c r="AN99" s="1034"/>
      <c r="AO99" s="1035"/>
      <c r="AP99" s="204">
        <f t="shared" si="3"/>
        <v>0</v>
      </c>
      <c r="AQ99" s="1729"/>
      <c r="AR99" s="1663"/>
      <c r="AS99" s="192"/>
    </row>
    <row r="100" spans="2:45" ht="69" customHeight="1" x14ac:dyDescent="0.45">
      <c r="B100" s="1748">
        <v>6</v>
      </c>
      <c r="C100" s="1216"/>
      <c r="D100" s="1742" t="s">
        <v>223</v>
      </c>
      <c r="E100" s="1747" t="s">
        <v>58</v>
      </c>
      <c r="F100" s="1744">
        <v>120</v>
      </c>
      <c r="G100" s="1107" t="s">
        <v>24</v>
      </c>
      <c r="H100" s="1215"/>
      <c r="I100" s="1209"/>
      <c r="J100" s="1214"/>
      <c r="K100" s="1207">
        <v>102</v>
      </c>
      <c r="L100" s="1207">
        <v>100</v>
      </c>
      <c r="M100" s="1207">
        <v>98</v>
      </c>
      <c r="N100" s="1214">
        <v>77</v>
      </c>
      <c r="O100" s="1210">
        <v>58</v>
      </c>
      <c r="P100" s="1209">
        <v>53</v>
      </c>
      <c r="Q100" s="1207">
        <v>77</v>
      </c>
      <c r="R100" s="1207">
        <v>18</v>
      </c>
      <c r="S100" s="1214">
        <v>0</v>
      </c>
      <c r="T100" s="1207">
        <v>28</v>
      </c>
      <c r="U100" s="1209">
        <v>0</v>
      </c>
      <c r="V100" s="1207">
        <v>23</v>
      </c>
      <c r="W100" s="1207">
        <v>28</v>
      </c>
      <c r="X100" s="1214">
        <v>27</v>
      </c>
      <c r="Y100" s="1213">
        <v>36</v>
      </c>
      <c r="Z100" s="1212">
        <v>62</v>
      </c>
      <c r="AA100" s="1212">
        <v>52</v>
      </c>
      <c r="AB100" s="1211">
        <v>56</v>
      </c>
      <c r="AC100" s="1207">
        <v>63</v>
      </c>
      <c r="AD100" s="1209"/>
      <c r="AE100" s="1207"/>
      <c r="AF100" s="1210"/>
      <c r="AG100" s="1209"/>
      <c r="AH100" s="1207"/>
      <c r="AI100" s="1207"/>
      <c r="AJ100" s="1208"/>
      <c r="AK100" s="1207"/>
      <c r="AL100" s="1208"/>
      <c r="AM100" s="1208"/>
      <c r="AN100" s="1207"/>
      <c r="AO100" s="1102"/>
      <c r="AP100" s="1206">
        <f t="shared" si="3"/>
        <v>958</v>
      </c>
      <c r="AQ100" s="1095"/>
      <c r="AR100" s="1663"/>
      <c r="AS100" s="192"/>
    </row>
    <row r="101" spans="2:45" ht="69" customHeight="1" x14ac:dyDescent="0.45">
      <c r="B101" s="1686"/>
      <c r="C101" s="1143"/>
      <c r="D101" s="1695"/>
      <c r="E101" s="1696"/>
      <c r="F101" s="1693"/>
      <c r="G101" s="1049" t="s">
        <v>26</v>
      </c>
      <c r="H101" s="1205"/>
      <c r="I101" s="832"/>
      <c r="J101" s="833">
        <v>102</v>
      </c>
      <c r="K101" s="832">
        <v>100</v>
      </c>
      <c r="L101" s="832">
        <v>98</v>
      </c>
      <c r="M101" s="832">
        <v>77</v>
      </c>
      <c r="N101" s="833">
        <v>58</v>
      </c>
      <c r="O101" s="695">
        <v>53</v>
      </c>
      <c r="P101" s="702">
        <v>77</v>
      </c>
      <c r="Q101" s="832">
        <v>18</v>
      </c>
      <c r="R101" s="832">
        <v>0</v>
      </c>
      <c r="S101" s="833">
        <v>28</v>
      </c>
      <c r="T101" s="832">
        <v>0</v>
      </c>
      <c r="U101" s="702">
        <v>23</v>
      </c>
      <c r="V101" s="832">
        <v>28</v>
      </c>
      <c r="W101" s="832">
        <v>27</v>
      </c>
      <c r="X101" s="833">
        <v>36</v>
      </c>
      <c r="Y101" s="832">
        <v>62</v>
      </c>
      <c r="Z101" s="1111">
        <v>52</v>
      </c>
      <c r="AA101" s="1111">
        <v>56</v>
      </c>
      <c r="AB101" s="702">
        <v>63</v>
      </c>
      <c r="AC101" s="832"/>
      <c r="AD101" s="702"/>
      <c r="AE101" s="832"/>
      <c r="AF101" s="695"/>
      <c r="AG101" s="702"/>
      <c r="AH101" s="832"/>
      <c r="AI101" s="832"/>
      <c r="AJ101" s="1045"/>
      <c r="AK101" s="832"/>
      <c r="AL101" s="1045"/>
      <c r="AM101" s="1045"/>
      <c r="AN101" s="832"/>
      <c r="AO101" s="472"/>
      <c r="AP101" s="110">
        <f t="shared" si="3"/>
        <v>958</v>
      </c>
      <c r="AQ101" s="1095"/>
      <c r="AR101" s="1663"/>
      <c r="AS101" s="192"/>
    </row>
    <row r="102" spans="2:45" ht="69" customHeight="1" thickBot="1" x14ac:dyDescent="0.5">
      <c r="B102" s="1686"/>
      <c r="C102" s="1143"/>
      <c r="D102" s="1683"/>
      <c r="E102" s="1702"/>
      <c r="F102" s="1685"/>
      <c r="G102" s="1069" t="s">
        <v>206</v>
      </c>
      <c r="H102" s="1110"/>
      <c r="I102" s="1035">
        <v>102</v>
      </c>
      <c r="J102" s="1109">
        <v>100</v>
      </c>
      <c r="K102" s="1034">
        <v>98</v>
      </c>
      <c r="L102" s="1034">
        <v>77</v>
      </c>
      <c r="M102" s="1034">
        <v>58</v>
      </c>
      <c r="N102" s="1109">
        <v>53</v>
      </c>
      <c r="O102" s="1036">
        <v>77</v>
      </c>
      <c r="P102" s="1035">
        <v>18</v>
      </c>
      <c r="Q102" s="1034">
        <v>0</v>
      </c>
      <c r="R102" s="1034">
        <v>28</v>
      </c>
      <c r="S102" s="1109">
        <v>0</v>
      </c>
      <c r="T102" s="1034">
        <v>23</v>
      </c>
      <c r="U102" s="1035">
        <v>28</v>
      </c>
      <c r="V102" s="1034">
        <v>27</v>
      </c>
      <c r="W102" s="1034">
        <v>36</v>
      </c>
      <c r="X102" s="1109">
        <v>62</v>
      </c>
      <c r="Y102" s="1034">
        <v>52</v>
      </c>
      <c r="Z102" s="1108">
        <v>56</v>
      </c>
      <c r="AA102" s="1108">
        <v>63</v>
      </c>
      <c r="AB102" s="1035"/>
      <c r="AC102" s="1034"/>
      <c r="AD102" s="1035"/>
      <c r="AE102" s="1034"/>
      <c r="AF102" s="1036"/>
      <c r="AG102" s="1035"/>
      <c r="AH102" s="1034"/>
      <c r="AI102" s="1034"/>
      <c r="AJ102" s="1033"/>
      <c r="AK102" s="1034"/>
      <c r="AL102" s="1033"/>
      <c r="AM102" s="1033"/>
      <c r="AN102" s="1034"/>
      <c r="AO102" s="1035"/>
      <c r="AP102" s="204">
        <f t="shared" si="3"/>
        <v>958</v>
      </c>
      <c r="AQ102" s="1095"/>
      <c r="AR102" s="1663"/>
      <c r="AS102" s="192"/>
    </row>
    <row r="103" spans="2:45" s="135" customFormat="1" ht="60" customHeight="1" thickTop="1" x14ac:dyDescent="0.45">
      <c r="B103" s="1686"/>
      <c r="C103" s="1647" t="s">
        <v>222</v>
      </c>
      <c r="D103" s="1650" t="s">
        <v>221</v>
      </c>
      <c r="E103" s="1715" t="s">
        <v>48</v>
      </c>
      <c r="F103" s="1685">
        <v>140</v>
      </c>
      <c r="G103" s="1063" t="s">
        <v>24</v>
      </c>
      <c r="H103" s="1204"/>
      <c r="I103" s="1203"/>
      <c r="J103" s="1202"/>
      <c r="K103" s="85"/>
      <c r="L103" s="85"/>
      <c r="M103" s="85"/>
      <c r="N103" s="82"/>
      <c r="O103" s="83"/>
      <c r="P103" s="84"/>
      <c r="Q103" s="85"/>
      <c r="R103" s="85"/>
      <c r="S103" s="82"/>
      <c r="T103" s="1201"/>
      <c r="U103" s="1093"/>
      <c r="V103" s="85"/>
      <c r="W103" s="85"/>
      <c r="X103" s="82"/>
      <c r="Y103" s="85"/>
      <c r="Z103" s="87"/>
      <c r="AA103" s="87"/>
      <c r="AB103" s="84"/>
      <c r="AC103" s="85"/>
      <c r="AD103" s="1200"/>
      <c r="AE103" s="85"/>
      <c r="AF103" s="83"/>
      <c r="AG103" s="84"/>
      <c r="AH103" s="85"/>
      <c r="AI103" s="85"/>
      <c r="AJ103" s="1197"/>
      <c r="AK103" s="1199"/>
      <c r="AL103" s="1198"/>
      <c r="AM103" s="1197"/>
      <c r="AN103" s="1196"/>
      <c r="AO103" s="1195"/>
      <c r="AP103" s="1050">
        <f t="shared" si="3"/>
        <v>0</v>
      </c>
      <c r="AQ103" s="1729"/>
      <c r="AR103" s="1663"/>
      <c r="AS103" s="168"/>
    </row>
    <row r="104" spans="2:45" s="135" customFormat="1" ht="60" customHeight="1" x14ac:dyDescent="0.45">
      <c r="B104" s="1686"/>
      <c r="C104" s="1667"/>
      <c r="D104" s="1683"/>
      <c r="E104" s="1716"/>
      <c r="F104" s="1693"/>
      <c r="G104" s="1049" t="s">
        <v>26</v>
      </c>
      <c r="H104" s="1048"/>
      <c r="I104" s="702"/>
      <c r="J104" s="833"/>
      <c r="K104" s="832"/>
      <c r="L104" s="832"/>
      <c r="M104" s="832"/>
      <c r="N104" s="833"/>
      <c r="O104" s="695"/>
      <c r="P104" s="702"/>
      <c r="Q104" s="832"/>
      <c r="R104" s="832"/>
      <c r="S104" s="833"/>
      <c r="T104" s="832"/>
      <c r="U104" s="702"/>
      <c r="V104" s="832"/>
      <c r="W104" s="832"/>
      <c r="X104" s="833"/>
      <c r="Y104" s="832"/>
      <c r="Z104" s="1111"/>
      <c r="AA104" s="1111"/>
      <c r="AB104" s="702"/>
      <c r="AC104" s="832"/>
      <c r="AD104" s="702"/>
      <c r="AE104" s="832"/>
      <c r="AF104" s="695"/>
      <c r="AG104" s="702"/>
      <c r="AH104" s="832"/>
      <c r="AI104" s="832"/>
      <c r="AJ104" s="1045"/>
      <c r="AK104" s="832"/>
      <c r="AL104" s="1045"/>
      <c r="AM104" s="1045"/>
      <c r="AN104" s="832"/>
      <c r="AO104" s="472"/>
      <c r="AP104" s="110">
        <f t="shared" si="3"/>
        <v>0</v>
      </c>
      <c r="AQ104" s="1729"/>
      <c r="AR104" s="1663"/>
      <c r="AS104" s="168"/>
    </row>
    <row r="105" spans="2:45" ht="60" customHeight="1" thickBot="1" x14ac:dyDescent="0.5">
      <c r="B105" s="1752"/>
      <c r="C105" s="1722"/>
      <c r="D105" s="1753"/>
      <c r="E105" s="1726"/>
      <c r="F105" s="1754"/>
      <c r="G105" s="1042" t="s">
        <v>206</v>
      </c>
      <c r="H105" s="1194"/>
      <c r="I105" s="1188"/>
      <c r="J105" s="1193"/>
      <c r="K105" s="1189"/>
      <c r="L105" s="1189"/>
      <c r="M105" s="1189"/>
      <c r="N105" s="1193"/>
      <c r="O105" s="1191"/>
      <c r="P105" s="1188"/>
      <c r="Q105" s="1189"/>
      <c r="R105" s="1189"/>
      <c r="S105" s="1193"/>
      <c r="T105" s="1189"/>
      <c r="U105" s="1188"/>
      <c r="V105" s="1189"/>
      <c r="W105" s="1189"/>
      <c r="X105" s="1193"/>
      <c r="Y105" s="1189"/>
      <c r="Z105" s="1192"/>
      <c r="AA105" s="1192"/>
      <c r="AB105" s="1188"/>
      <c r="AC105" s="1189"/>
      <c r="AD105" s="1188"/>
      <c r="AE105" s="1189"/>
      <c r="AF105" s="1191"/>
      <c r="AG105" s="1188"/>
      <c r="AH105" s="1189"/>
      <c r="AI105" s="1189"/>
      <c r="AJ105" s="1190"/>
      <c r="AK105" s="1189"/>
      <c r="AL105" s="1190"/>
      <c r="AM105" s="1190"/>
      <c r="AN105" s="1189"/>
      <c r="AO105" s="1188"/>
      <c r="AP105" s="122">
        <f t="shared" si="3"/>
        <v>0</v>
      </c>
      <c r="AQ105" s="1729"/>
      <c r="AR105" s="1663"/>
      <c r="AS105" s="192"/>
    </row>
    <row r="106" spans="2:45" s="135" customFormat="1" ht="60" customHeight="1" x14ac:dyDescent="0.45">
      <c r="B106" s="1755">
        <v>10</v>
      </c>
      <c r="C106" s="1667" t="s">
        <v>216</v>
      </c>
      <c r="D106" s="1671" t="s">
        <v>220</v>
      </c>
      <c r="E106" s="1733" t="s">
        <v>32</v>
      </c>
      <c r="F106" s="1674">
        <v>200</v>
      </c>
      <c r="G106" s="1124" t="s">
        <v>24</v>
      </c>
      <c r="H106" s="1187"/>
      <c r="I106" s="1186"/>
      <c r="J106" s="1185"/>
      <c r="K106" s="1184"/>
      <c r="L106" s="1184"/>
      <c r="M106" s="1184"/>
      <c r="N106" s="1185"/>
      <c r="O106" s="1181"/>
      <c r="P106" s="1180"/>
      <c r="Q106" s="1184"/>
      <c r="R106" s="1178"/>
      <c r="S106" s="1183"/>
      <c r="T106" s="1178"/>
      <c r="U106" s="1180"/>
      <c r="V106" s="1178"/>
      <c r="W106" s="1178"/>
      <c r="X106" s="1183"/>
      <c r="Y106" s="1178"/>
      <c r="Z106" s="1182"/>
      <c r="AA106" s="1182"/>
      <c r="AB106" s="1180"/>
      <c r="AC106" s="1178"/>
      <c r="AD106" s="1180"/>
      <c r="AE106" s="1178"/>
      <c r="AF106" s="1181"/>
      <c r="AG106" s="1180"/>
      <c r="AH106" s="845"/>
      <c r="AI106" s="1178"/>
      <c r="AJ106" s="1179"/>
      <c r="AK106" s="1178"/>
      <c r="AL106" s="1179"/>
      <c r="AM106" s="1179"/>
      <c r="AN106" s="1178"/>
      <c r="AO106" s="761"/>
      <c r="AP106" s="1112">
        <f t="shared" si="3"/>
        <v>0</v>
      </c>
      <c r="AQ106" s="1729"/>
      <c r="AR106" s="1663"/>
      <c r="AS106" s="168"/>
    </row>
    <row r="107" spans="2:45" ht="60" customHeight="1" thickBot="1" x14ac:dyDescent="0.5">
      <c r="B107" s="1756"/>
      <c r="C107" s="1648"/>
      <c r="D107" s="1757"/>
      <c r="E107" s="1716"/>
      <c r="F107" s="1685"/>
      <c r="G107" s="1049" t="s">
        <v>26</v>
      </c>
      <c r="H107" s="1048"/>
      <c r="I107" s="702"/>
      <c r="J107" s="833"/>
      <c r="K107" s="832"/>
      <c r="L107" s="832"/>
      <c r="M107" s="832"/>
      <c r="N107" s="833"/>
      <c r="O107" s="695"/>
      <c r="P107" s="702"/>
      <c r="Q107" s="832"/>
      <c r="R107" s="832"/>
      <c r="S107" s="833"/>
      <c r="T107" s="832"/>
      <c r="U107" s="702"/>
      <c r="V107" s="832"/>
      <c r="W107" s="832"/>
      <c r="X107" s="1177"/>
      <c r="Y107" s="832"/>
      <c r="Z107" s="1111"/>
      <c r="AA107" s="1111"/>
      <c r="AB107" s="702"/>
      <c r="AC107" s="832"/>
      <c r="AD107" s="702"/>
      <c r="AE107" s="832"/>
      <c r="AF107" s="695"/>
      <c r="AG107" s="702"/>
      <c r="AH107" s="1047"/>
      <c r="AI107" s="832"/>
      <c r="AJ107" s="1045"/>
      <c r="AK107" s="832"/>
      <c r="AL107" s="1045"/>
      <c r="AM107" s="1045"/>
      <c r="AN107" s="832"/>
      <c r="AO107" s="472"/>
      <c r="AP107" s="110">
        <f t="shared" si="3"/>
        <v>0</v>
      </c>
      <c r="AQ107" s="1729"/>
      <c r="AR107" s="1663"/>
      <c r="AS107" s="192"/>
    </row>
    <row r="108" spans="2:45" s="135" customFormat="1" ht="60" customHeight="1" thickTop="1" x14ac:dyDescent="0.45">
      <c r="B108" s="1707">
        <v>9</v>
      </c>
      <c r="C108" s="1656" t="s">
        <v>216</v>
      </c>
      <c r="D108" s="1649" t="s">
        <v>219</v>
      </c>
      <c r="E108" s="1724" t="s">
        <v>32</v>
      </c>
      <c r="F108" s="1653">
        <v>200</v>
      </c>
      <c r="G108" s="1176" t="s">
        <v>24</v>
      </c>
      <c r="H108" s="1175"/>
      <c r="I108" s="1174"/>
      <c r="J108" s="1173"/>
      <c r="K108" s="1170"/>
      <c r="L108" s="1170"/>
      <c r="M108" s="1170"/>
      <c r="N108" s="1169"/>
      <c r="O108" s="1172"/>
      <c r="P108" s="1171"/>
      <c r="Q108" s="1170"/>
      <c r="R108" s="1170"/>
      <c r="S108" s="1169"/>
      <c r="T108" s="1170"/>
      <c r="U108" s="1171"/>
      <c r="V108" s="1170"/>
      <c r="W108" s="1170"/>
      <c r="X108" s="1169"/>
      <c r="Y108" s="53"/>
      <c r="Z108" s="1168"/>
      <c r="AA108" s="1168"/>
      <c r="AB108" s="52"/>
      <c r="AC108" s="1167"/>
      <c r="AD108" s="52"/>
      <c r="AE108" s="53"/>
      <c r="AF108" s="51"/>
      <c r="AG108" s="52"/>
      <c r="AH108" s="53"/>
      <c r="AI108" s="53"/>
      <c r="AJ108" s="993"/>
      <c r="AK108" s="53"/>
      <c r="AL108" s="993"/>
      <c r="AM108" s="993"/>
      <c r="AN108" s="53"/>
      <c r="AO108" s="52">
        <v>0</v>
      </c>
      <c r="AP108" s="992">
        <f t="shared" si="3"/>
        <v>0</v>
      </c>
      <c r="AQ108" s="1729"/>
      <c r="AR108" s="1663"/>
      <c r="AS108" s="168"/>
    </row>
    <row r="109" spans="2:45" ht="60" customHeight="1" thickBot="1" x14ac:dyDescent="0.5">
      <c r="B109" s="1694"/>
      <c r="C109" s="1657"/>
      <c r="D109" s="1679"/>
      <c r="E109" s="1720"/>
      <c r="F109" s="1655"/>
      <c r="G109" s="1166" t="s">
        <v>26</v>
      </c>
      <c r="H109" s="1165"/>
      <c r="I109" s="859"/>
      <c r="J109" s="799"/>
      <c r="K109" s="858"/>
      <c r="L109" s="858"/>
      <c r="M109" s="858"/>
      <c r="N109" s="799"/>
      <c r="O109" s="857"/>
      <c r="P109" s="859"/>
      <c r="Q109" s="858"/>
      <c r="R109" s="858"/>
      <c r="S109" s="799"/>
      <c r="T109" s="1163"/>
      <c r="U109" s="870"/>
      <c r="V109" s="1163"/>
      <c r="W109" s="858"/>
      <c r="X109" s="799"/>
      <c r="Y109" s="858"/>
      <c r="Z109" s="1164"/>
      <c r="AA109" s="1164"/>
      <c r="AB109" s="859"/>
      <c r="AC109" s="858"/>
      <c r="AD109" s="859"/>
      <c r="AE109" s="858"/>
      <c r="AF109" s="857"/>
      <c r="AG109" s="859"/>
      <c r="AH109" s="1163"/>
      <c r="AI109" s="858"/>
      <c r="AJ109" s="1162"/>
      <c r="AK109" s="858"/>
      <c r="AL109" s="1162"/>
      <c r="AM109" s="1162"/>
      <c r="AN109" s="858"/>
      <c r="AO109" s="800"/>
      <c r="AP109" s="1161">
        <f t="shared" si="3"/>
        <v>0</v>
      </c>
      <c r="AQ109" s="1730"/>
      <c r="AR109" s="1663"/>
      <c r="AS109" s="192"/>
    </row>
    <row r="110" spans="2:45" ht="60" customHeight="1" thickTop="1" x14ac:dyDescent="0.45">
      <c r="B110" s="1707">
        <v>9</v>
      </c>
      <c r="C110" s="1159"/>
      <c r="D110" s="1758" t="s">
        <v>218</v>
      </c>
      <c r="E110" s="1735" t="s">
        <v>28</v>
      </c>
      <c r="F110" s="1719">
        <v>160</v>
      </c>
      <c r="G110" s="1158" t="s">
        <v>24</v>
      </c>
      <c r="H110" s="1157"/>
      <c r="I110" s="1156"/>
      <c r="J110" s="1155"/>
      <c r="K110" s="1154"/>
      <c r="L110" s="1149"/>
      <c r="M110" s="1149"/>
      <c r="N110" s="1153"/>
      <c r="O110" s="1151"/>
      <c r="P110" s="1150"/>
      <c r="Q110" s="1149"/>
      <c r="R110" s="1149"/>
      <c r="S110" s="1153"/>
      <c r="T110" s="1149"/>
      <c r="U110" s="1150"/>
      <c r="V110" s="1149"/>
      <c r="W110" s="1149"/>
      <c r="X110" s="1153"/>
      <c r="Y110" s="1149"/>
      <c r="Z110" s="1152"/>
      <c r="AA110" s="1152"/>
      <c r="AB110" s="1150"/>
      <c r="AC110" s="1149"/>
      <c r="AD110" s="1150"/>
      <c r="AE110" s="1149"/>
      <c r="AF110" s="1151"/>
      <c r="AG110" s="1150"/>
      <c r="AH110" s="1149"/>
      <c r="AI110" s="1146"/>
      <c r="AJ110" s="1147"/>
      <c r="AK110" s="1146"/>
      <c r="AL110" s="1147"/>
      <c r="AM110" s="1147"/>
      <c r="AN110" s="1146"/>
      <c r="AO110" s="1145"/>
      <c r="AP110" s="1144">
        <f t="shared" si="3"/>
        <v>0</v>
      </c>
      <c r="AQ110" s="1095"/>
      <c r="AR110" s="1663"/>
      <c r="AS110" s="192"/>
    </row>
    <row r="111" spans="2:45" ht="60" customHeight="1" x14ac:dyDescent="0.45">
      <c r="B111" s="1686"/>
      <c r="C111" s="1143"/>
      <c r="D111" s="1759"/>
      <c r="E111" s="1696"/>
      <c r="F111" s="1693"/>
      <c r="G111" s="1049" t="s">
        <v>26</v>
      </c>
      <c r="H111" s="1048"/>
      <c r="I111" s="702"/>
      <c r="J111" s="833"/>
      <c r="K111" s="832"/>
      <c r="L111" s="832"/>
      <c r="M111" s="832"/>
      <c r="N111" s="833"/>
      <c r="O111" s="695"/>
      <c r="P111" s="702"/>
      <c r="Q111" s="832"/>
      <c r="R111" s="832"/>
      <c r="S111" s="833"/>
      <c r="T111" s="832"/>
      <c r="U111" s="702"/>
      <c r="V111" s="832"/>
      <c r="W111" s="832"/>
      <c r="X111" s="833"/>
      <c r="Y111" s="471"/>
      <c r="Z111" s="1111"/>
      <c r="AA111" s="1111"/>
      <c r="AB111" s="472"/>
      <c r="AC111" s="832"/>
      <c r="AD111" s="702"/>
      <c r="AE111" s="832"/>
      <c r="AF111" s="695"/>
      <c r="AG111" s="702"/>
      <c r="AH111" s="832"/>
      <c r="AI111" s="832"/>
      <c r="AJ111" s="1045"/>
      <c r="AK111" s="832"/>
      <c r="AL111" s="1045"/>
      <c r="AM111" s="1045"/>
      <c r="AN111" s="832"/>
      <c r="AO111" s="472"/>
      <c r="AP111" s="110">
        <f t="shared" si="3"/>
        <v>0</v>
      </c>
      <c r="AQ111" s="1095"/>
      <c r="AR111" s="1663"/>
      <c r="AS111" s="192"/>
    </row>
    <row r="112" spans="2:45" ht="60" customHeight="1" thickBot="1" x14ac:dyDescent="0.5">
      <c r="B112" s="1694"/>
      <c r="C112" s="1160"/>
      <c r="D112" s="1760"/>
      <c r="E112" s="1703"/>
      <c r="F112" s="1698"/>
      <c r="G112" s="1042" t="s">
        <v>206</v>
      </c>
      <c r="H112" s="1041"/>
      <c r="I112" s="1037"/>
      <c r="J112" s="1039"/>
      <c r="K112" s="1032"/>
      <c r="L112" s="1032"/>
      <c r="M112" s="1032"/>
      <c r="N112" s="1039"/>
      <c r="O112" s="1040"/>
      <c r="P112" s="1037"/>
      <c r="Q112" s="1032"/>
      <c r="R112" s="1032"/>
      <c r="S112" s="1039"/>
      <c r="T112" s="1032"/>
      <c r="U112" s="1037"/>
      <c r="V112" s="1032"/>
      <c r="W112" s="1032"/>
      <c r="X112" s="1039"/>
      <c r="Y112" s="1032"/>
      <c r="Z112" s="1038"/>
      <c r="AA112" s="1038"/>
      <c r="AB112" s="1037"/>
      <c r="AC112" s="1032"/>
      <c r="AD112" s="1037"/>
      <c r="AE112" s="1032"/>
      <c r="AF112" s="1040"/>
      <c r="AG112" s="1037"/>
      <c r="AH112" s="1032"/>
      <c r="AI112" s="1032"/>
      <c r="AJ112" s="1031"/>
      <c r="AK112" s="1032"/>
      <c r="AL112" s="1031"/>
      <c r="AM112" s="1031"/>
      <c r="AN112" s="1032"/>
      <c r="AO112" s="1037"/>
      <c r="AP112" s="264">
        <f t="shared" si="3"/>
        <v>0</v>
      </c>
      <c r="AQ112" s="1095"/>
      <c r="AR112" s="1663"/>
      <c r="AS112" s="192"/>
    </row>
    <row r="113" spans="2:45" ht="60" customHeight="1" thickTop="1" x14ac:dyDescent="0.45">
      <c r="B113" s="1707">
        <v>7</v>
      </c>
      <c r="C113" s="1159"/>
      <c r="D113" s="1758" t="s">
        <v>217</v>
      </c>
      <c r="E113" s="1735" t="s">
        <v>28</v>
      </c>
      <c r="F113" s="1719">
        <v>160</v>
      </c>
      <c r="G113" s="1158" t="s">
        <v>24</v>
      </c>
      <c r="H113" s="1157"/>
      <c r="I113" s="1156"/>
      <c r="J113" s="1155"/>
      <c r="K113" s="1154"/>
      <c r="L113" s="1149"/>
      <c r="M113" s="1149"/>
      <c r="N113" s="1153"/>
      <c r="O113" s="1151"/>
      <c r="P113" s="1150"/>
      <c r="Q113" s="1149"/>
      <c r="R113" s="1149"/>
      <c r="S113" s="1153"/>
      <c r="T113" s="1149"/>
      <c r="U113" s="1150"/>
      <c r="V113" s="1149"/>
      <c r="W113" s="1149"/>
      <c r="X113" s="1153"/>
      <c r="Y113" s="1149"/>
      <c r="Z113" s="1152"/>
      <c r="AA113" s="1152"/>
      <c r="AB113" s="1150"/>
      <c r="AC113" s="1149"/>
      <c r="AD113" s="1150"/>
      <c r="AE113" s="1149"/>
      <c r="AF113" s="1151"/>
      <c r="AG113" s="1150"/>
      <c r="AH113" s="1149"/>
      <c r="AI113" s="1149"/>
      <c r="AJ113" s="1148"/>
      <c r="AK113" s="1146"/>
      <c r="AL113" s="1147"/>
      <c r="AM113" s="1147"/>
      <c r="AN113" s="1146"/>
      <c r="AO113" s="1145"/>
      <c r="AP113" s="1144">
        <f t="shared" si="3"/>
        <v>0</v>
      </c>
      <c r="AQ113" s="1095"/>
      <c r="AR113" s="1663"/>
      <c r="AS113" s="192"/>
    </row>
    <row r="114" spans="2:45" ht="60" customHeight="1" x14ac:dyDescent="0.45">
      <c r="B114" s="1686"/>
      <c r="C114" s="1143"/>
      <c r="D114" s="1759"/>
      <c r="E114" s="1696"/>
      <c r="F114" s="1693"/>
      <c r="G114" s="1049" t="s">
        <v>26</v>
      </c>
      <c r="H114" s="1048"/>
      <c r="I114" s="702"/>
      <c r="J114" s="833"/>
      <c r="K114" s="832"/>
      <c r="L114" s="832"/>
      <c r="M114" s="832"/>
      <c r="N114" s="833"/>
      <c r="O114" s="695"/>
      <c r="P114" s="702"/>
      <c r="Q114" s="832"/>
      <c r="R114" s="832"/>
      <c r="S114" s="833"/>
      <c r="T114" s="832"/>
      <c r="U114" s="702"/>
      <c r="V114" s="832"/>
      <c r="W114" s="832"/>
      <c r="X114" s="833"/>
      <c r="Y114" s="471"/>
      <c r="Z114" s="1111"/>
      <c r="AA114" s="1111"/>
      <c r="AB114" s="472"/>
      <c r="AC114" s="832"/>
      <c r="AD114" s="702"/>
      <c r="AE114" s="832"/>
      <c r="AF114" s="695"/>
      <c r="AG114" s="702"/>
      <c r="AH114" s="832"/>
      <c r="AI114" s="832"/>
      <c r="AJ114" s="1045"/>
      <c r="AK114" s="832"/>
      <c r="AL114" s="1045"/>
      <c r="AM114" s="1045"/>
      <c r="AN114" s="832"/>
      <c r="AO114" s="472"/>
      <c r="AP114" s="110">
        <f t="shared" si="3"/>
        <v>0</v>
      </c>
      <c r="AQ114" s="1095"/>
      <c r="AR114" s="1663"/>
      <c r="AS114" s="192"/>
    </row>
    <row r="115" spans="2:45" ht="60" customHeight="1" thickBot="1" x14ac:dyDescent="0.5">
      <c r="B115" s="1686"/>
      <c r="C115" s="1143"/>
      <c r="D115" s="1760"/>
      <c r="E115" s="1696"/>
      <c r="F115" s="1693"/>
      <c r="G115" s="1069" t="s">
        <v>206</v>
      </c>
      <c r="H115" s="1110"/>
      <c r="I115" s="1035"/>
      <c r="J115" s="1109"/>
      <c r="K115" s="1034"/>
      <c r="L115" s="1034"/>
      <c r="M115" s="1034"/>
      <c r="N115" s="1109"/>
      <c r="O115" s="1036"/>
      <c r="P115" s="1035"/>
      <c r="Q115" s="1034"/>
      <c r="R115" s="1034"/>
      <c r="S115" s="1109"/>
      <c r="T115" s="1034"/>
      <c r="U115" s="1035"/>
      <c r="V115" s="1034"/>
      <c r="W115" s="1034"/>
      <c r="X115" s="1109"/>
      <c r="Y115" s="1034"/>
      <c r="Z115" s="1108"/>
      <c r="AA115" s="1108"/>
      <c r="AB115" s="1035"/>
      <c r="AC115" s="1034"/>
      <c r="AD115" s="1035"/>
      <c r="AE115" s="1034"/>
      <c r="AF115" s="1036"/>
      <c r="AG115" s="1035"/>
      <c r="AH115" s="1034"/>
      <c r="AI115" s="1034"/>
      <c r="AJ115" s="1033"/>
      <c r="AK115" s="1034"/>
      <c r="AL115" s="1033"/>
      <c r="AM115" s="1033"/>
      <c r="AN115" s="1034"/>
      <c r="AO115" s="1035"/>
      <c r="AP115" s="204">
        <f t="shared" si="3"/>
        <v>0</v>
      </c>
      <c r="AQ115" s="1095"/>
      <c r="AR115" s="1663"/>
      <c r="AS115" s="192"/>
    </row>
    <row r="116" spans="2:45" s="1125" customFormat="1" ht="60" customHeight="1" thickTop="1" x14ac:dyDescent="0.45">
      <c r="B116" s="1748">
        <v>8</v>
      </c>
      <c r="C116" s="1667" t="s">
        <v>216</v>
      </c>
      <c r="D116" s="1649" t="s">
        <v>126</v>
      </c>
      <c r="E116" s="1747" t="s">
        <v>28</v>
      </c>
      <c r="F116" s="1744">
        <v>160</v>
      </c>
      <c r="G116" s="1107" t="s">
        <v>24</v>
      </c>
      <c r="H116" s="1142"/>
      <c r="I116" s="357"/>
      <c r="J116" s="1137"/>
      <c r="K116" s="1136"/>
      <c r="L116" s="1138"/>
      <c r="M116" s="1138"/>
      <c r="N116" s="1139"/>
      <c r="O116" s="1141"/>
      <c r="P116" s="1140"/>
      <c r="Q116" s="1138"/>
      <c r="R116" s="1138"/>
      <c r="S116" s="1139"/>
      <c r="T116" s="1138"/>
      <c r="U116" s="1134"/>
      <c r="V116" s="1136"/>
      <c r="W116" s="1136"/>
      <c r="X116" s="1137"/>
      <c r="Y116" s="1136"/>
      <c r="Z116" s="1135"/>
      <c r="AA116" s="1135"/>
      <c r="AB116" s="1134"/>
      <c r="AC116" s="1130"/>
      <c r="AD116" s="1129"/>
      <c r="AE116" s="1130"/>
      <c r="AF116" s="1133"/>
      <c r="AG116" s="1129"/>
      <c r="AH116" s="1132"/>
      <c r="AI116" s="1130"/>
      <c r="AJ116" s="1131"/>
      <c r="AK116" s="1132"/>
      <c r="AL116" s="1131"/>
      <c r="AM116" s="1131"/>
      <c r="AN116" s="1130"/>
      <c r="AO116" s="1129">
        <v>0</v>
      </c>
      <c r="AP116" s="1128">
        <f t="shared" si="3"/>
        <v>0</v>
      </c>
      <c r="AQ116" s="1127"/>
      <c r="AR116" s="1663"/>
      <c r="AS116" s="1126"/>
    </row>
    <row r="117" spans="2:45" s="135" customFormat="1" ht="60" customHeight="1" x14ac:dyDescent="0.45">
      <c r="B117" s="1686"/>
      <c r="C117" s="1667"/>
      <c r="D117" s="1695"/>
      <c r="E117" s="1696"/>
      <c r="F117" s="1693"/>
      <c r="G117" s="1049" t="s">
        <v>26</v>
      </c>
      <c r="H117" s="1048"/>
      <c r="I117" s="472"/>
      <c r="J117" s="833"/>
      <c r="K117" s="832"/>
      <c r="L117" s="832"/>
      <c r="M117" s="832"/>
      <c r="N117" s="833"/>
      <c r="O117" s="695"/>
      <c r="P117" s="702"/>
      <c r="Q117" s="832"/>
      <c r="R117" s="832"/>
      <c r="S117" s="833"/>
      <c r="T117" s="832"/>
      <c r="U117" s="702"/>
      <c r="V117" s="832"/>
      <c r="W117" s="832"/>
      <c r="X117" s="833"/>
      <c r="Y117" s="832"/>
      <c r="Z117" s="1111"/>
      <c r="AA117" s="1111"/>
      <c r="AB117" s="702"/>
      <c r="AC117" s="832"/>
      <c r="AD117" s="702"/>
      <c r="AE117" s="832"/>
      <c r="AF117" s="695"/>
      <c r="AG117" s="702"/>
      <c r="AH117" s="832"/>
      <c r="AI117" s="1047"/>
      <c r="AJ117" s="1045"/>
      <c r="AK117" s="832"/>
      <c r="AL117" s="1045"/>
      <c r="AM117" s="1045"/>
      <c r="AN117" s="832"/>
      <c r="AO117" s="472"/>
      <c r="AP117" s="110">
        <f t="shared" si="3"/>
        <v>0</v>
      </c>
      <c r="AQ117" s="1095"/>
      <c r="AR117" s="1663"/>
      <c r="AS117" s="168"/>
    </row>
    <row r="118" spans="2:45" ht="60" customHeight="1" thickBot="1" x14ac:dyDescent="0.5">
      <c r="B118" s="1694"/>
      <c r="C118" s="1657"/>
      <c r="D118" s="1679"/>
      <c r="E118" s="1761"/>
      <c r="F118" s="1727"/>
      <c r="G118" s="1042" t="s">
        <v>206</v>
      </c>
      <c r="H118" s="1110"/>
      <c r="I118" s="1037"/>
      <c r="J118" s="1039"/>
      <c r="K118" s="1032"/>
      <c r="L118" s="1032"/>
      <c r="M118" s="1032"/>
      <c r="N118" s="1039"/>
      <c r="O118" s="1040"/>
      <c r="P118" s="1037"/>
      <c r="Q118" s="1032"/>
      <c r="R118" s="1032"/>
      <c r="S118" s="1039"/>
      <c r="T118" s="1032"/>
      <c r="U118" s="1037"/>
      <c r="V118" s="1032"/>
      <c r="W118" s="1032"/>
      <c r="X118" s="1039"/>
      <c r="Y118" s="1032"/>
      <c r="Z118" s="1038"/>
      <c r="AA118" s="1038"/>
      <c r="AB118" s="1037"/>
      <c r="AC118" s="1032"/>
      <c r="AD118" s="1037"/>
      <c r="AE118" s="1032"/>
      <c r="AF118" s="1040"/>
      <c r="AG118" s="1037"/>
      <c r="AH118" s="1032"/>
      <c r="AI118" s="1032"/>
      <c r="AJ118" s="1031"/>
      <c r="AK118" s="1032"/>
      <c r="AL118" s="1031"/>
      <c r="AM118" s="1031"/>
      <c r="AN118" s="1032"/>
      <c r="AO118" s="1037"/>
      <c r="AP118" s="264">
        <f t="shared" si="3"/>
        <v>0</v>
      </c>
      <c r="AQ118" s="1095"/>
      <c r="AR118" s="1663"/>
      <c r="AS118" s="192"/>
    </row>
    <row r="119" spans="2:45" s="135" customFormat="1" ht="60" customHeight="1" thickTop="1" x14ac:dyDescent="0.45">
      <c r="B119" s="1686">
        <v>12</v>
      </c>
      <c r="C119" s="1667" t="s">
        <v>216</v>
      </c>
      <c r="D119" s="1671" t="s">
        <v>129</v>
      </c>
      <c r="E119" s="1747" t="s">
        <v>28</v>
      </c>
      <c r="F119" s="1744">
        <v>160</v>
      </c>
      <c r="G119" s="1124" t="s">
        <v>24</v>
      </c>
      <c r="H119" s="1123"/>
      <c r="I119" s="1122"/>
      <c r="J119" s="1117"/>
      <c r="K119" s="1051"/>
      <c r="L119" s="1118"/>
      <c r="M119" s="1118"/>
      <c r="N119" s="1119"/>
      <c r="O119" s="1121"/>
      <c r="P119" s="1120"/>
      <c r="Q119" s="1118"/>
      <c r="R119" s="1118"/>
      <c r="S119" s="1119"/>
      <c r="T119" s="1118"/>
      <c r="U119" s="1115"/>
      <c r="V119" s="1051"/>
      <c r="W119" s="1051"/>
      <c r="X119" s="1117"/>
      <c r="Y119" s="1051"/>
      <c r="Z119" s="1116"/>
      <c r="AA119" s="1116"/>
      <c r="AB119" s="1115"/>
      <c r="AC119" s="845"/>
      <c r="AD119" s="761"/>
      <c r="AE119" s="845"/>
      <c r="AF119" s="844"/>
      <c r="AG119" s="761"/>
      <c r="AH119" s="1114"/>
      <c r="AI119" s="845"/>
      <c r="AJ119" s="1113"/>
      <c r="AK119" s="1114"/>
      <c r="AL119" s="1113"/>
      <c r="AM119" s="1113"/>
      <c r="AN119" s="845"/>
      <c r="AO119" s="761">
        <v>0</v>
      </c>
      <c r="AP119" s="1112">
        <f t="shared" si="3"/>
        <v>0</v>
      </c>
      <c r="AQ119" s="1095"/>
      <c r="AR119" s="1663"/>
      <c r="AS119" s="168"/>
    </row>
    <row r="120" spans="2:45" s="135" customFormat="1" ht="60" customHeight="1" x14ac:dyDescent="0.45">
      <c r="B120" s="1686"/>
      <c r="C120" s="1667"/>
      <c r="D120" s="1695"/>
      <c r="E120" s="1696"/>
      <c r="F120" s="1693"/>
      <c r="G120" s="1049" t="s">
        <v>26</v>
      </c>
      <c r="H120" s="1048"/>
      <c r="I120" s="472"/>
      <c r="J120" s="833"/>
      <c r="K120" s="832"/>
      <c r="L120" s="832"/>
      <c r="M120" s="832"/>
      <c r="N120" s="833"/>
      <c r="O120" s="695"/>
      <c r="P120" s="702"/>
      <c r="Q120" s="832"/>
      <c r="R120" s="832"/>
      <c r="S120" s="833"/>
      <c r="T120" s="832"/>
      <c r="U120" s="702"/>
      <c r="V120" s="832"/>
      <c r="W120" s="832"/>
      <c r="X120" s="833"/>
      <c r="Y120" s="832"/>
      <c r="Z120" s="1111"/>
      <c r="AA120" s="1111"/>
      <c r="AB120" s="702"/>
      <c r="AC120" s="832"/>
      <c r="AD120" s="702"/>
      <c r="AE120" s="832"/>
      <c r="AF120" s="695"/>
      <c r="AG120" s="702"/>
      <c r="AH120" s="832"/>
      <c r="AI120" s="1047"/>
      <c r="AJ120" s="1045"/>
      <c r="AK120" s="832"/>
      <c r="AL120" s="1045"/>
      <c r="AM120" s="1045"/>
      <c r="AN120" s="832"/>
      <c r="AO120" s="472"/>
      <c r="AP120" s="110">
        <f t="shared" si="3"/>
        <v>0</v>
      </c>
      <c r="AQ120" s="1095"/>
      <c r="AR120" s="1663"/>
      <c r="AS120" s="168"/>
    </row>
    <row r="121" spans="2:45" ht="60" customHeight="1" thickBot="1" x14ac:dyDescent="0.5">
      <c r="B121" s="1686"/>
      <c r="C121" s="1667"/>
      <c r="D121" s="1757"/>
      <c r="E121" s="1702"/>
      <c r="F121" s="1685"/>
      <c r="G121" s="1069" t="s">
        <v>206</v>
      </c>
      <c r="H121" s="1110"/>
      <c r="I121" s="1035"/>
      <c r="J121" s="1109"/>
      <c r="K121" s="1034"/>
      <c r="L121" s="1034"/>
      <c r="M121" s="1034"/>
      <c r="N121" s="1109"/>
      <c r="O121" s="1036"/>
      <c r="P121" s="1035"/>
      <c r="Q121" s="1034"/>
      <c r="R121" s="1034"/>
      <c r="S121" s="1109"/>
      <c r="T121" s="1034"/>
      <c r="U121" s="1035"/>
      <c r="V121" s="1034"/>
      <c r="W121" s="1034"/>
      <c r="X121" s="1109"/>
      <c r="Y121" s="1034"/>
      <c r="Z121" s="1108"/>
      <c r="AA121" s="1108"/>
      <c r="AB121" s="1035"/>
      <c r="AC121" s="1034"/>
      <c r="AD121" s="1037"/>
      <c r="AE121" s="1032"/>
      <c r="AF121" s="1040"/>
      <c r="AG121" s="1037"/>
      <c r="AH121" s="1032"/>
      <c r="AI121" s="1032"/>
      <c r="AJ121" s="1031"/>
      <c r="AK121" s="1032"/>
      <c r="AL121" s="1031"/>
      <c r="AM121" s="1031"/>
      <c r="AN121" s="1032"/>
      <c r="AO121" s="1037"/>
      <c r="AP121" s="204">
        <f t="shared" si="3"/>
        <v>0</v>
      </c>
      <c r="AQ121" s="1095"/>
      <c r="AR121" s="1663"/>
      <c r="AS121" s="192"/>
    </row>
    <row r="122" spans="2:45" s="135" customFormat="1" ht="60" customHeight="1" thickTop="1" x14ac:dyDescent="0.45">
      <c r="B122" s="1748">
        <v>9</v>
      </c>
      <c r="C122" s="1741" t="s">
        <v>215</v>
      </c>
      <c r="D122" s="1742" t="s">
        <v>214</v>
      </c>
      <c r="E122" s="1743" t="s">
        <v>28</v>
      </c>
      <c r="F122" s="1751">
        <v>110</v>
      </c>
      <c r="G122" s="1107" t="s">
        <v>24</v>
      </c>
      <c r="H122" s="1106"/>
      <c r="I122" s="1102">
        <v>100</v>
      </c>
      <c r="J122" s="1104">
        <v>100</v>
      </c>
      <c r="K122" s="1101">
        <v>100</v>
      </c>
      <c r="L122" s="1101">
        <v>100</v>
      </c>
      <c r="M122" s="1101">
        <v>100</v>
      </c>
      <c r="N122" s="1104">
        <v>100</v>
      </c>
      <c r="O122" s="1105">
        <v>100</v>
      </c>
      <c r="P122" s="1102">
        <v>100</v>
      </c>
      <c r="Q122" s="1101">
        <v>100</v>
      </c>
      <c r="R122" s="1101">
        <v>200</v>
      </c>
      <c r="S122" s="1104">
        <v>200</v>
      </c>
      <c r="T122" s="1101">
        <v>100</v>
      </c>
      <c r="U122" s="1102">
        <v>100</v>
      </c>
      <c r="V122" s="1101">
        <v>200</v>
      </c>
      <c r="W122" s="1101">
        <v>100</v>
      </c>
      <c r="X122" s="1104">
        <v>100</v>
      </c>
      <c r="Y122" s="1101">
        <v>100</v>
      </c>
      <c r="Z122" s="1103">
        <v>100</v>
      </c>
      <c r="AA122" s="1103">
        <v>100</v>
      </c>
      <c r="AB122" s="1102">
        <v>100</v>
      </c>
      <c r="AC122" s="1101">
        <v>100</v>
      </c>
      <c r="AD122" s="943"/>
      <c r="AE122" s="944"/>
      <c r="AF122" s="1089"/>
      <c r="AG122" s="943"/>
      <c r="AH122" s="944"/>
      <c r="AI122" s="944"/>
      <c r="AJ122" s="1002"/>
      <c r="AK122" s="944"/>
      <c r="AL122" s="1002"/>
      <c r="AM122" s="1053"/>
      <c r="AN122" s="1054"/>
      <c r="AO122" s="943">
        <v>0</v>
      </c>
      <c r="AP122" s="1100">
        <f t="shared" si="3"/>
        <v>2400</v>
      </c>
      <c r="AQ122" s="1095"/>
      <c r="AR122" s="1663"/>
      <c r="AS122" s="168"/>
    </row>
    <row r="123" spans="2:45" s="135" customFormat="1" ht="60" customHeight="1" x14ac:dyDescent="0.45">
      <c r="B123" s="1686"/>
      <c r="C123" s="1667"/>
      <c r="D123" s="1671"/>
      <c r="E123" s="1733"/>
      <c r="F123" s="1693"/>
      <c r="G123" s="1049" t="s">
        <v>26</v>
      </c>
      <c r="H123" s="1087">
        <v>100</v>
      </c>
      <c r="I123" s="681">
        <v>100</v>
      </c>
      <c r="J123" s="1099">
        <v>100</v>
      </c>
      <c r="K123" s="1044">
        <v>100</v>
      </c>
      <c r="L123" s="1044">
        <v>100</v>
      </c>
      <c r="M123" s="1044">
        <v>100</v>
      </c>
      <c r="N123" s="1099">
        <v>100</v>
      </c>
      <c r="O123" s="1072">
        <v>100</v>
      </c>
      <c r="P123" s="681">
        <v>100</v>
      </c>
      <c r="Q123" s="1044">
        <v>200</v>
      </c>
      <c r="R123" s="67">
        <v>200</v>
      </c>
      <c r="S123" s="1099">
        <v>100</v>
      </c>
      <c r="T123" s="1044">
        <v>100</v>
      </c>
      <c r="U123" s="681">
        <v>200</v>
      </c>
      <c r="V123" s="1044">
        <v>100</v>
      </c>
      <c r="W123" s="1044">
        <v>100</v>
      </c>
      <c r="X123" s="1099">
        <v>100</v>
      </c>
      <c r="Y123" s="1044">
        <v>100</v>
      </c>
      <c r="Z123" s="1098">
        <v>100</v>
      </c>
      <c r="AA123" s="1098">
        <v>100</v>
      </c>
      <c r="AB123" s="681">
        <v>100</v>
      </c>
      <c r="AC123" s="1044"/>
      <c r="AD123" s="681"/>
      <c r="AE123" s="67"/>
      <c r="AF123" s="65"/>
      <c r="AG123" s="64"/>
      <c r="AH123" s="1044"/>
      <c r="AI123" s="1044"/>
      <c r="AJ123" s="1071"/>
      <c r="AK123" s="1044"/>
      <c r="AL123" s="1071"/>
      <c r="AM123" s="1071"/>
      <c r="AN123" s="1044"/>
      <c r="AO123" s="64"/>
      <c r="AP123" s="1097">
        <f t="shared" si="3"/>
        <v>2400</v>
      </c>
      <c r="AQ123" s="1095"/>
      <c r="AR123" s="1663"/>
      <c r="AS123" s="168"/>
    </row>
    <row r="124" spans="2:45" ht="60" customHeight="1" thickBot="1" x14ac:dyDescent="0.5">
      <c r="B124" s="1686"/>
      <c r="C124" s="1648"/>
      <c r="D124" s="1739"/>
      <c r="E124" s="1715"/>
      <c r="F124" s="1693"/>
      <c r="G124" s="1069" t="s">
        <v>206</v>
      </c>
      <c r="H124" s="1068">
        <v>100</v>
      </c>
      <c r="I124" s="1029">
        <v>100</v>
      </c>
      <c r="J124" s="1067">
        <v>100</v>
      </c>
      <c r="K124" s="1030">
        <v>100</v>
      </c>
      <c r="L124" s="1030">
        <v>100</v>
      </c>
      <c r="M124" s="1030">
        <v>100</v>
      </c>
      <c r="N124" s="1067">
        <v>100</v>
      </c>
      <c r="O124" s="1065">
        <v>200</v>
      </c>
      <c r="P124" s="1029">
        <v>200</v>
      </c>
      <c r="Q124" s="1030">
        <v>100</v>
      </c>
      <c r="R124" s="1030">
        <v>100</v>
      </c>
      <c r="S124" s="1067">
        <v>200</v>
      </c>
      <c r="T124" s="1030">
        <v>100</v>
      </c>
      <c r="U124" s="1029">
        <v>100</v>
      </c>
      <c r="V124" s="1030">
        <v>100</v>
      </c>
      <c r="W124" s="1030">
        <v>100</v>
      </c>
      <c r="X124" s="1067">
        <v>100</v>
      </c>
      <c r="Y124" s="1030">
        <v>100</v>
      </c>
      <c r="Z124" s="1066">
        <v>100</v>
      </c>
      <c r="AA124" s="1066"/>
      <c r="AB124" s="1029"/>
      <c r="AC124" s="1030"/>
      <c r="AD124" s="1029"/>
      <c r="AE124" s="1030"/>
      <c r="AF124" s="1065"/>
      <c r="AG124" s="1029"/>
      <c r="AH124" s="1030"/>
      <c r="AI124" s="1030"/>
      <c r="AJ124" s="1064"/>
      <c r="AK124" s="1030"/>
      <c r="AL124" s="1064"/>
      <c r="AM124" s="1064"/>
      <c r="AN124" s="1030"/>
      <c r="AO124" s="1029"/>
      <c r="AP124" s="1096">
        <f t="shared" si="3"/>
        <v>2200</v>
      </c>
      <c r="AQ124" s="1095"/>
      <c r="AR124" s="1663"/>
      <c r="AS124" s="192"/>
    </row>
    <row r="125" spans="2:45" s="135" customFormat="1" ht="60" customHeight="1" thickTop="1" x14ac:dyDescent="0.45">
      <c r="B125" s="1686"/>
      <c r="C125" s="1656" t="s">
        <v>213</v>
      </c>
      <c r="D125" s="1650" t="s">
        <v>212</v>
      </c>
      <c r="E125" s="1715" t="s">
        <v>28</v>
      </c>
      <c r="F125" s="1693"/>
      <c r="G125" s="1063" t="s">
        <v>24</v>
      </c>
      <c r="H125" s="1094"/>
      <c r="I125" s="1093"/>
      <c r="J125" s="945"/>
      <c r="K125" s="944">
        <v>0</v>
      </c>
      <c r="L125" s="944">
        <v>0</v>
      </c>
      <c r="M125" s="1092">
        <v>100</v>
      </c>
      <c r="N125" s="945">
        <v>100</v>
      </c>
      <c r="O125" s="1089">
        <v>100</v>
      </c>
      <c r="P125" s="943">
        <v>100</v>
      </c>
      <c r="Q125" s="944">
        <v>100</v>
      </c>
      <c r="R125" s="944">
        <v>5</v>
      </c>
      <c r="S125" s="945">
        <v>0</v>
      </c>
      <c r="T125" s="944">
        <v>0</v>
      </c>
      <c r="U125" s="943">
        <v>0</v>
      </c>
      <c r="V125" s="944">
        <v>0</v>
      </c>
      <c r="W125" s="944">
        <v>0</v>
      </c>
      <c r="X125" s="945">
        <v>0</v>
      </c>
      <c r="Y125" s="1092">
        <v>0</v>
      </c>
      <c r="Z125" s="1091">
        <v>0</v>
      </c>
      <c r="AA125" s="1091">
        <v>0</v>
      </c>
      <c r="AB125" s="1090">
        <v>0</v>
      </c>
      <c r="AC125" s="944">
        <v>0</v>
      </c>
      <c r="AD125" s="943"/>
      <c r="AE125" s="944"/>
      <c r="AF125" s="1089"/>
      <c r="AG125" s="943"/>
      <c r="AH125" s="944"/>
      <c r="AI125" s="944"/>
      <c r="AJ125" s="1002"/>
      <c r="AK125" s="944"/>
      <c r="AL125" s="1002"/>
      <c r="AM125" s="1053"/>
      <c r="AN125" s="1054"/>
      <c r="AO125" s="943">
        <v>0</v>
      </c>
      <c r="AP125" s="942">
        <f t="shared" ref="AP125:AP136" si="4">SUM(H125:AO125)</f>
        <v>505</v>
      </c>
      <c r="AQ125" s="1728"/>
      <c r="AR125" s="1663"/>
      <c r="AS125" s="168"/>
    </row>
    <row r="126" spans="2:45" s="135" customFormat="1" ht="60" customHeight="1" x14ac:dyDescent="1.1499999999999999">
      <c r="B126" s="1686"/>
      <c r="C126" s="1667"/>
      <c r="D126" s="1650"/>
      <c r="E126" s="1715"/>
      <c r="F126" s="1693"/>
      <c r="G126" s="1049" t="s">
        <v>26</v>
      </c>
      <c r="H126" s="1087"/>
      <c r="I126" s="681">
        <v>0</v>
      </c>
      <c r="J126" s="68" ph="1">
        <v>0</v>
      </c>
      <c r="K126" s="67" ph="1"/>
      <c r="L126" s="67" ph="1">
        <v>100</v>
      </c>
      <c r="M126" s="67" ph="1">
        <v>100</v>
      </c>
      <c r="N126" s="68" ph="1">
        <v>100</v>
      </c>
      <c r="O126" s="65" ph="1">
        <v>100</v>
      </c>
      <c r="P126" s="675" ph="1">
        <v>100</v>
      </c>
      <c r="Q126" s="71" ph="1">
        <v>5</v>
      </c>
      <c r="R126" s="67" ph="1"/>
      <c r="S126" s="68" ph="1">
        <v>0</v>
      </c>
      <c r="T126" s="67" ph="1">
        <v>0</v>
      </c>
      <c r="U126" s="64" ph="1">
        <v>0</v>
      </c>
      <c r="V126" s="67" ph="1">
        <v>0</v>
      </c>
      <c r="W126" s="67" ph="1">
        <v>0</v>
      </c>
      <c r="X126" s="68" ph="1">
        <v>0</v>
      </c>
      <c r="Y126" s="67" ph="1">
        <v>0</v>
      </c>
      <c r="Z126" s="70" ph="1">
        <v>0</v>
      </c>
      <c r="AA126" s="70" ph="1">
        <v>0</v>
      </c>
      <c r="AB126" s="64" ph="1"/>
      <c r="AC126" s="67" ph="1"/>
      <c r="AD126" s="64" ph="1"/>
      <c r="AE126" s="67" ph="1"/>
      <c r="AF126" s="65" ph="1"/>
      <c r="AG126" s="64" ph="1"/>
      <c r="AH126" s="1044"/>
      <c r="AI126" s="1044"/>
      <c r="AJ126" s="1071"/>
      <c r="AK126" s="1044"/>
      <c r="AL126" s="1071"/>
      <c r="AM126" s="1071"/>
      <c r="AN126" s="1044"/>
      <c r="AO126" s="64"/>
      <c r="AP126" s="144">
        <f t="shared" si="4"/>
        <v>505</v>
      </c>
      <c r="AQ126" s="1729"/>
      <c r="AR126" s="1663"/>
      <c r="AS126" s="168"/>
    </row>
    <row r="127" spans="2:45" ht="62.1" customHeight="1" x14ac:dyDescent="1.1499999999999999">
      <c r="B127" s="1686"/>
      <c r="C127" s="1648"/>
      <c r="D127" s="1739"/>
      <c r="E127" s="1715"/>
      <c r="F127" s="1693"/>
      <c r="G127" s="1069" t="s">
        <v>206</v>
      </c>
      <c r="H127" s="1068"/>
      <c r="I127" s="1029"/>
      <c r="J127" s="1067" ph="1">
        <v>100</v>
      </c>
      <c r="K127" s="1030" ph="1">
        <v>100</v>
      </c>
      <c r="L127" s="1030" ph="1">
        <v>100</v>
      </c>
      <c r="M127" s="1030" ph="1">
        <v>100</v>
      </c>
      <c r="N127" s="1067" ph="1">
        <v>100</v>
      </c>
      <c r="O127" s="1065" ph="1">
        <v>5</v>
      </c>
      <c r="P127" s="1029" ph="1"/>
      <c r="Q127" s="1030" ph="1"/>
      <c r="R127" s="1030" ph="1"/>
      <c r="S127" s="1067" ph="1"/>
      <c r="T127" s="1030" ph="1"/>
      <c r="U127" s="1029" ph="1"/>
      <c r="V127" s="1030" ph="1"/>
      <c r="W127" s="1030" ph="1"/>
      <c r="X127" s="1067" ph="1"/>
      <c r="Y127" s="1030" ph="1"/>
      <c r="Z127" s="1066" ph="1"/>
      <c r="AA127" s="1066" ph="1"/>
      <c r="AB127" s="1029" ph="1"/>
      <c r="AC127" s="1030" ph="1"/>
      <c r="AD127" s="1029" ph="1"/>
      <c r="AE127" s="1030" ph="1"/>
      <c r="AF127" s="1065" ph="1"/>
      <c r="AG127" s="1029" ph="1"/>
      <c r="AH127" s="1030"/>
      <c r="AI127" s="1030"/>
      <c r="AJ127" s="1064"/>
      <c r="AK127" s="1030"/>
      <c r="AL127" s="1064"/>
      <c r="AM127" s="1064"/>
      <c r="AN127" s="1030"/>
      <c r="AO127" s="1029"/>
      <c r="AP127" s="190">
        <f t="shared" si="4"/>
        <v>505</v>
      </c>
      <c r="AQ127" s="1729"/>
      <c r="AR127" s="1663"/>
      <c r="AS127" s="192"/>
    </row>
    <row r="128" spans="2:45" s="135" customFormat="1" ht="60" customHeight="1" x14ac:dyDescent="0.45">
      <c r="B128" s="1686"/>
      <c r="C128" s="1656" t="s">
        <v>211</v>
      </c>
      <c r="D128" s="1650" t="s">
        <v>210</v>
      </c>
      <c r="E128" s="1715" t="s">
        <v>28</v>
      </c>
      <c r="F128" s="1693"/>
      <c r="G128" s="1063" t="s">
        <v>24</v>
      </c>
      <c r="H128" s="1088"/>
      <c r="I128" s="1078">
        <v>100</v>
      </c>
      <c r="J128" s="1058"/>
      <c r="K128" s="1054">
        <v>0</v>
      </c>
      <c r="L128" s="1054">
        <v>0</v>
      </c>
      <c r="M128" s="1054">
        <v>0</v>
      </c>
      <c r="N128" s="1058">
        <v>0</v>
      </c>
      <c r="O128" s="1056">
        <v>0</v>
      </c>
      <c r="P128" s="1055">
        <v>0</v>
      </c>
      <c r="Q128" s="1054">
        <v>0</v>
      </c>
      <c r="R128" s="1054">
        <v>0</v>
      </c>
      <c r="S128" s="1058">
        <v>0</v>
      </c>
      <c r="T128" s="1054">
        <v>100</v>
      </c>
      <c r="U128" s="1055">
        <v>100</v>
      </c>
      <c r="V128" s="1054">
        <v>0</v>
      </c>
      <c r="W128" s="1054">
        <v>0</v>
      </c>
      <c r="X128" s="1058">
        <v>0</v>
      </c>
      <c r="Y128" s="1054">
        <v>0</v>
      </c>
      <c r="Z128" s="1057">
        <v>0</v>
      </c>
      <c r="AA128" s="1057">
        <v>0</v>
      </c>
      <c r="AB128" s="1055">
        <v>0</v>
      </c>
      <c r="AC128" s="1059">
        <v>0</v>
      </c>
      <c r="AD128" s="1055"/>
      <c r="AE128" s="1054"/>
      <c r="AF128" s="1056"/>
      <c r="AG128" s="1055"/>
      <c r="AH128" s="1054"/>
      <c r="AI128" s="1054"/>
      <c r="AJ128" s="1053"/>
      <c r="AK128" s="1054"/>
      <c r="AL128" s="1053"/>
      <c r="AM128" s="1053"/>
      <c r="AN128" s="1054"/>
      <c r="AO128" s="943"/>
      <c r="AP128" s="942">
        <f t="shared" si="4"/>
        <v>300</v>
      </c>
      <c r="AQ128" s="1729"/>
      <c r="AR128" s="1663"/>
      <c r="AS128" s="168"/>
    </row>
    <row r="129" spans="2:97" s="135" customFormat="1" ht="60" customHeight="1" x14ac:dyDescent="0.45">
      <c r="B129" s="1686"/>
      <c r="C129" s="1667"/>
      <c r="D129" s="1650"/>
      <c r="E129" s="1715"/>
      <c r="F129" s="1693"/>
      <c r="G129" s="1049" t="s">
        <v>26</v>
      </c>
      <c r="H129" s="1087">
        <v>100</v>
      </c>
      <c r="I129" s="681"/>
      <c r="J129" s="68"/>
      <c r="K129" s="67"/>
      <c r="L129" s="67"/>
      <c r="M129" s="67"/>
      <c r="N129" s="68"/>
      <c r="O129" s="65"/>
      <c r="P129" s="64"/>
      <c r="Q129" s="67"/>
      <c r="R129" s="67"/>
      <c r="S129" s="68">
        <v>100</v>
      </c>
      <c r="T129" s="67">
        <v>100</v>
      </c>
      <c r="U129" s="64"/>
      <c r="V129" s="67"/>
      <c r="W129" s="67"/>
      <c r="X129" s="68"/>
      <c r="Y129" s="67"/>
      <c r="Z129" s="70"/>
      <c r="AA129" s="70"/>
      <c r="AB129" s="64"/>
      <c r="AC129" s="67"/>
      <c r="AD129" s="64"/>
      <c r="AE129" s="67"/>
      <c r="AF129" s="65"/>
      <c r="AG129" s="64"/>
      <c r="AH129" s="67"/>
      <c r="AI129" s="67"/>
      <c r="AJ129" s="682"/>
      <c r="AK129" s="67"/>
      <c r="AL129" s="1070"/>
      <c r="AM129" s="1070"/>
      <c r="AN129" s="71"/>
      <c r="AO129" s="64"/>
      <c r="AP129" s="144">
        <f t="shared" si="4"/>
        <v>300</v>
      </c>
      <c r="AQ129" s="1729"/>
      <c r="AR129" s="1663"/>
      <c r="AS129" s="168"/>
    </row>
    <row r="130" spans="2:97" ht="61.5" customHeight="1" x14ac:dyDescent="0.45">
      <c r="B130" s="1686"/>
      <c r="C130" s="1648"/>
      <c r="D130" s="1739"/>
      <c r="E130" s="1715"/>
      <c r="F130" s="1693"/>
      <c r="G130" s="1069" t="s">
        <v>206</v>
      </c>
      <c r="H130" s="1068"/>
      <c r="I130" s="1029"/>
      <c r="J130" s="1067"/>
      <c r="K130" s="1030"/>
      <c r="L130" s="1030"/>
      <c r="M130" s="1030"/>
      <c r="N130" s="1067"/>
      <c r="O130" s="1065"/>
      <c r="P130" s="1029"/>
      <c r="Q130" s="1030">
        <v>100</v>
      </c>
      <c r="R130" s="1030">
        <v>100</v>
      </c>
      <c r="S130" s="1067"/>
      <c r="T130" s="1030"/>
      <c r="U130" s="1029"/>
      <c r="V130" s="1030"/>
      <c r="W130" s="1030"/>
      <c r="X130" s="1067"/>
      <c r="Y130" s="1030"/>
      <c r="Z130" s="1066"/>
      <c r="AA130" s="1066"/>
      <c r="AB130" s="1029"/>
      <c r="AC130" s="1030"/>
      <c r="AD130" s="1029"/>
      <c r="AE130" s="1030"/>
      <c r="AF130" s="1065"/>
      <c r="AG130" s="1029"/>
      <c r="AH130" s="1030"/>
      <c r="AI130" s="1030"/>
      <c r="AJ130" s="1064"/>
      <c r="AK130" s="1030"/>
      <c r="AL130" s="1064"/>
      <c r="AM130" s="1064"/>
      <c r="AN130" s="1030"/>
      <c r="AO130" s="1029"/>
      <c r="AP130" s="190">
        <f t="shared" si="4"/>
        <v>200</v>
      </c>
      <c r="AQ130" s="1729"/>
      <c r="AR130" s="1663"/>
      <c r="AS130" s="192"/>
    </row>
    <row r="131" spans="2:97" s="135" customFormat="1" ht="61.2" customHeight="1" x14ac:dyDescent="0.45">
      <c r="B131" s="1686"/>
      <c r="C131" s="1656" t="s">
        <v>208</v>
      </c>
      <c r="D131" s="1650" t="s">
        <v>209</v>
      </c>
      <c r="E131" s="1745" t="s">
        <v>28</v>
      </c>
      <c r="F131" s="1693"/>
      <c r="G131" s="1063" t="s">
        <v>24</v>
      </c>
      <c r="H131" s="1086">
        <v>0</v>
      </c>
      <c r="I131" s="1078">
        <v>0</v>
      </c>
      <c r="J131" s="1081">
        <v>100</v>
      </c>
      <c r="K131" s="1077"/>
      <c r="L131" s="1077"/>
      <c r="M131" s="1077"/>
      <c r="N131" s="1084"/>
      <c r="O131" s="1085"/>
      <c r="P131" s="1083"/>
      <c r="Q131" s="1082"/>
      <c r="R131" s="1082"/>
      <c r="S131" s="1084"/>
      <c r="T131" s="1082"/>
      <c r="U131" s="1083"/>
      <c r="V131" s="1082"/>
      <c r="W131" s="1077"/>
      <c r="X131" s="1081"/>
      <c r="Y131" s="1077"/>
      <c r="Z131" s="1080"/>
      <c r="AA131" s="1080"/>
      <c r="AB131" s="1078"/>
      <c r="AC131" s="1077"/>
      <c r="AD131" s="1078"/>
      <c r="AE131" s="1077"/>
      <c r="AF131" s="1079"/>
      <c r="AG131" s="1078"/>
      <c r="AH131" s="1077"/>
      <c r="AI131" s="1077"/>
      <c r="AJ131" s="1076"/>
      <c r="AK131" s="1074"/>
      <c r="AL131" s="1075"/>
      <c r="AM131" s="1075"/>
      <c r="AN131" s="1074"/>
      <c r="AO131" s="84">
        <v>0</v>
      </c>
      <c r="AP131" s="942">
        <f t="shared" si="4"/>
        <v>100</v>
      </c>
      <c r="AQ131" s="1729"/>
      <c r="AR131" s="1663"/>
      <c r="AS131" s="168"/>
    </row>
    <row r="132" spans="2:97" s="135" customFormat="1" ht="61.2" customHeight="1" x14ac:dyDescent="0.45">
      <c r="B132" s="1686"/>
      <c r="C132" s="1667"/>
      <c r="D132" s="1650"/>
      <c r="E132" s="1745"/>
      <c r="F132" s="1693"/>
      <c r="G132" s="1049" t="s">
        <v>26</v>
      </c>
      <c r="H132" s="1073"/>
      <c r="I132" s="1072">
        <v>100</v>
      </c>
      <c r="J132" s="68"/>
      <c r="K132" s="67"/>
      <c r="L132" s="67"/>
      <c r="M132" s="67"/>
      <c r="N132" s="68"/>
      <c r="O132" s="65"/>
      <c r="P132" s="64"/>
      <c r="Q132" s="67"/>
      <c r="R132" s="67"/>
      <c r="S132" s="68"/>
      <c r="T132" s="67"/>
      <c r="U132" s="64"/>
      <c r="V132" s="67"/>
      <c r="W132" s="67"/>
      <c r="X132" s="68"/>
      <c r="Y132" s="67"/>
      <c r="Z132" s="70"/>
      <c r="AA132" s="70"/>
      <c r="AB132" s="64"/>
      <c r="AC132" s="67"/>
      <c r="AD132" s="64"/>
      <c r="AE132" s="1044"/>
      <c r="AF132" s="1072"/>
      <c r="AG132" s="681"/>
      <c r="AH132" s="1044"/>
      <c r="AI132" s="1044"/>
      <c r="AJ132" s="1071"/>
      <c r="AK132" s="67"/>
      <c r="AL132" s="1070"/>
      <c r="AM132" s="1070"/>
      <c r="AN132" s="71"/>
      <c r="AO132" s="64"/>
      <c r="AP132" s="144">
        <f t="shared" si="4"/>
        <v>100</v>
      </c>
      <c r="AQ132" s="1729"/>
      <c r="AR132" s="1663"/>
      <c r="AS132" s="168"/>
    </row>
    <row r="133" spans="2:97" ht="58.5" customHeight="1" x14ac:dyDescent="0.45">
      <c r="B133" s="1686"/>
      <c r="C133" s="1648"/>
      <c r="D133" s="1739"/>
      <c r="E133" s="1745"/>
      <c r="F133" s="1693"/>
      <c r="G133" s="1069" t="s">
        <v>206</v>
      </c>
      <c r="H133" s="1068"/>
      <c r="I133" s="1029"/>
      <c r="J133" s="1067"/>
      <c r="K133" s="1030"/>
      <c r="L133" s="1030"/>
      <c r="M133" s="1030"/>
      <c r="N133" s="1067"/>
      <c r="O133" s="1065"/>
      <c r="P133" s="1029"/>
      <c r="Q133" s="1030"/>
      <c r="R133" s="1030"/>
      <c r="S133" s="1067"/>
      <c r="T133" s="1030"/>
      <c r="U133" s="1029"/>
      <c r="V133" s="1030"/>
      <c r="W133" s="1030"/>
      <c r="X133" s="1067"/>
      <c r="Y133" s="1030"/>
      <c r="Z133" s="1066"/>
      <c r="AA133" s="1066"/>
      <c r="AB133" s="1029"/>
      <c r="AC133" s="1030"/>
      <c r="AD133" s="1029"/>
      <c r="AE133" s="1030"/>
      <c r="AF133" s="1065"/>
      <c r="AG133" s="1029"/>
      <c r="AH133" s="1030"/>
      <c r="AI133" s="1030"/>
      <c r="AJ133" s="1064"/>
      <c r="AK133" s="1030"/>
      <c r="AL133" s="1064"/>
      <c r="AM133" s="1064"/>
      <c r="AN133" s="1030"/>
      <c r="AO133" s="1029"/>
      <c r="AP133" s="190">
        <f t="shared" si="4"/>
        <v>0</v>
      </c>
      <c r="AQ133" s="1729"/>
      <c r="AR133" s="1663"/>
      <c r="AS133" s="192"/>
    </row>
    <row r="134" spans="2:97" s="135" customFormat="1" ht="62.1" customHeight="1" x14ac:dyDescent="0.45">
      <c r="B134" s="1686"/>
      <c r="C134" s="1656" t="s">
        <v>208</v>
      </c>
      <c r="D134" s="1650" t="s">
        <v>207</v>
      </c>
      <c r="E134" s="1745" t="s">
        <v>28</v>
      </c>
      <c r="F134" s="1693"/>
      <c r="G134" s="1063" t="s">
        <v>24</v>
      </c>
      <c r="H134" s="1062"/>
      <c r="I134" s="1061"/>
      <c r="J134" s="1060"/>
      <c r="K134" s="1054">
        <v>100</v>
      </c>
      <c r="L134" s="1054">
        <v>100</v>
      </c>
      <c r="M134" s="1054">
        <v>0</v>
      </c>
      <c r="N134" s="1058">
        <v>0</v>
      </c>
      <c r="O134" s="1056">
        <v>0</v>
      </c>
      <c r="P134" s="1055">
        <v>0</v>
      </c>
      <c r="Q134" s="1054">
        <v>0</v>
      </c>
      <c r="R134" s="1054">
        <v>0</v>
      </c>
      <c r="S134" s="1058">
        <v>0</v>
      </c>
      <c r="T134" s="1054">
        <v>0</v>
      </c>
      <c r="U134" s="1055">
        <v>0</v>
      </c>
      <c r="V134" s="1054">
        <v>0</v>
      </c>
      <c r="W134" s="1059">
        <v>0</v>
      </c>
      <c r="X134" s="1058">
        <v>0</v>
      </c>
      <c r="Y134" s="1054">
        <v>0</v>
      </c>
      <c r="Z134" s="1057">
        <v>0</v>
      </c>
      <c r="AA134" s="1057">
        <v>0</v>
      </c>
      <c r="AB134" s="1055">
        <v>0</v>
      </c>
      <c r="AC134" s="1054">
        <v>0</v>
      </c>
      <c r="AD134" s="1055"/>
      <c r="AE134" s="1054"/>
      <c r="AF134" s="1056"/>
      <c r="AG134" s="1055"/>
      <c r="AH134" s="1054"/>
      <c r="AI134" s="1054"/>
      <c r="AJ134" s="1053"/>
      <c r="AK134" s="1051"/>
      <c r="AL134" s="1052"/>
      <c r="AM134" s="1052"/>
      <c r="AN134" s="1051"/>
      <c r="AO134" s="84">
        <v>0</v>
      </c>
      <c r="AP134" s="1050">
        <f t="shared" si="4"/>
        <v>200</v>
      </c>
      <c r="AQ134" s="1043"/>
      <c r="AR134" s="1663"/>
      <c r="AS134" s="168"/>
    </row>
    <row r="135" spans="2:97" s="135" customFormat="1" ht="62.1" customHeight="1" x14ac:dyDescent="0.45">
      <c r="B135" s="1686"/>
      <c r="C135" s="1667"/>
      <c r="D135" s="1650"/>
      <c r="E135" s="1745"/>
      <c r="F135" s="1693"/>
      <c r="G135" s="1049" t="s">
        <v>26</v>
      </c>
      <c r="H135" s="1048"/>
      <c r="I135" s="702"/>
      <c r="J135" s="474">
        <v>100</v>
      </c>
      <c r="K135" s="471">
        <v>100</v>
      </c>
      <c r="L135" s="471">
        <v>0</v>
      </c>
      <c r="M135" s="471">
        <v>0</v>
      </c>
      <c r="N135" s="474">
        <v>0</v>
      </c>
      <c r="O135" s="473">
        <v>0</v>
      </c>
      <c r="P135" s="472">
        <v>0</v>
      </c>
      <c r="Q135" s="1047">
        <v>0</v>
      </c>
      <c r="R135" s="471">
        <v>0</v>
      </c>
      <c r="S135" s="474">
        <v>0</v>
      </c>
      <c r="T135" s="471">
        <v>0</v>
      </c>
      <c r="U135" s="472">
        <v>0</v>
      </c>
      <c r="V135" s="471">
        <v>0</v>
      </c>
      <c r="W135" s="471">
        <v>0</v>
      </c>
      <c r="X135" s="474">
        <v>0</v>
      </c>
      <c r="Y135" s="471">
        <v>0</v>
      </c>
      <c r="Z135" s="1046">
        <v>0</v>
      </c>
      <c r="AA135" s="1046">
        <v>0</v>
      </c>
      <c r="AB135" s="472"/>
      <c r="AC135" s="471"/>
      <c r="AD135" s="472"/>
      <c r="AE135" s="471"/>
      <c r="AF135" s="473"/>
      <c r="AG135" s="472"/>
      <c r="AH135" s="832"/>
      <c r="AI135" s="832"/>
      <c r="AJ135" s="1045"/>
      <c r="AK135" s="832"/>
      <c r="AL135" s="1045"/>
      <c r="AM135" s="1045"/>
      <c r="AN135" s="1044"/>
      <c r="AO135" s="64"/>
      <c r="AP135" s="144">
        <f t="shared" si="4"/>
        <v>200</v>
      </c>
      <c r="AQ135" s="1043"/>
      <c r="AR135" s="1663"/>
      <c r="AS135" s="168"/>
    </row>
    <row r="136" spans="2:97" ht="69.900000000000006" customHeight="1" thickBot="1" x14ac:dyDescent="0.5">
      <c r="B136" s="1694"/>
      <c r="C136" s="1657"/>
      <c r="D136" s="1679"/>
      <c r="E136" s="1732"/>
      <c r="F136" s="1698"/>
      <c r="G136" s="1042" t="s">
        <v>206</v>
      </c>
      <c r="H136" s="1041">
        <v>100</v>
      </c>
      <c r="I136" s="1037">
        <v>100</v>
      </c>
      <c r="J136" s="1039"/>
      <c r="K136" s="1032"/>
      <c r="L136" s="1032"/>
      <c r="M136" s="1032"/>
      <c r="N136" s="1039"/>
      <c r="O136" s="1040"/>
      <c r="P136" s="1037"/>
      <c r="Q136" s="1032"/>
      <c r="R136" s="1032"/>
      <c r="S136" s="1039"/>
      <c r="T136" s="1032"/>
      <c r="U136" s="1037"/>
      <c r="V136" s="1032"/>
      <c r="W136" s="1032"/>
      <c r="X136" s="1039"/>
      <c r="Y136" s="1032"/>
      <c r="Z136" s="1038"/>
      <c r="AA136" s="1038"/>
      <c r="AB136" s="1037"/>
      <c r="AC136" s="1032"/>
      <c r="AD136" s="1037"/>
      <c r="AE136" s="1034"/>
      <c r="AF136" s="1036"/>
      <c r="AG136" s="1035"/>
      <c r="AH136" s="1034"/>
      <c r="AI136" s="1034"/>
      <c r="AJ136" s="1033"/>
      <c r="AK136" s="1032"/>
      <c r="AL136" s="1031"/>
      <c r="AM136" s="1031"/>
      <c r="AN136" s="1030"/>
      <c r="AO136" s="1029"/>
      <c r="AP136" s="190">
        <f t="shared" si="4"/>
        <v>200</v>
      </c>
      <c r="AQ136" s="1028"/>
      <c r="AR136" s="1663"/>
      <c r="AS136" s="192"/>
    </row>
    <row r="137" spans="2:97" ht="61.2" customHeight="1" thickTop="1" thickBot="1" x14ac:dyDescent="0.5">
      <c r="B137" s="1762" t="s">
        <v>133</v>
      </c>
      <c r="C137" s="1763"/>
      <c r="D137" s="1763"/>
      <c r="E137" s="1763"/>
      <c r="F137" s="1763"/>
      <c r="G137" s="1763"/>
      <c r="H137" s="1027">
        <f t="shared" ref="H137:AO137" si="5">SUM(H56,H117,H135,H16,H28,H129,H13,H35,H82,H33,H109,H107,H98,H132,H126,H123,H104,H93,H84,H77,H75,H73,H70,H68,H66,H62,H50,H47,H44,H41,H37,H30,H11,H9,H7,H111,H90,H101,H59,H87,H53,H120,H114)</f>
        <v>389</v>
      </c>
      <c r="I137" s="778">
        <f t="shared" si="5"/>
        <v>393</v>
      </c>
      <c r="J137" s="777">
        <f t="shared" si="5"/>
        <v>442</v>
      </c>
      <c r="K137" s="776">
        <f t="shared" si="5"/>
        <v>460</v>
      </c>
      <c r="L137" s="776">
        <f t="shared" si="5"/>
        <v>458</v>
      </c>
      <c r="M137" s="776">
        <f t="shared" si="5"/>
        <v>475</v>
      </c>
      <c r="N137" s="777">
        <f t="shared" si="5"/>
        <v>464</v>
      </c>
      <c r="O137" s="781">
        <f t="shared" si="5"/>
        <v>459</v>
      </c>
      <c r="P137" s="778">
        <f t="shared" si="5"/>
        <v>481</v>
      </c>
      <c r="Q137" s="776">
        <f t="shared" si="5"/>
        <v>425</v>
      </c>
      <c r="R137" s="776">
        <f t="shared" si="5"/>
        <v>392</v>
      </c>
      <c r="S137" s="777">
        <f t="shared" si="5"/>
        <v>434</v>
      </c>
      <c r="T137" s="776">
        <f t="shared" si="5"/>
        <v>402</v>
      </c>
      <c r="U137" s="778">
        <f t="shared" si="5"/>
        <v>439</v>
      </c>
      <c r="V137" s="776">
        <f t="shared" si="5"/>
        <v>352</v>
      </c>
      <c r="W137" s="776">
        <f t="shared" si="5"/>
        <v>362</v>
      </c>
      <c r="X137" s="777">
        <f t="shared" si="5"/>
        <v>363</v>
      </c>
      <c r="Y137" s="776">
        <f t="shared" si="5"/>
        <v>378</v>
      </c>
      <c r="Z137" s="780">
        <f t="shared" si="5"/>
        <v>343</v>
      </c>
      <c r="AA137" s="780">
        <f t="shared" si="5"/>
        <v>339</v>
      </c>
      <c r="AB137" s="778">
        <f t="shared" si="5"/>
        <v>217</v>
      </c>
      <c r="AC137" s="776">
        <f t="shared" si="5"/>
        <v>0</v>
      </c>
      <c r="AD137" s="778">
        <f t="shared" si="5"/>
        <v>0</v>
      </c>
      <c r="AE137" s="776">
        <f t="shared" si="5"/>
        <v>0</v>
      </c>
      <c r="AF137" s="776">
        <f t="shared" si="5"/>
        <v>0</v>
      </c>
      <c r="AG137" s="778">
        <f t="shared" si="5"/>
        <v>0</v>
      </c>
      <c r="AH137" s="776">
        <f t="shared" si="5"/>
        <v>0</v>
      </c>
      <c r="AI137" s="776">
        <f t="shared" si="5"/>
        <v>0</v>
      </c>
      <c r="AJ137" s="779">
        <f t="shared" si="5"/>
        <v>0</v>
      </c>
      <c r="AK137" s="776">
        <f t="shared" si="5"/>
        <v>0</v>
      </c>
      <c r="AL137" s="777">
        <f t="shared" si="5"/>
        <v>0</v>
      </c>
      <c r="AM137" s="779">
        <f t="shared" si="5"/>
        <v>0</v>
      </c>
      <c r="AN137" s="776">
        <f t="shared" si="5"/>
        <v>0</v>
      </c>
      <c r="AO137" s="780">
        <f t="shared" si="5"/>
        <v>0</v>
      </c>
      <c r="AP137" s="775">
        <f>SUM(AP57,AP118,AP136,AP16,AP28,AP130,AP14,AP35,AP82,AP33,AP88,AP109,AP107,AP99,AP133,AP127,AP124,AP105,AP94:AP95,AP84,AP78,AP75,AP73,AP71,AP68,AP66,AP62,AP60,AP51,AP48,AP45,AP42,AP37,AP31,AP11,AP9,AP7,AP112)</f>
        <v>3736</v>
      </c>
      <c r="AQ137" s="1026"/>
      <c r="AR137" s="1663"/>
    </row>
    <row r="138" spans="2:97" ht="69" customHeight="1" thickTop="1" thickBot="1" x14ac:dyDescent="0.5">
      <c r="B138" s="1764" t="s">
        <v>205</v>
      </c>
      <c r="C138" s="1765"/>
      <c r="D138" s="1765"/>
      <c r="E138" s="1765"/>
      <c r="F138" s="1765"/>
      <c r="G138" s="1765"/>
      <c r="H138" s="1025">
        <f t="shared" ref="H138:AM138" si="6">H211</f>
        <v>0.98977777777777776</v>
      </c>
      <c r="I138" s="1018">
        <f t="shared" si="6"/>
        <v>1.0421777777777779</v>
      </c>
      <c r="J138" s="1023">
        <f t="shared" si="6"/>
        <v>1.1301777777777777</v>
      </c>
      <c r="K138" s="1019">
        <f t="shared" si="6"/>
        <v>1.2359555555555555</v>
      </c>
      <c r="L138" s="1024">
        <f t="shared" si="6"/>
        <v>1.2306222222222223</v>
      </c>
      <c r="M138" s="1024">
        <f t="shared" si="6"/>
        <v>1.2897333333333334</v>
      </c>
      <c r="N138" s="1023">
        <f t="shared" si="6"/>
        <v>1.2466222222222223</v>
      </c>
      <c r="O138" s="1021">
        <f t="shared" si="6"/>
        <v>1.2893777777777777</v>
      </c>
      <c r="P138" s="1018">
        <f t="shared" si="6"/>
        <v>1.3271111111111111</v>
      </c>
      <c r="Q138" s="1019">
        <f t="shared" si="6"/>
        <v>1.2264444444444444</v>
      </c>
      <c r="R138" s="1019">
        <f t="shared" si="6"/>
        <v>1.0835555555555556</v>
      </c>
      <c r="S138" s="1023">
        <f t="shared" si="6"/>
        <v>1.1962222222222223</v>
      </c>
      <c r="T138" s="1019">
        <f t="shared" si="6"/>
        <v>1.1359999999999999</v>
      </c>
      <c r="U138" s="1018">
        <f t="shared" si="6"/>
        <v>1.1779999999999999</v>
      </c>
      <c r="V138" s="1019">
        <f t="shared" si="6"/>
        <v>1.0795555555555556</v>
      </c>
      <c r="W138" s="1018">
        <f t="shared" si="6"/>
        <v>1.0886666666666667</v>
      </c>
      <c r="X138" s="1023">
        <f t="shared" si="6"/>
        <v>1.0951111111111111</v>
      </c>
      <c r="Y138" s="1019">
        <f t="shared" si="6"/>
        <v>1.1060000000000001</v>
      </c>
      <c r="Z138" s="1022">
        <f t="shared" si="6"/>
        <v>0.94066666666666665</v>
      </c>
      <c r="AA138" s="1022">
        <f t="shared" si="6"/>
        <v>0.92711111111111111</v>
      </c>
      <c r="AB138" s="1018">
        <f t="shared" si="6"/>
        <v>0.60444444444444445</v>
      </c>
      <c r="AC138" s="1019">
        <f t="shared" si="6"/>
        <v>0</v>
      </c>
      <c r="AD138" s="1018">
        <f t="shared" si="6"/>
        <v>0</v>
      </c>
      <c r="AE138" s="1019">
        <f t="shared" si="6"/>
        <v>0</v>
      </c>
      <c r="AF138" s="1021">
        <f t="shared" si="6"/>
        <v>0</v>
      </c>
      <c r="AG138" s="1018">
        <f t="shared" si="6"/>
        <v>0</v>
      </c>
      <c r="AH138" s="1019">
        <f t="shared" si="6"/>
        <v>0</v>
      </c>
      <c r="AI138" s="1019">
        <f t="shared" si="6"/>
        <v>0</v>
      </c>
      <c r="AJ138" s="1020">
        <f t="shared" si="6"/>
        <v>0</v>
      </c>
      <c r="AK138" s="1019">
        <f t="shared" si="6"/>
        <v>0</v>
      </c>
      <c r="AL138" s="1020">
        <f t="shared" si="6"/>
        <v>0</v>
      </c>
      <c r="AM138" s="1020">
        <f t="shared" si="6"/>
        <v>0</v>
      </c>
      <c r="AN138" s="1019">
        <f>AN213</f>
        <v>0</v>
      </c>
      <c r="AO138" s="1018">
        <f>AO211</f>
        <v>0</v>
      </c>
      <c r="AP138" s="1017"/>
      <c r="AQ138" s="1016"/>
      <c r="AR138" s="1664"/>
    </row>
    <row r="139" spans="2:97" s="627" customFormat="1" ht="103.2" customHeight="1" thickTop="1" x14ac:dyDescent="0.45">
      <c r="B139" s="1"/>
      <c r="D139" s="4" t="s">
        <v>194</v>
      </c>
      <c r="E139" s="1602" t="s">
        <v>193</v>
      </c>
      <c r="F139" s="1629"/>
      <c r="G139" s="1603"/>
      <c r="H139" s="135"/>
      <c r="I139" s="650"/>
      <c r="J139" s="1014"/>
      <c r="K139" s="650"/>
      <c r="L139" s="1015"/>
      <c r="M139" s="1014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133"/>
    </row>
    <row r="140" spans="2:97" s="627" customFormat="1" ht="103.2" customHeight="1" thickBot="1" x14ac:dyDescent="0.5">
      <c r="B140" s="1"/>
      <c r="D140" s="919" t="s">
        <v>204</v>
      </c>
      <c r="E140" s="1631" t="s">
        <v>9</v>
      </c>
      <c r="F140" s="1632"/>
      <c r="G140" s="1633"/>
      <c r="H140" s="135"/>
      <c r="I140" s="1012"/>
      <c r="J140" s="1012"/>
      <c r="K140" s="1013"/>
      <c r="L140" s="1012"/>
      <c r="M140" s="1012"/>
      <c r="N140" s="42"/>
      <c r="O140" s="42"/>
      <c r="P140" s="42"/>
      <c r="Q140" s="42"/>
      <c r="R140" s="42"/>
      <c r="S140" s="42"/>
      <c r="T140" s="42"/>
      <c r="U140" s="42"/>
      <c r="V140" s="42"/>
      <c r="W140" s="635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133"/>
    </row>
    <row r="141" spans="2:97" s="627" customFormat="1" ht="47.4" customHeight="1" thickBot="1" x14ac:dyDescent="0.5">
      <c r="B141" s="1"/>
      <c r="I141" s="1011"/>
      <c r="J141" s="1011"/>
      <c r="K141" s="1011"/>
      <c r="L141" s="1011"/>
      <c r="M141" s="1011"/>
      <c r="N141" s="1011"/>
      <c r="O141" s="1011"/>
      <c r="P141" s="1011"/>
      <c r="Q141" s="1011"/>
      <c r="R141" s="1011"/>
      <c r="S141" s="1011"/>
      <c r="T141" s="1011"/>
      <c r="U141" s="1011"/>
      <c r="V141" s="1011"/>
      <c r="W141" s="1011"/>
      <c r="X141" s="1011"/>
      <c r="Y141" s="1011"/>
      <c r="Z141" s="1011"/>
      <c r="AA141" s="1011"/>
      <c r="AB141" s="1011"/>
      <c r="AC141" s="1011"/>
      <c r="AD141" s="1011"/>
      <c r="AE141" s="1011"/>
      <c r="AF141" s="1011"/>
      <c r="AG141" s="1011"/>
      <c r="AH141" s="1011"/>
      <c r="AI141" s="1011"/>
      <c r="AJ141" s="1011"/>
      <c r="AK141" s="1011"/>
      <c r="AL141" s="1011"/>
      <c r="AM141" s="1011"/>
      <c r="AN141" s="1011"/>
      <c r="AO141" s="191"/>
    </row>
    <row r="142" spans="2:97" s="42" customFormat="1" ht="103.2" customHeight="1" thickTop="1" thickBot="1" x14ac:dyDescent="0.5">
      <c r="B142" s="1010"/>
      <c r="C142" s="1009" t="s">
        <v>12</v>
      </c>
      <c r="D142" s="1007" t="s">
        <v>203</v>
      </c>
      <c r="E142" s="1008" t="s">
        <v>14</v>
      </c>
      <c r="F142" s="1007" t="s">
        <v>15</v>
      </c>
      <c r="G142" s="1006" t="s">
        <v>16</v>
      </c>
      <c r="H142" s="26">
        <f t="shared" ref="H142:AF142" si="7">H5</f>
        <v>45405</v>
      </c>
      <c r="I142" s="25">
        <f t="shared" si="7"/>
        <v>24</v>
      </c>
      <c r="J142" s="646">
        <f t="shared" si="7"/>
        <v>25</v>
      </c>
      <c r="K142" s="759">
        <f t="shared" si="7"/>
        <v>127</v>
      </c>
      <c r="L142" s="37">
        <f t="shared" si="7"/>
        <v>7</v>
      </c>
      <c r="M142" s="37">
        <f t="shared" si="7"/>
        <v>8</v>
      </c>
      <c r="N142" s="646">
        <f t="shared" si="7"/>
        <v>9</v>
      </c>
      <c r="O142" s="24">
        <f t="shared" si="7"/>
        <v>12</v>
      </c>
      <c r="P142" s="25">
        <f t="shared" si="7"/>
        <v>13</v>
      </c>
      <c r="Q142" s="24">
        <f t="shared" si="7"/>
        <v>14</v>
      </c>
      <c r="R142" s="25">
        <f t="shared" si="7"/>
        <v>15</v>
      </c>
      <c r="S142" s="646">
        <f t="shared" si="7"/>
        <v>16</v>
      </c>
      <c r="T142" s="37">
        <f t="shared" si="7"/>
        <v>19</v>
      </c>
      <c r="U142" s="25">
        <f t="shared" si="7"/>
        <v>20</v>
      </c>
      <c r="V142" s="24">
        <f t="shared" si="7"/>
        <v>21</v>
      </c>
      <c r="W142" s="25">
        <f t="shared" si="7"/>
        <v>22</v>
      </c>
      <c r="X142" s="646">
        <f t="shared" si="7"/>
        <v>23</v>
      </c>
      <c r="Y142" s="37">
        <f t="shared" si="7"/>
        <v>26</v>
      </c>
      <c r="Z142" s="27">
        <f t="shared" si="7"/>
        <v>27</v>
      </c>
      <c r="AA142" s="25">
        <f t="shared" si="7"/>
        <v>28</v>
      </c>
      <c r="AB142" s="24">
        <f t="shared" si="7"/>
        <v>29</v>
      </c>
      <c r="AC142" s="25">
        <f t="shared" si="7"/>
        <v>30</v>
      </c>
      <c r="AD142" s="37">
        <f t="shared" si="7"/>
        <v>23</v>
      </c>
      <c r="AE142" s="37">
        <f t="shared" si="7"/>
        <v>24</v>
      </c>
      <c r="AF142" s="24">
        <f t="shared" si="7"/>
        <v>25</v>
      </c>
      <c r="AG142" s="37">
        <f t="shared" ref="AG142:AN142" si="8">AG82</f>
        <v>0</v>
      </c>
      <c r="AH142" s="39">
        <f t="shared" si="8"/>
        <v>0</v>
      </c>
      <c r="AI142" s="37">
        <f t="shared" si="8"/>
        <v>0</v>
      </c>
      <c r="AJ142" s="39">
        <f t="shared" si="8"/>
        <v>0</v>
      </c>
      <c r="AK142" s="37">
        <f t="shared" si="8"/>
        <v>0</v>
      </c>
      <c r="AL142" s="25">
        <f t="shared" si="8"/>
        <v>0</v>
      </c>
      <c r="AM142" s="1005">
        <f t="shared" si="8"/>
        <v>0</v>
      </c>
      <c r="AN142" s="1005">
        <f t="shared" si="8"/>
        <v>0</v>
      </c>
      <c r="AO142" s="1004" t="s">
        <v>17</v>
      </c>
      <c r="AP142" s="647" t="s">
        <v>17</v>
      </c>
      <c r="AQ142" s="911" t="s">
        <v>19</v>
      </c>
      <c r="AR142" s="911" t="s">
        <v>19</v>
      </c>
      <c r="BA142" s="627"/>
      <c r="BB142" s="627"/>
      <c r="BC142" s="627"/>
      <c r="BD142" s="627"/>
      <c r="BE142" s="649"/>
      <c r="BF142" s="649"/>
      <c r="BG142" s="649"/>
      <c r="BH142" s="649"/>
      <c r="BI142" s="650"/>
      <c r="BJ142" s="650"/>
      <c r="BK142" s="650"/>
      <c r="BL142" s="650"/>
      <c r="BM142" s="650"/>
      <c r="BN142" s="650"/>
      <c r="BO142" s="650"/>
      <c r="BP142" s="650"/>
      <c r="BQ142" s="650"/>
      <c r="BR142" s="650"/>
      <c r="BS142" s="650"/>
      <c r="BT142" s="650"/>
      <c r="BU142" s="650"/>
      <c r="BV142" s="650"/>
      <c r="BW142" s="650"/>
      <c r="BX142" s="650"/>
      <c r="CF142" s="135"/>
      <c r="CG142" s="135"/>
      <c r="CH142" s="135"/>
      <c r="CI142" s="135"/>
      <c r="CJ142" s="135"/>
      <c r="CK142" s="135"/>
      <c r="CL142" s="135"/>
      <c r="CM142" s="135"/>
      <c r="CS142" s="43"/>
    </row>
    <row r="143" spans="2:97" s="135" customFormat="1" ht="60" customHeight="1" thickTop="1" x14ac:dyDescent="0.45">
      <c r="B143" s="1766">
        <v>1</v>
      </c>
      <c r="C143" s="1767" t="s">
        <v>174</v>
      </c>
      <c r="D143" s="1683" t="s">
        <v>202</v>
      </c>
      <c r="E143" s="1716" t="s">
        <v>28</v>
      </c>
      <c r="F143" s="1769">
        <v>110</v>
      </c>
      <c r="G143" s="820" t="s">
        <v>24</v>
      </c>
      <c r="H143" s="1003"/>
      <c r="I143" s="979"/>
      <c r="J143" s="951">
        <v>100</v>
      </c>
      <c r="K143" s="948">
        <v>100</v>
      </c>
      <c r="L143" s="948">
        <v>100</v>
      </c>
      <c r="M143" s="944">
        <v>200</v>
      </c>
      <c r="N143" s="945">
        <v>200</v>
      </c>
      <c r="O143" s="944">
        <v>200</v>
      </c>
      <c r="P143" s="944">
        <v>200</v>
      </c>
      <c r="Q143" s="944">
        <v>200</v>
      </c>
      <c r="R143" s="944">
        <v>205</v>
      </c>
      <c r="S143" s="945">
        <v>200</v>
      </c>
      <c r="T143" s="944">
        <v>100</v>
      </c>
      <c r="U143" s="944">
        <v>100</v>
      </c>
      <c r="V143" s="944">
        <v>200</v>
      </c>
      <c r="W143" s="944">
        <v>100</v>
      </c>
      <c r="X143" s="945">
        <v>100</v>
      </c>
      <c r="Y143" s="944">
        <v>100</v>
      </c>
      <c r="Z143" s="944">
        <v>100</v>
      </c>
      <c r="AA143" s="943">
        <v>100</v>
      </c>
      <c r="AB143" s="944">
        <v>100</v>
      </c>
      <c r="AC143" s="944">
        <v>100</v>
      </c>
      <c r="AD143" s="944"/>
      <c r="AE143" s="949"/>
      <c r="AF143" s="944"/>
      <c r="AG143" s="944"/>
      <c r="AH143" s="1002"/>
      <c r="AI143" s="948"/>
      <c r="AJ143" s="945"/>
      <c r="AK143" s="948"/>
      <c r="AL143" s="945"/>
      <c r="AM143" s="944"/>
      <c r="AN143" s="943"/>
      <c r="AO143" s="942">
        <f>SUM(J143:AL143)</f>
        <v>2805</v>
      </c>
      <c r="AP143" s="861">
        <f>SUM(I143:AL143)</f>
        <v>2805</v>
      </c>
      <c r="AQ143" s="1770" t="s">
        <v>141</v>
      </c>
      <c r="AR143" s="1773" t="s">
        <v>141</v>
      </c>
    </row>
    <row r="144" spans="2:97" s="135" customFormat="1" ht="60" customHeight="1" thickBot="1" x14ac:dyDescent="0.5">
      <c r="B144" s="1766"/>
      <c r="C144" s="1768"/>
      <c r="D144" s="1695"/>
      <c r="E144" s="1725"/>
      <c r="F144" s="1769"/>
      <c r="G144" s="835" t="s">
        <v>26</v>
      </c>
      <c r="H144" s="1001">
        <v>100</v>
      </c>
      <c r="I144" s="1000">
        <v>100</v>
      </c>
      <c r="J144" s="935">
        <v>200</v>
      </c>
      <c r="K144" s="934">
        <v>200</v>
      </c>
      <c r="L144" s="934">
        <v>200</v>
      </c>
      <c r="M144" s="934">
        <v>200</v>
      </c>
      <c r="N144" s="999">
        <v>200</v>
      </c>
      <c r="O144" s="998">
        <v>205</v>
      </c>
      <c r="P144" s="934">
        <v>200</v>
      </c>
      <c r="Q144" s="934">
        <v>100</v>
      </c>
      <c r="R144" s="934">
        <v>100</v>
      </c>
      <c r="S144" s="935">
        <v>200</v>
      </c>
      <c r="T144" s="934">
        <v>100</v>
      </c>
      <c r="U144" s="933">
        <v>100</v>
      </c>
      <c r="V144" s="934">
        <v>100</v>
      </c>
      <c r="W144" s="934">
        <v>100</v>
      </c>
      <c r="X144" s="935">
        <v>100</v>
      </c>
      <c r="Y144" s="934">
        <v>100</v>
      </c>
      <c r="Z144" s="938">
        <v>100</v>
      </c>
      <c r="AA144" s="933"/>
      <c r="AB144" s="934"/>
      <c r="AC144" s="934"/>
      <c r="AD144" s="934"/>
      <c r="AE144" s="933"/>
      <c r="AF144" s="934"/>
      <c r="AG144" s="934"/>
      <c r="AH144" s="936"/>
      <c r="AI144" s="471"/>
      <c r="AJ144" s="935"/>
      <c r="AK144" s="934"/>
      <c r="AL144" s="935"/>
      <c r="AM144" s="934"/>
      <c r="AN144" s="933"/>
      <c r="AO144" s="932">
        <f>SUM(I144:AI144)</f>
        <v>2605</v>
      </c>
      <c r="AP144" s="822">
        <f>SUM(G144:AK144)</f>
        <v>2705</v>
      </c>
      <c r="AQ144" s="1771"/>
      <c r="AR144" s="1774"/>
    </row>
    <row r="145" spans="2:55" s="135" customFormat="1" ht="60" customHeight="1" thickTop="1" x14ac:dyDescent="0.45">
      <c r="B145" s="1776">
        <v>2</v>
      </c>
      <c r="C145" s="1767" t="s">
        <v>174</v>
      </c>
      <c r="D145" s="1777" t="s">
        <v>201</v>
      </c>
      <c r="E145" s="1778" t="s">
        <v>28</v>
      </c>
      <c r="F145" s="1780">
        <v>110</v>
      </c>
      <c r="G145" s="997" t="s">
        <v>24</v>
      </c>
      <c r="H145" s="996"/>
      <c r="I145" s="815"/>
      <c r="J145" s="951">
        <v>100</v>
      </c>
      <c r="K145" s="53">
        <v>100</v>
      </c>
      <c r="L145" s="53">
        <v>100</v>
      </c>
      <c r="M145" s="53"/>
      <c r="N145" s="50"/>
      <c r="O145" s="53"/>
      <c r="P145" s="53"/>
      <c r="Q145" s="53"/>
      <c r="R145" s="53"/>
      <c r="S145" s="50"/>
      <c r="T145" s="53">
        <v>100</v>
      </c>
      <c r="U145" s="53">
        <v>100</v>
      </c>
      <c r="V145" s="53"/>
      <c r="W145" s="53"/>
      <c r="X145" s="50"/>
      <c r="Y145" s="994"/>
      <c r="Z145" s="55"/>
      <c r="AA145" s="995"/>
      <c r="AB145" s="994"/>
      <c r="AC145" s="994"/>
      <c r="AD145" s="53"/>
      <c r="AE145" s="52"/>
      <c r="AF145" s="53"/>
      <c r="AG145" s="53"/>
      <c r="AH145" s="993">
        <v>0</v>
      </c>
      <c r="AI145" s="53"/>
      <c r="AJ145" s="50"/>
      <c r="AK145" s="53"/>
      <c r="AL145" s="50"/>
      <c r="AM145" s="53"/>
      <c r="AN145" s="52"/>
      <c r="AO145" s="992">
        <f>SUM(J145:AJ145)</f>
        <v>500</v>
      </c>
      <c r="AP145" s="991">
        <f>SUM(G145:AK145)</f>
        <v>500</v>
      </c>
      <c r="AQ145" s="1771"/>
      <c r="AR145" s="1774"/>
    </row>
    <row r="146" spans="2:55" s="135" customFormat="1" ht="60" customHeight="1" thickBot="1" x14ac:dyDescent="0.5">
      <c r="B146" s="1766"/>
      <c r="C146" s="1768"/>
      <c r="D146" s="1701"/>
      <c r="E146" s="1779"/>
      <c r="F146" s="1781"/>
      <c r="G146" s="860" t="s">
        <v>26</v>
      </c>
      <c r="H146" s="990">
        <v>100</v>
      </c>
      <c r="I146" s="989">
        <v>100</v>
      </c>
      <c r="J146" s="988"/>
      <c r="K146" s="985"/>
      <c r="L146" s="985"/>
      <c r="M146" s="985"/>
      <c r="N146" s="988"/>
      <c r="O146" s="985"/>
      <c r="P146" s="985"/>
      <c r="Q146" s="982">
        <v>100</v>
      </c>
      <c r="R146" s="985">
        <v>100</v>
      </c>
      <c r="S146" s="988"/>
      <c r="T146" s="985"/>
      <c r="U146" s="986"/>
      <c r="V146" s="985"/>
      <c r="W146" s="985"/>
      <c r="X146" s="988"/>
      <c r="Y146" s="985"/>
      <c r="Z146" s="987"/>
      <c r="AA146" s="986"/>
      <c r="AB146" s="985"/>
      <c r="AC146" s="985"/>
      <c r="AD146" s="985"/>
      <c r="AE146" s="986"/>
      <c r="AF146" s="985"/>
      <c r="AG146" s="985"/>
      <c r="AH146" s="984"/>
      <c r="AI146" s="471"/>
      <c r="AJ146" s="983"/>
      <c r="AK146" s="982"/>
      <c r="AL146" s="983"/>
      <c r="AM146" s="982"/>
      <c r="AN146" s="981"/>
      <c r="AO146" s="409">
        <f>SUM(H146:AN146)</f>
        <v>400</v>
      </c>
      <c r="AP146" s="980">
        <f>SUM(G146:AK146)</f>
        <v>400</v>
      </c>
      <c r="AQ146" s="1771"/>
      <c r="AR146" s="1774"/>
    </row>
    <row r="147" spans="2:55" s="135" customFormat="1" ht="60" customHeight="1" thickTop="1" x14ac:dyDescent="0.45">
      <c r="B147" s="1776">
        <v>3</v>
      </c>
      <c r="C147" s="1767" t="s">
        <v>198</v>
      </c>
      <c r="D147" s="1695" t="s">
        <v>200</v>
      </c>
      <c r="E147" s="1725" t="s">
        <v>32</v>
      </c>
      <c r="G147" s="820" t="s">
        <v>98</v>
      </c>
      <c r="H147" s="955"/>
      <c r="I147" s="979"/>
      <c r="J147" s="953"/>
      <c r="K147" s="952"/>
      <c r="L147" s="952"/>
      <c r="M147" s="952"/>
      <c r="N147" s="951"/>
      <c r="O147" s="948"/>
      <c r="P147" s="948"/>
      <c r="Q147" s="948"/>
      <c r="R147" s="948"/>
      <c r="S147" s="951"/>
      <c r="T147" s="948"/>
      <c r="U147" s="949"/>
      <c r="V147" s="948"/>
      <c r="W147" s="948"/>
      <c r="X147" s="951"/>
      <c r="Y147" s="948"/>
      <c r="Z147" s="950"/>
      <c r="AA147" s="949"/>
      <c r="AB147" s="948"/>
      <c r="AC147" s="970"/>
      <c r="AD147" s="948"/>
      <c r="AE147" s="949"/>
      <c r="AF147" s="948"/>
      <c r="AG147" s="948"/>
      <c r="AH147" s="947"/>
      <c r="AI147" s="948"/>
      <c r="AJ147" s="947"/>
      <c r="AK147" s="53"/>
      <c r="AL147" s="945"/>
      <c r="AM147" s="944"/>
      <c r="AN147" s="943">
        <v>0</v>
      </c>
      <c r="AO147" s="942">
        <f>SUM(N147:AN147)</f>
        <v>0</v>
      </c>
      <c r="AP147" s="861">
        <f>SUM(I147:AL147)</f>
        <v>0</v>
      </c>
      <c r="AQ147" s="1771"/>
      <c r="AR147" s="1774"/>
    </row>
    <row r="148" spans="2:55" s="135" customFormat="1" ht="60" customHeight="1" thickBot="1" x14ac:dyDescent="0.5">
      <c r="B148" s="1766"/>
      <c r="C148" s="1768"/>
      <c r="D148" s="1695"/>
      <c r="E148" s="1725"/>
      <c r="G148" s="835" t="s">
        <v>26</v>
      </c>
      <c r="H148" s="978"/>
      <c r="I148" s="977"/>
      <c r="J148" s="976"/>
      <c r="K148" s="975"/>
      <c r="L148" s="934"/>
      <c r="M148" s="934"/>
      <c r="N148" s="974"/>
      <c r="O148" s="934"/>
      <c r="P148" s="972"/>
      <c r="Q148" s="934"/>
      <c r="R148" s="934"/>
      <c r="S148" s="974"/>
      <c r="T148" s="972"/>
      <c r="U148" s="973"/>
      <c r="V148" s="972"/>
      <c r="W148" s="934"/>
      <c r="X148" s="935"/>
      <c r="Y148" s="934"/>
      <c r="Z148" s="938"/>
      <c r="AA148" s="933"/>
      <c r="AB148" s="934"/>
      <c r="AC148" s="934"/>
      <c r="AD148" s="934"/>
      <c r="AE148" s="933"/>
      <c r="AF148" s="934"/>
      <c r="AG148" s="934"/>
      <c r="AH148" s="971"/>
      <c r="AI148" s="934"/>
      <c r="AJ148" s="936"/>
      <c r="AK148" s="934"/>
      <c r="AL148" s="935"/>
      <c r="AM148" s="934"/>
      <c r="AN148" s="933"/>
      <c r="AO148" s="932">
        <f>SUM(L148:AN148)</f>
        <v>0</v>
      </c>
      <c r="AP148" s="822">
        <f>SUM(G148:AK148)</f>
        <v>0</v>
      </c>
      <c r="AQ148" s="1771"/>
      <c r="AR148" s="1774"/>
    </row>
    <row r="149" spans="2:55" s="135" customFormat="1" ht="60" customHeight="1" thickTop="1" thickBot="1" x14ac:dyDescent="0.5">
      <c r="B149" s="1776">
        <v>4</v>
      </c>
      <c r="C149" s="1767" t="s">
        <v>198</v>
      </c>
      <c r="D149" s="1683" t="s">
        <v>199</v>
      </c>
      <c r="E149" s="1716" t="s">
        <v>32</v>
      </c>
      <c r="G149" s="820" t="s">
        <v>24</v>
      </c>
      <c r="H149" s="955"/>
      <c r="I149" s="954"/>
      <c r="J149" s="953"/>
      <c r="K149" s="952"/>
      <c r="L149" s="952"/>
      <c r="M149" s="952"/>
      <c r="N149" s="951"/>
      <c r="O149" s="948"/>
      <c r="P149" s="948"/>
      <c r="Q149" s="948"/>
      <c r="R149" s="948"/>
      <c r="S149" s="951"/>
      <c r="T149" s="948"/>
      <c r="U149" s="949"/>
      <c r="V149" s="948"/>
      <c r="W149" s="948"/>
      <c r="X149" s="951"/>
      <c r="Y149" s="948"/>
      <c r="Z149" s="950"/>
      <c r="AA149" s="949"/>
      <c r="AB149" s="948"/>
      <c r="AC149" s="970"/>
      <c r="AD149" s="948"/>
      <c r="AE149" s="949"/>
      <c r="AF149" s="948"/>
      <c r="AG149" s="948"/>
      <c r="AH149" s="947"/>
      <c r="AI149" s="948"/>
      <c r="AJ149" s="947"/>
      <c r="AK149" s="970"/>
      <c r="AL149" s="945"/>
      <c r="AM149" s="944"/>
      <c r="AN149" s="943">
        <v>0</v>
      </c>
      <c r="AO149" s="942">
        <f>SUM(N149:AN149)</f>
        <v>0</v>
      </c>
      <c r="AP149" s="851">
        <f>SUM(G149:AK149)</f>
        <v>0</v>
      </c>
      <c r="AQ149" s="1771"/>
      <c r="AR149" s="1774"/>
    </row>
    <row r="150" spans="2:55" ht="60" customHeight="1" thickTop="1" thickBot="1" x14ac:dyDescent="0.5">
      <c r="B150" s="1782"/>
      <c r="C150" s="1783"/>
      <c r="D150" s="1701"/>
      <c r="E150" s="1779"/>
      <c r="F150" s="617"/>
      <c r="G150" s="803" t="s">
        <v>26</v>
      </c>
      <c r="H150" s="969"/>
      <c r="I150" s="968"/>
      <c r="J150" s="967"/>
      <c r="K150" s="966"/>
      <c r="L150" s="958"/>
      <c r="M150" s="958"/>
      <c r="N150" s="965"/>
      <c r="O150" s="958"/>
      <c r="P150" s="964"/>
      <c r="Q150" s="958"/>
      <c r="R150" s="958"/>
      <c r="S150" s="959"/>
      <c r="T150" s="958"/>
      <c r="U150" s="957"/>
      <c r="V150" s="964"/>
      <c r="W150" s="958"/>
      <c r="X150" s="959"/>
      <c r="Y150" s="958"/>
      <c r="Z150" s="963"/>
      <c r="AA150" s="962"/>
      <c r="AB150" s="958"/>
      <c r="AC150" s="958"/>
      <c r="AD150" s="958"/>
      <c r="AE150" s="957"/>
      <c r="AF150" s="958"/>
      <c r="AG150" s="958"/>
      <c r="AH150" s="961"/>
      <c r="AI150" s="958"/>
      <c r="AJ150" s="960"/>
      <c r="AK150" s="958"/>
      <c r="AL150" s="959"/>
      <c r="AM150" s="958"/>
      <c r="AN150" s="957"/>
      <c r="AO150" s="956">
        <f>SUM(L150:AN150)</f>
        <v>0</v>
      </c>
      <c r="AP150" s="663">
        <f>SUM(I150:AL150)</f>
        <v>0</v>
      </c>
      <c r="AQ150" s="1771"/>
      <c r="AR150" s="1774"/>
    </row>
    <row r="151" spans="2:55" s="135" customFormat="1" ht="60" customHeight="1" thickTop="1" thickBot="1" x14ac:dyDescent="0.5">
      <c r="B151" s="1776">
        <v>5</v>
      </c>
      <c r="C151" s="1767" t="s">
        <v>198</v>
      </c>
      <c r="D151" s="1683" t="s">
        <v>197</v>
      </c>
      <c r="E151" s="1716" t="s">
        <v>32</v>
      </c>
      <c r="G151" s="820" t="s">
        <v>24</v>
      </c>
      <c r="H151" s="955"/>
      <c r="I151" s="954"/>
      <c r="J151" s="953"/>
      <c r="K151" s="952"/>
      <c r="L151" s="952"/>
      <c r="M151" s="952"/>
      <c r="N151" s="951"/>
      <c r="O151" s="948"/>
      <c r="P151" s="948"/>
      <c r="Q151" s="948"/>
      <c r="R151" s="948"/>
      <c r="S151" s="951"/>
      <c r="T151" s="948"/>
      <c r="U151" s="949"/>
      <c r="V151" s="948"/>
      <c r="W151" s="948"/>
      <c r="X151" s="951"/>
      <c r="Y151" s="948"/>
      <c r="Z151" s="950"/>
      <c r="AA151" s="949"/>
      <c r="AB151" s="948"/>
      <c r="AC151" s="970"/>
      <c r="AD151" s="948"/>
      <c r="AE151" s="949"/>
      <c r="AF151" s="948"/>
      <c r="AG151" s="948"/>
      <c r="AH151" s="947"/>
      <c r="AI151" s="948"/>
      <c r="AJ151" s="947"/>
      <c r="AK151" s="970"/>
      <c r="AL151" s="945"/>
      <c r="AM151" s="944"/>
      <c r="AN151" s="943">
        <v>0</v>
      </c>
      <c r="AO151" s="942">
        <f>SUM(N151:AN151)</f>
        <v>0</v>
      </c>
      <c r="AP151" s="851">
        <f>SUM(G151:AK151)</f>
        <v>0</v>
      </c>
      <c r="AQ151" s="1771"/>
      <c r="AR151" s="1774"/>
    </row>
    <row r="152" spans="2:55" ht="60" customHeight="1" thickTop="1" thickBot="1" x14ac:dyDescent="0.5">
      <c r="B152" s="1782"/>
      <c r="C152" s="1783"/>
      <c r="D152" s="1701"/>
      <c r="E152" s="1779"/>
      <c r="F152" s="617"/>
      <c r="G152" s="803" t="s">
        <v>26</v>
      </c>
      <c r="H152" s="969"/>
      <c r="I152" s="968"/>
      <c r="J152" s="967"/>
      <c r="K152" s="966"/>
      <c r="L152" s="958"/>
      <c r="M152" s="958"/>
      <c r="N152" s="965"/>
      <c r="O152" s="958"/>
      <c r="P152" s="964"/>
      <c r="Q152" s="958"/>
      <c r="R152" s="958"/>
      <c r="S152" s="959"/>
      <c r="T152" s="958"/>
      <c r="U152" s="957"/>
      <c r="V152" s="964"/>
      <c r="W152" s="958"/>
      <c r="X152" s="959"/>
      <c r="Y152" s="958"/>
      <c r="Z152" s="963"/>
      <c r="AA152" s="962"/>
      <c r="AB152" s="958"/>
      <c r="AC152" s="958"/>
      <c r="AD152" s="958"/>
      <c r="AE152" s="957"/>
      <c r="AF152" s="958"/>
      <c r="AG152" s="958"/>
      <c r="AH152" s="961"/>
      <c r="AI152" s="958"/>
      <c r="AJ152" s="960"/>
      <c r="AK152" s="958"/>
      <c r="AL152" s="959"/>
      <c r="AM152" s="958"/>
      <c r="AN152" s="957"/>
      <c r="AO152" s="956">
        <f>SUM(L152:AN152)</f>
        <v>0</v>
      </c>
      <c r="AP152" s="836">
        <f>SUM(I152:AL152)</f>
        <v>0</v>
      </c>
      <c r="AQ152" s="1771"/>
      <c r="AR152" s="1774"/>
    </row>
    <row r="153" spans="2:55" s="135" customFormat="1" ht="60" customHeight="1" thickTop="1" thickBot="1" x14ac:dyDescent="0.5">
      <c r="B153" s="1776">
        <v>3</v>
      </c>
      <c r="C153" s="1767" t="s">
        <v>196</v>
      </c>
      <c r="D153" s="1683" t="s">
        <v>195</v>
      </c>
      <c r="E153" s="1716" t="s">
        <v>28</v>
      </c>
      <c r="F153" s="1780">
        <v>180</v>
      </c>
      <c r="G153" s="820" t="s">
        <v>98</v>
      </c>
      <c r="H153" s="955"/>
      <c r="I153" s="954"/>
      <c r="J153" s="953"/>
      <c r="K153" s="952"/>
      <c r="L153" s="952"/>
      <c r="M153" s="952"/>
      <c r="N153" s="951"/>
      <c r="O153" s="948"/>
      <c r="P153" s="948"/>
      <c r="Q153" s="948"/>
      <c r="R153" s="948"/>
      <c r="S153" s="951"/>
      <c r="T153" s="948"/>
      <c r="U153" s="949"/>
      <c r="V153" s="948"/>
      <c r="W153" s="948"/>
      <c r="X153" s="951"/>
      <c r="Y153" s="948"/>
      <c r="Z153" s="950"/>
      <c r="AA153" s="949"/>
      <c r="AB153" s="948"/>
      <c r="AC153" s="948"/>
      <c r="AD153" s="948"/>
      <c r="AE153" s="949"/>
      <c r="AF153" s="948"/>
      <c r="AG153" s="948"/>
      <c r="AH153" s="947"/>
      <c r="AI153" s="948"/>
      <c r="AJ153" s="947"/>
      <c r="AK153" s="946"/>
      <c r="AL153" s="945"/>
      <c r="AM153" s="944"/>
      <c r="AN153" s="943">
        <v>0</v>
      </c>
      <c r="AO153" s="942">
        <f>SUM(K153:AL153)</f>
        <v>0</v>
      </c>
      <c r="AP153" s="851">
        <f>SUM(G153:AK153)</f>
        <v>0</v>
      </c>
      <c r="AQ153" s="1771"/>
      <c r="AR153" s="1774"/>
    </row>
    <row r="154" spans="2:55" s="135" customFormat="1" ht="60" customHeight="1" thickTop="1" x14ac:dyDescent="0.45">
      <c r="B154" s="1766"/>
      <c r="C154" s="1768"/>
      <c r="D154" s="1695"/>
      <c r="E154" s="1725"/>
      <c r="F154" s="1769"/>
      <c r="G154" s="835" t="s">
        <v>26</v>
      </c>
      <c r="H154" s="941">
        <v>4</v>
      </c>
      <c r="I154" s="940"/>
      <c r="J154" s="935"/>
      <c r="K154" s="939"/>
      <c r="L154" s="934"/>
      <c r="M154" s="934"/>
      <c r="N154" s="935"/>
      <c r="O154" s="934"/>
      <c r="P154" s="934"/>
      <c r="Q154" s="934"/>
      <c r="R154" s="934"/>
      <c r="S154" s="935"/>
      <c r="T154" s="934"/>
      <c r="U154" s="933"/>
      <c r="V154" s="934"/>
      <c r="W154" s="934"/>
      <c r="X154" s="935"/>
      <c r="Y154" s="934"/>
      <c r="Z154" s="938"/>
      <c r="AA154" s="933"/>
      <c r="AB154" s="934"/>
      <c r="AC154" s="934"/>
      <c r="AD154" s="934"/>
      <c r="AE154" s="933"/>
      <c r="AF154" s="934"/>
      <c r="AG154" s="934"/>
      <c r="AH154" s="937"/>
      <c r="AI154" s="934"/>
      <c r="AJ154" s="936"/>
      <c r="AK154" s="934"/>
      <c r="AL154" s="935"/>
      <c r="AM154" s="934"/>
      <c r="AN154" s="933"/>
      <c r="AO154" s="932">
        <f>SUM(I154:AL154)</f>
        <v>0</v>
      </c>
      <c r="AP154" s="861">
        <f>SUM(I154:AL154)</f>
        <v>0</v>
      </c>
      <c r="AQ154" s="1771"/>
      <c r="AR154" s="1774"/>
    </row>
    <row r="155" spans="2:55" ht="60" customHeight="1" thickBot="1" x14ac:dyDescent="0.5">
      <c r="B155" s="1782"/>
      <c r="C155" s="1783"/>
      <c r="D155" s="1701"/>
      <c r="E155" s="1779"/>
      <c r="F155" s="1781"/>
      <c r="G155" s="931" t="s">
        <v>27</v>
      </c>
      <c r="H155" s="930">
        <v>4</v>
      </c>
      <c r="I155" s="929"/>
      <c r="J155" s="928"/>
      <c r="K155" s="927"/>
      <c r="L155" s="713"/>
      <c r="M155" s="713"/>
      <c r="N155" s="714"/>
      <c r="O155" s="713"/>
      <c r="P155" s="713"/>
      <c r="Q155" s="713"/>
      <c r="R155" s="713"/>
      <c r="S155" s="714"/>
      <c r="T155" s="713"/>
      <c r="U155" s="716"/>
      <c r="V155" s="713"/>
      <c r="W155" s="713"/>
      <c r="X155" s="714"/>
      <c r="Y155" s="713"/>
      <c r="Z155" s="926"/>
      <c r="AA155" s="716"/>
      <c r="AB155" s="713"/>
      <c r="AC155" s="713"/>
      <c r="AD155" s="713"/>
      <c r="AE155" s="716"/>
      <c r="AF155" s="713"/>
      <c r="AG155" s="713"/>
      <c r="AH155" s="718"/>
      <c r="AI155" s="713"/>
      <c r="AJ155" s="718"/>
      <c r="AK155" s="713"/>
      <c r="AL155" s="714"/>
      <c r="AM155" s="713"/>
      <c r="AN155" s="716"/>
      <c r="AO155" s="925">
        <f>SUM(I155:AL155)</f>
        <v>0</v>
      </c>
      <c r="AP155" s="851">
        <f>SUM(G155:AK155)</f>
        <v>4</v>
      </c>
      <c r="AQ155" s="1772"/>
      <c r="AR155" s="1774"/>
    </row>
    <row r="156" spans="2:55" ht="103.2" customHeight="1" thickTop="1" thickBot="1" x14ac:dyDescent="0.5">
      <c r="B156" s="1762" t="s">
        <v>133</v>
      </c>
      <c r="C156" s="1763"/>
      <c r="D156" s="1763"/>
      <c r="E156" s="1763"/>
      <c r="F156" s="1763"/>
      <c r="G156" s="1784"/>
      <c r="H156" s="924">
        <f t="shared" ref="H156:AF156" si="9">SUM(H144,H146,H148)</f>
        <v>200</v>
      </c>
      <c r="I156" s="923">
        <f t="shared" si="9"/>
        <v>200</v>
      </c>
      <c r="J156" s="922">
        <f t="shared" si="9"/>
        <v>200</v>
      </c>
      <c r="K156" s="776">
        <f t="shared" si="9"/>
        <v>200</v>
      </c>
      <c r="L156" s="776">
        <f t="shared" si="9"/>
        <v>200</v>
      </c>
      <c r="M156" s="776">
        <f t="shared" si="9"/>
        <v>200</v>
      </c>
      <c r="N156" s="777">
        <f t="shared" si="9"/>
        <v>200</v>
      </c>
      <c r="O156" s="776">
        <f t="shared" si="9"/>
        <v>205</v>
      </c>
      <c r="P156" s="776">
        <f t="shared" si="9"/>
        <v>200</v>
      </c>
      <c r="Q156" s="776">
        <f t="shared" si="9"/>
        <v>200</v>
      </c>
      <c r="R156" s="776">
        <f t="shared" si="9"/>
        <v>200</v>
      </c>
      <c r="S156" s="777">
        <f t="shared" si="9"/>
        <v>200</v>
      </c>
      <c r="T156" s="776">
        <f t="shared" si="9"/>
        <v>100</v>
      </c>
      <c r="U156" s="778">
        <f t="shared" si="9"/>
        <v>100</v>
      </c>
      <c r="V156" s="776">
        <f t="shared" si="9"/>
        <v>100</v>
      </c>
      <c r="W156" s="776">
        <f t="shared" si="9"/>
        <v>100</v>
      </c>
      <c r="X156" s="777">
        <f t="shared" si="9"/>
        <v>100</v>
      </c>
      <c r="Y156" s="776">
        <f t="shared" si="9"/>
        <v>100</v>
      </c>
      <c r="Z156" s="780">
        <f t="shared" si="9"/>
        <v>100</v>
      </c>
      <c r="AA156" s="778">
        <f t="shared" si="9"/>
        <v>0</v>
      </c>
      <c r="AB156" s="776">
        <f t="shared" si="9"/>
        <v>0</v>
      </c>
      <c r="AC156" s="776">
        <f t="shared" si="9"/>
        <v>0</v>
      </c>
      <c r="AD156" s="776">
        <f t="shared" si="9"/>
        <v>0</v>
      </c>
      <c r="AE156" s="778">
        <f t="shared" si="9"/>
        <v>0</v>
      </c>
      <c r="AF156" s="776">
        <f t="shared" si="9"/>
        <v>0</v>
      </c>
      <c r="AG156" s="776">
        <f t="shared" ref="AG156:AN156" si="10">SUM(AG144,AG146,AG154,AG148,AG150,AG152)</f>
        <v>0</v>
      </c>
      <c r="AH156" s="779">
        <f t="shared" si="10"/>
        <v>0</v>
      </c>
      <c r="AI156" s="776">
        <f t="shared" si="10"/>
        <v>0</v>
      </c>
      <c r="AJ156" s="779">
        <f t="shared" si="10"/>
        <v>0</v>
      </c>
      <c r="AK156" s="776">
        <f t="shared" si="10"/>
        <v>0</v>
      </c>
      <c r="AL156" s="777">
        <f t="shared" si="10"/>
        <v>0</v>
      </c>
      <c r="AM156" s="776">
        <f t="shared" si="10"/>
        <v>0</v>
      </c>
      <c r="AN156" s="780">
        <f t="shared" si="10"/>
        <v>0</v>
      </c>
      <c r="AO156" s="775" t="e">
        <f>SUM(#REF!,#REF!,AO147,AO155)</f>
        <v>#REF!</v>
      </c>
      <c r="AP156" s="921">
        <f>SUM(I156:AL156)</f>
        <v>2905</v>
      </c>
      <c r="AQ156" s="920"/>
      <c r="AR156" s="1775"/>
    </row>
    <row r="157" spans="2:55" ht="69" customHeight="1" thickTop="1" thickBot="1" x14ac:dyDescent="0.5">
      <c r="B157" s="637"/>
      <c r="C157" s="325"/>
      <c r="D157" s="325"/>
      <c r="E157" s="325"/>
      <c r="F157" s="325"/>
      <c r="G157" s="325"/>
      <c r="H157" s="1785"/>
      <c r="I157" s="1785"/>
      <c r="J157" s="1785"/>
      <c r="K157" s="1785"/>
      <c r="L157" s="1785"/>
      <c r="M157" s="1785"/>
      <c r="N157" s="1785"/>
      <c r="O157" s="1785"/>
      <c r="P157" s="1785"/>
      <c r="Q157" s="1785"/>
      <c r="R157" s="1785"/>
      <c r="S157" s="1785"/>
      <c r="T157" s="1785"/>
      <c r="U157" s="1785"/>
      <c r="V157" s="1785"/>
      <c r="W157" s="1785"/>
      <c r="X157" s="1785"/>
      <c r="Y157" s="1785"/>
      <c r="Z157" s="1785"/>
      <c r="AA157" s="1785"/>
      <c r="AB157" s="1785"/>
      <c r="AC157" s="1785"/>
      <c r="AD157" s="1785"/>
      <c r="AE157" s="1785"/>
      <c r="AF157" s="1785"/>
      <c r="AG157" s="1785"/>
      <c r="AH157" s="1785"/>
      <c r="AI157" s="1785"/>
      <c r="AJ157" s="1785"/>
      <c r="AK157" s="1785"/>
      <c r="AL157" s="1785"/>
      <c r="AM157" s="1785"/>
      <c r="AN157" s="1785"/>
      <c r="AO157" s="1785"/>
      <c r="AP157" s="1785"/>
      <c r="AQ157" s="135"/>
      <c r="AR157" s="135"/>
    </row>
    <row r="158" spans="2:55" s="135" customFormat="1" ht="103.2" customHeight="1" x14ac:dyDescent="0.45">
      <c r="B158" s="631"/>
      <c r="D158" s="4" t="s">
        <v>194</v>
      </c>
      <c r="E158" s="1602" t="s">
        <v>193</v>
      </c>
      <c r="F158" s="1629"/>
      <c r="G158" s="1603"/>
      <c r="H158" s="743"/>
      <c r="I158" s="744"/>
      <c r="J158" s="744"/>
      <c r="K158" s="744"/>
      <c r="L158" s="744"/>
      <c r="M158" s="744"/>
      <c r="N158" s="744"/>
      <c r="O158" s="744"/>
      <c r="P158" s="744"/>
      <c r="Q158" s="744"/>
      <c r="R158" s="744"/>
      <c r="T158" s="744"/>
      <c r="U158" s="744"/>
      <c r="V158" s="744"/>
      <c r="W158" s="744"/>
      <c r="X158" s="744"/>
      <c r="Y158" s="744"/>
      <c r="Z158" s="744"/>
      <c r="AA158" s="744"/>
      <c r="AB158" s="744"/>
      <c r="AC158" s="744"/>
      <c r="AD158" s="744"/>
      <c r="AE158" s="744"/>
      <c r="AF158" s="744"/>
      <c r="AG158" s="744"/>
      <c r="AH158" s="744"/>
      <c r="AI158" s="744"/>
      <c r="AJ158" s="744"/>
      <c r="AK158" s="744"/>
      <c r="AL158" s="744"/>
      <c r="AM158" s="744"/>
      <c r="AN158" s="744"/>
      <c r="AO158" s="744"/>
      <c r="AP158" s="744"/>
      <c r="AQ158" s="744"/>
      <c r="AR158" s="744"/>
      <c r="AS158" s="744"/>
      <c r="AT158" s="744"/>
      <c r="AU158" s="744"/>
      <c r="AV158" s="744"/>
      <c r="AW158" s="744"/>
      <c r="AX158" s="744"/>
      <c r="AY158" s="744"/>
      <c r="AZ158" s="744"/>
      <c r="BA158" s="744"/>
      <c r="BB158" s="744"/>
      <c r="BC158" s="744"/>
    </row>
    <row r="159" spans="2:55" s="135" customFormat="1" ht="103.2" customHeight="1" thickBot="1" x14ac:dyDescent="0.5">
      <c r="B159" s="631"/>
      <c r="D159" s="919" t="s">
        <v>192</v>
      </c>
      <c r="E159" s="1631" t="s">
        <v>137</v>
      </c>
      <c r="F159" s="1632"/>
      <c r="G159" s="1633"/>
      <c r="H159" s="743"/>
      <c r="I159" s="744"/>
      <c r="J159" s="744"/>
      <c r="K159" s="744"/>
      <c r="L159" s="744"/>
      <c r="M159" s="744"/>
      <c r="N159" s="744"/>
      <c r="O159" s="744"/>
      <c r="P159" s="744"/>
      <c r="Q159" s="744"/>
      <c r="R159" s="744"/>
      <c r="T159" s="744"/>
      <c r="U159" s="744"/>
      <c r="V159" s="744"/>
      <c r="W159" s="744"/>
      <c r="X159" s="744"/>
      <c r="Y159" s="744"/>
      <c r="Z159" s="744"/>
      <c r="AA159" s="744"/>
      <c r="AB159" s="744"/>
      <c r="AC159" s="744"/>
      <c r="AD159" s="744"/>
      <c r="AE159" s="744"/>
      <c r="AF159" s="744"/>
      <c r="AG159" s="744"/>
      <c r="AH159" s="744"/>
      <c r="AI159" s="744"/>
      <c r="AJ159" s="744"/>
      <c r="AK159" s="744"/>
      <c r="AL159" s="744"/>
      <c r="AM159" s="744"/>
      <c r="AN159" s="744"/>
      <c r="AO159" s="744"/>
      <c r="AP159" s="744"/>
      <c r="AQ159" s="744"/>
      <c r="AR159" s="744"/>
      <c r="AS159" s="744"/>
      <c r="AT159" s="744"/>
      <c r="AU159" s="744"/>
      <c r="AV159" s="744"/>
      <c r="AW159" s="744"/>
      <c r="AX159" s="744"/>
      <c r="AY159" s="744"/>
      <c r="AZ159" s="744"/>
      <c r="BA159" s="744"/>
      <c r="BB159" s="744"/>
      <c r="BC159" s="744"/>
    </row>
    <row r="160" spans="2:55" ht="40.200000000000003" customHeight="1" thickBot="1" x14ac:dyDescent="0.5">
      <c r="B160" s="631"/>
      <c r="C160" s="631"/>
      <c r="D160" s="918"/>
      <c r="E160" s="631"/>
      <c r="F160" s="631"/>
      <c r="G160" s="588"/>
      <c r="H160" s="588"/>
      <c r="I160" s="917"/>
      <c r="J160" s="917"/>
      <c r="K160" s="917"/>
      <c r="L160" s="917"/>
      <c r="M160" s="917"/>
      <c r="N160" s="917"/>
      <c r="O160" s="917"/>
      <c r="P160" s="917"/>
      <c r="Q160" s="917"/>
      <c r="R160" s="917"/>
      <c r="S160" s="917"/>
      <c r="T160" s="917"/>
      <c r="U160" s="917"/>
      <c r="V160" s="917"/>
      <c r="W160" s="917"/>
      <c r="X160" s="917"/>
      <c r="Y160" s="917"/>
      <c r="Z160" s="917"/>
      <c r="AA160" s="917"/>
      <c r="AB160" s="917"/>
      <c r="AC160" s="917"/>
      <c r="AD160" s="917"/>
      <c r="AE160" s="917"/>
      <c r="AF160" s="917"/>
      <c r="AG160" s="917"/>
      <c r="AH160" s="917"/>
      <c r="AI160" s="917"/>
      <c r="AJ160" s="917"/>
      <c r="AK160" s="917"/>
      <c r="AL160" s="917"/>
      <c r="AM160" s="917"/>
      <c r="AN160" s="917"/>
      <c r="AO160" s="917"/>
      <c r="AP160" s="917"/>
      <c r="AQ160" s="917"/>
      <c r="AR160" s="917"/>
      <c r="AS160" s="916"/>
      <c r="AT160" s="916"/>
      <c r="AU160" s="916"/>
      <c r="AV160" s="916"/>
      <c r="AW160" s="916"/>
      <c r="AX160" s="916"/>
      <c r="AY160" s="916"/>
      <c r="AZ160" s="916"/>
      <c r="BA160" s="916"/>
      <c r="BB160" s="916"/>
      <c r="BC160" s="916"/>
    </row>
    <row r="161" spans="1:103" s="42" customFormat="1" ht="103.2" customHeight="1" thickTop="1" thickBot="1" x14ac:dyDescent="0.5">
      <c r="A161" s="915"/>
      <c r="B161" s="914"/>
      <c r="C161" s="641" t="s">
        <v>12</v>
      </c>
      <c r="D161" s="35" t="s">
        <v>12</v>
      </c>
      <c r="E161" s="912" t="s">
        <v>14</v>
      </c>
      <c r="F161" s="913" t="s">
        <v>15</v>
      </c>
      <c r="G161" s="912" t="s">
        <v>16</v>
      </c>
      <c r="H161" s="26">
        <f t="shared" ref="H161:AL161" si="11">H5</f>
        <v>45405</v>
      </c>
      <c r="I161" s="25">
        <f t="shared" si="11"/>
        <v>24</v>
      </c>
      <c r="J161" s="646">
        <f t="shared" si="11"/>
        <v>25</v>
      </c>
      <c r="K161" s="759">
        <f t="shared" si="11"/>
        <v>127</v>
      </c>
      <c r="L161" s="37">
        <f t="shared" si="11"/>
        <v>7</v>
      </c>
      <c r="M161" s="37">
        <f t="shared" si="11"/>
        <v>8</v>
      </c>
      <c r="N161" s="646">
        <f t="shared" si="11"/>
        <v>9</v>
      </c>
      <c r="O161" s="24">
        <f t="shared" si="11"/>
        <v>12</v>
      </c>
      <c r="P161" s="25">
        <f t="shared" si="11"/>
        <v>13</v>
      </c>
      <c r="Q161" s="24">
        <f t="shared" si="11"/>
        <v>14</v>
      </c>
      <c r="R161" s="25">
        <f t="shared" si="11"/>
        <v>15</v>
      </c>
      <c r="S161" s="646">
        <f t="shared" si="11"/>
        <v>16</v>
      </c>
      <c r="T161" s="37">
        <f t="shared" si="11"/>
        <v>19</v>
      </c>
      <c r="U161" s="25">
        <f t="shared" si="11"/>
        <v>20</v>
      </c>
      <c r="V161" s="24">
        <f t="shared" si="11"/>
        <v>21</v>
      </c>
      <c r="W161" s="25">
        <f t="shared" si="11"/>
        <v>22</v>
      </c>
      <c r="X161" s="646">
        <f t="shared" si="11"/>
        <v>23</v>
      </c>
      <c r="Y161" s="37">
        <f t="shared" si="11"/>
        <v>26</v>
      </c>
      <c r="Z161" s="27">
        <f t="shared" si="11"/>
        <v>27</v>
      </c>
      <c r="AA161" s="25">
        <f t="shared" si="11"/>
        <v>28</v>
      </c>
      <c r="AB161" s="24">
        <f t="shared" si="11"/>
        <v>29</v>
      </c>
      <c r="AC161" s="25">
        <f t="shared" si="11"/>
        <v>30</v>
      </c>
      <c r="AD161" s="37">
        <f t="shared" si="11"/>
        <v>23</v>
      </c>
      <c r="AE161" s="37">
        <f t="shared" si="11"/>
        <v>24</v>
      </c>
      <c r="AF161" s="24">
        <f t="shared" si="11"/>
        <v>25</v>
      </c>
      <c r="AG161" s="27">
        <f t="shared" si="11"/>
        <v>28</v>
      </c>
      <c r="AH161" s="25">
        <f t="shared" si="11"/>
        <v>31</v>
      </c>
      <c r="AI161" s="37">
        <f t="shared" si="11"/>
        <v>0</v>
      </c>
      <c r="AJ161" s="39">
        <f t="shared" si="11"/>
        <v>29</v>
      </c>
      <c r="AK161" s="37">
        <f t="shared" si="11"/>
        <v>31</v>
      </c>
      <c r="AL161" s="24">
        <f t="shared" si="11"/>
        <v>29</v>
      </c>
      <c r="AM161" s="27">
        <f>AM34</f>
        <v>0</v>
      </c>
      <c r="AN161" s="27">
        <f>AN34</f>
        <v>0</v>
      </c>
      <c r="AO161" s="37" t="e">
        <f>#REF!</f>
        <v>#REF!</v>
      </c>
      <c r="AP161" s="647" t="s">
        <v>17</v>
      </c>
      <c r="AQ161" s="648" t="e">
        <f>#REF!</f>
        <v>#REF!</v>
      </c>
      <c r="AR161" s="911" t="s">
        <v>19</v>
      </c>
      <c r="AS161" s="910"/>
      <c r="AT161" s="909" t="e">
        <f>#REF!</f>
        <v>#REF!</v>
      </c>
      <c r="AU161" s="909"/>
      <c r="AV161" s="909"/>
      <c r="AW161" s="909"/>
      <c r="AX161" s="909"/>
      <c r="AY161" s="909"/>
      <c r="AZ161" s="909"/>
      <c r="BA161" s="909" t="e">
        <f>#REF!</f>
        <v>#REF!</v>
      </c>
      <c r="BB161" s="909" t="e">
        <f>#REF!</f>
        <v>#REF!</v>
      </c>
      <c r="BC161" s="909" t="e">
        <f>#REF!</f>
        <v>#REF!</v>
      </c>
      <c r="BD161" s="909"/>
      <c r="BF161" s="909"/>
      <c r="BG161" s="627"/>
      <c r="BH161" s="627"/>
      <c r="BI161" s="627"/>
      <c r="BJ161" s="627"/>
      <c r="BK161" s="649"/>
      <c r="BL161" s="649"/>
      <c r="BM161" s="649"/>
      <c r="BN161" s="649"/>
      <c r="BO161" s="650"/>
      <c r="BP161" s="650"/>
      <c r="BQ161" s="650"/>
      <c r="BR161" s="650"/>
      <c r="BS161" s="650"/>
      <c r="BT161" s="650"/>
      <c r="BU161" s="650"/>
      <c r="BV161" s="650"/>
      <c r="BW161" s="650"/>
      <c r="BX161" s="650"/>
      <c r="BY161" s="650"/>
      <c r="BZ161" s="650"/>
      <c r="CA161" s="650"/>
      <c r="CB161" s="650"/>
      <c r="CC161" s="650"/>
      <c r="CD161" s="650"/>
      <c r="CL161" s="135"/>
      <c r="CM161" s="135"/>
      <c r="CN161" s="135"/>
      <c r="CO161" s="135"/>
      <c r="CP161" s="135"/>
      <c r="CQ161" s="135"/>
      <c r="CR161" s="135"/>
      <c r="CS161" s="135"/>
      <c r="CY161" s="43"/>
    </row>
    <row r="162" spans="1:103" s="135" customFormat="1" ht="103.2" customHeight="1" thickTop="1" x14ac:dyDescent="0.45">
      <c r="A162" s="764"/>
      <c r="B162" s="1786">
        <v>1</v>
      </c>
      <c r="C162" s="1788" t="s">
        <v>191</v>
      </c>
      <c r="D162" s="1790" t="s">
        <v>190</v>
      </c>
      <c r="E162" s="1792" t="s">
        <v>189</v>
      </c>
      <c r="F162" s="1794">
        <v>150</v>
      </c>
      <c r="G162" s="908" t="s">
        <v>24</v>
      </c>
      <c r="H162" s="907"/>
      <c r="I162" s="903"/>
      <c r="J162" s="900"/>
      <c r="K162" s="899"/>
      <c r="L162" s="899"/>
      <c r="M162" s="899"/>
      <c r="N162" s="900"/>
      <c r="O162" s="905"/>
      <c r="P162" s="903"/>
      <c r="Q162" s="905"/>
      <c r="R162" s="903"/>
      <c r="S162" s="900"/>
      <c r="T162" s="899"/>
      <c r="U162" s="903"/>
      <c r="V162" s="905"/>
      <c r="W162" s="906"/>
      <c r="X162" s="900"/>
      <c r="Y162" s="899"/>
      <c r="Z162" s="897"/>
      <c r="AA162" s="903"/>
      <c r="AB162" s="905"/>
      <c r="AC162" s="903"/>
      <c r="AD162" s="899"/>
      <c r="AE162" s="899"/>
      <c r="AF162" s="905"/>
      <c r="AG162" s="904"/>
      <c r="AH162" s="903"/>
      <c r="AI162" s="899"/>
      <c r="AJ162" s="902"/>
      <c r="AK162" s="899"/>
      <c r="AL162" s="899"/>
      <c r="AM162" s="901"/>
      <c r="AN162" s="900"/>
      <c r="AO162" s="899"/>
      <c r="AP162" s="898"/>
      <c r="AQ162" s="897"/>
      <c r="AR162" s="896"/>
      <c r="AS162" s="895"/>
      <c r="AT162" s="894"/>
      <c r="AU162" s="894"/>
      <c r="AV162" s="894"/>
      <c r="AW162" s="894"/>
      <c r="AX162" s="894"/>
      <c r="AY162" s="894"/>
      <c r="AZ162" s="894"/>
      <c r="BA162" s="894"/>
      <c r="BB162" s="894"/>
      <c r="BC162" s="894"/>
    </row>
    <row r="163" spans="1:103" ht="103.2" customHeight="1" thickBot="1" x14ac:dyDescent="0.5">
      <c r="A163" s="804"/>
      <c r="B163" s="1787"/>
      <c r="C163" s="1789"/>
      <c r="D163" s="1791"/>
      <c r="E163" s="1793"/>
      <c r="F163" s="1795"/>
      <c r="G163" s="893" t="s">
        <v>26</v>
      </c>
      <c r="H163" s="892"/>
      <c r="I163" s="886"/>
      <c r="J163" s="885"/>
      <c r="K163" s="884"/>
      <c r="L163" s="884"/>
      <c r="M163" s="884"/>
      <c r="N163" s="885"/>
      <c r="O163" s="890"/>
      <c r="P163" s="886"/>
      <c r="Q163" s="890"/>
      <c r="R163" s="886"/>
      <c r="S163" s="885"/>
      <c r="T163" s="884"/>
      <c r="U163" s="886"/>
      <c r="V163" s="890"/>
      <c r="W163" s="891"/>
      <c r="X163" s="885"/>
      <c r="Y163" s="884"/>
      <c r="Z163" s="882"/>
      <c r="AA163" s="886"/>
      <c r="AB163" s="890"/>
      <c r="AC163" s="886"/>
      <c r="AD163" s="884"/>
      <c r="AE163" s="887"/>
      <c r="AF163" s="890"/>
      <c r="AG163" s="889"/>
      <c r="AH163" s="886"/>
      <c r="AI163" s="884"/>
      <c r="AJ163" s="888"/>
      <c r="AK163" s="887"/>
      <c r="AL163" s="884"/>
      <c r="AM163" s="886"/>
      <c r="AN163" s="885"/>
      <c r="AO163" s="884"/>
      <c r="AP163" s="883"/>
      <c r="AQ163" s="882"/>
      <c r="AR163" s="881"/>
      <c r="AS163" s="849"/>
      <c r="AT163" s="848"/>
      <c r="AU163" s="848"/>
      <c r="AV163" s="848"/>
      <c r="AW163" s="848"/>
      <c r="AX163" s="848"/>
      <c r="AY163" s="848"/>
      <c r="AZ163" s="848"/>
      <c r="BA163" s="848"/>
      <c r="BB163" s="848"/>
      <c r="BC163" s="848"/>
    </row>
    <row r="164" spans="1:103" ht="60" customHeight="1" thickTop="1" x14ac:dyDescent="0.45">
      <c r="A164" s="804"/>
      <c r="B164" s="1786">
        <v>1</v>
      </c>
      <c r="C164" s="1788" t="s">
        <v>156</v>
      </c>
      <c r="D164" s="1777" t="s">
        <v>188</v>
      </c>
      <c r="E164" s="1792" t="s">
        <v>28</v>
      </c>
      <c r="F164" s="1719">
        <v>180</v>
      </c>
      <c r="G164" s="820" t="s">
        <v>24</v>
      </c>
      <c r="H164" s="819"/>
      <c r="I164" s="880"/>
      <c r="J164" s="82">
        <v>179</v>
      </c>
      <c r="K164" s="85">
        <v>132</v>
      </c>
      <c r="L164" s="85">
        <v>127</v>
      </c>
      <c r="M164" s="85">
        <v>127</v>
      </c>
      <c r="N164" s="82">
        <v>127</v>
      </c>
      <c r="O164" s="83">
        <v>127</v>
      </c>
      <c r="P164" s="84">
        <v>137</v>
      </c>
      <c r="Q164" s="83">
        <v>127</v>
      </c>
      <c r="R164" s="84">
        <v>131</v>
      </c>
      <c r="S164" s="82">
        <v>109</v>
      </c>
      <c r="T164" s="85">
        <v>123</v>
      </c>
      <c r="U164" s="84">
        <v>137</v>
      </c>
      <c r="V164" s="83">
        <v>134</v>
      </c>
      <c r="W164" s="84">
        <v>133</v>
      </c>
      <c r="X164" s="82">
        <v>93</v>
      </c>
      <c r="Y164" s="85">
        <v>128</v>
      </c>
      <c r="Z164" s="879">
        <v>128</v>
      </c>
      <c r="AA164" s="875">
        <v>128</v>
      </c>
      <c r="AB164" s="83">
        <v>127</v>
      </c>
      <c r="AC164" s="875">
        <v>132</v>
      </c>
      <c r="AD164" s="876"/>
      <c r="AE164" s="876"/>
      <c r="AF164" s="878"/>
      <c r="AG164" s="807"/>
      <c r="AH164" s="875"/>
      <c r="AI164" s="876"/>
      <c r="AJ164" s="877"/>
      <c r="AK164" s="876"/>
      <c r="AL164" s="875"/>
      <c r="AM164" s="875"/>
      <c r="AN164" s="874"/>
      <c r="AO164" s="482"/>
      <c r="AP164" s="663">
        <f>SUM(I164:AL164)</f>
        <v>2586</v>
      </c>
      <c r="AQ164" s="850"/>
      <c r="AR164" s="1773" t="s">
        <v>141</v>
      </c>
      <c r="AS164" s="849"/>
      <c r="AT164" s="848"/>
      <c r="AU164" s="848"/>
      <c r="AV164" s="848"/>
      <c r="AW164" s="848"/>
      <c r="AX164" s="848"/>
      <c r="AY164" s="848"/>
      <c r="AZ164" s="848"/>
      <c r="BA164" s="848"/>
      <c r="BB164" s="848"/>
      <c r="BC164" s="848"/>
    </row>
    <row r="165" spans="1:103" ht="60" customHeight="1" thickBot="1" x14ac:dyDescent="0.5">
      <c r="A165" s="804"/>
      <c r="B165" s="1796"/>
      <c r="C165" s="1797"/>
      <c r="D165" s="1701"/>
      <c r="E165" s="1793"/>
      <c r="F165" s="1698"/>
      <c r="G165" s="803" t="s">
        <v>26</v>
      </c>
      <c r="H165" s="873">
        <v>132</v>
      </c>
      <c r="I165" s="859">
        <v>127</v>
      </c>
      <c r="J165" s="799">
        <v>127</v>
      </c>
      <c r="K165" s="858">
        <v>127</v>
      </c>
      <c r="L165" s="858">
        <v>127</v>
      </c>
      <c r="M165" s="858">
        <v>137</v>
      </c>
      <c r="N165" s="799">
        <v>127</v>
      </c>
      <c r="O165" s="857">
        <v>131</v>
      </c>
      <c r="P165" s="859">
        <v>109</v>
      </c>
      <c r="Q165" s="857">
        <v>123</v>
      </c>
      <c r="R165" s="859">
        <v>137</v>
      </c>
      <c r="S165" s="799">
        <v>134</v>
      </c>
      <c r="T165" s="858">
        <v>133</v>
      </c>
      <c r="U165" s="859">
        <v>93</v>
      </c>
      <c r="V165" s="857">
        <v>128</v>
      </c>
      <c r="W165" s="859">
        <v>128</v>
      </c>
      <c r="X165" s="799">
        <v>128</v>
      </c>
      <c r="Y165" s="858">
        <v>127</v>
      </c>
      <c r="Z165" s="853">
        <v>132</v>
      </c>
      <c r="AA165" s="856"/>
      <c r="AB165" s="857"/>
      <c r="AC165" s="856"/>
      <c r="AD165" s="855"/>
      <c r="AE165" s="855"/>
      <c r="AF165" s="854"/>
      <c r="AG165" s="853"/>
      <c r="AH165" s="795"/>
      <c r="AI165" s="794"/>
      <c r="AJ165" s="790"/>
      <c r="AK165" s="789"/>
      <c r="AL165" s="791"/>
      <c r="AM165" s="788"/>
      <c r="AN165" s="852"/>
      <c r="AO165" s="786"/>
      <c r="AP165" s="851">
        <f>SUM(G165:AK165)</f>
        <v>2407</v>
      </c>
      <c r="AQ165" s="850"/>
      <c r="AR165" s="1774"/>
      <c r="AS165" s="849"/>
      <c r="AT165" s="848"/>
      <c r="AU165" s="848"/>
      <c r="AV165" s="848"/>
      <c r="AW165" s="848"/>
      <c r="AX165" s="848"/>
      <c r="AY165" s="848"/>
      <c r="AZ165" s="848"/>
      <c r="BA165" s="848"/>
      <c r="BB165" s="848"/>
      <c r="BC165" s="848"/>
    </row>
    <row r="166" spans="1:103" ht="60" customHeight="1" thickTop="1" x14ac:dyDescent="0.45">
      <c r="A166" s="804"/>
      <c r="B166" s="1786">
        <v>2</v>
      </c>
      <c r="C166" s="1788" t="s">
        <v>156</v>
      </c>
      <c r="D166" s="1695" t="s">
        <v>187</v>
      </c>
      <c r="E166" s="1800" t="s">
        <v>28</v>
      </c>
      <c r="F166" s="1693">
        <v>180</v>
      </c>
      <c r="G166" s="820" t="s">
        <v>24</v>
      </c>
      <c r="H166" s="819"/>
      <c r="I166" s="847"/>
      <c r="J166" s="846"/>
      <c r="K166" s="845"/>
      <c r="L166" s="845"/>
      <c r="M166" s="845"/>
      <c r="N166" s="846"/>
      <c r="O166" s="844"/>
      <c r="P166" s="761"/>
      <c r="Q166" s="844"/>
      <c r="R166" s="761"/>
      <c r="S166" s="846"/>
      <c r="T166" s="845"/>
      <c r="U166" s="761"/>
      <c r="V166" s="844"/>
      <c r="W166" s="761"/>
      <c r="X166" s="846"/>
      <c r="Y166" s="845">
        <v>4</v>
      </c>
      <c r="Z166" s="842"/>
      <c r="AA166" s="839"/>
      <c r="AB166" s="844"/>
      <c r="AC166" s="839"/>
      <c r="AD166" s="840"/>
      <c r="AE166" s="840"/>
      <c r="AF166" s="843"/>
      <c r="AG166" s="842"/>
      <c r="AH166" s="839"/>
      <c r="AI166" s="840"/>
      <c r="AJ166" s="841"/>
      <c r="AK166" s="840"/>
      <c r="AL166" s="839"/>
      <c r="AM166" s="839"/>
      <c r="AN166" s="838"/>
      <c r="AO166" s="837"/>
      <c r="AP166" s="836">
        <f>SUM(I166:AL166)</f>
        <v>4</v>
      </c>
      <c r="AQ166" s="850"/>
      <c r="AR166" s="1774"/>
      <c r="AS166" s="849"/>
      <c r="AT166" s="848"/>
      <c r="AU166" s="848"/>
      <c r="AV166" s="848"/>
      <c r="AW166" s="848"/>
      <c r="AX166" s="848"/>
      <c r="AY166" s="848"/>
      <c r="AZ166" s="848"/>
      <c r="BA166" s="848"/>
      <c r="BB166" s="848"/>
      <c r="BC166" s="848"/>
    </row>
    <row r="167" spans="1:103" ht="60" customHeight="1" thickBot="1" x14ac:dyDescent="0.5">
      <c r="A167" s="804"/>
      <c r="B167" s="1796"/>
      <c r="C167" s="1797"/>
      <c r="D167" s="1695"/>
      <c r="E167" s="1800"/>
      <c r="F167" s="1693"/>
      <c r="G167" s="860" t="s">
        <v>26</v>
      </c>
      <c r="H167" s="872"/>
      <c r="I167" s="859"/>
      <c r="J167" s="799"/>
      <c r="K167" s="858"/>
      <c r="L167" s="858"/>
      <c r="M167" s="858"/>
      <c r="N167" s="871"/>
      <c r="O167" s="869"/>
      <c r="P167" s="870"/>
      <c r="Q167" s="869"/>
      <c r="R167" s="859"/>
      <c r="S167" s="799"/>
      <c r="T167" s="858"/>
      <c r="U167" s="859"/>
      <c r="V167" s="869">
        <v>4</v>
      </c>
      <c r="W167" s="859"/>
      <c r="X167" s="799"/>
      <c r="Y167" s="858"/>
      <c r="Z167" s="853"/>
      <c r="AA167" s="856"/>
      <c r="AB167" s="857"/>
      <c r="AC167" s="856"/>
      <c r="AD167" s="855"/>
      <c r="AE167" s="855"/>
      <c r="AF167" s="854"/>
      <c r="AG167" s="853"/>
      <c r="AH167" s="795"/>
      <c r="AI167" s="794"/>
      <c r="AJ167" s="790"/>
      <c r="AK167" s="789"/>
      <c r="AL167" s="791"/>
      <c r="AM167" s="788"/>
      <c r="AN167" s="852"/>
      <c r="AO167" s="786"/>
      <c r="AP167" s="851">
        <f>SUM(G167:AK167)</f>
        <v>4</v>
      </c>
      <c r="AQ167" s="850"/>
      <c r="AR167" s="1774"/>
      <c r="AS167" s="849"/>
      <c r="AT167" s="848"/>
      <c r="AU167" s="848"/>
      <c r="AV167" s="848"/>
      <c r="AW167" s="848"/>
      <c r="AX167" s="848"/>
      <c r="AY167" s="848"/>
      <c r="AZ167" s="848"/>
      <c r="BA167" s="848"/>
      <c r="BB167" s="848"/>
      <c r="BC167" s="848"/>
    </row>
    <row r="168" spans="1:103" ht="60" customHeight="1" thickTop="1" x14ac:dyDescent="0.45">
      <c r="A168" s="804"/>
      <c r="B168" s="1786">
        <v>2</v>
      </c>
      <c r="C168" s="1788" t="s">
        <v>156</v>
      </c>
      <c r="D168" s="1777" t="s">
        <v>186</v>
      </c>
      <c r="E168" s="1792" t="s">
        <v>28</v>
      </c>
      <c r="F168" s="1719">
        <v>180</v>
      </c>
      <c r="G168" s="820" t="s">
        <v>24</v>
      </c>
      <c r="H168" s="819"/>
      <c r="I168" s="868"/>
      <c r="J168" s="50"/>
      <c r="K168" s="53">
        <v>0</v>
      </c>
      <c r="L168" s="53">
        <v>0</v>
      </c>
      <c r="M168" s="53">
        <v>0</v>
      </c>
      <c r="N168" s="50">
        <v>0</v>
      </c>
      <c r="O168" s="51">
        <v>0</v>
      </c>
      <c r="P168" s="52">
        <v>0</v>
      </c>
      <c r="Q168" s="51">
        <v>0</v>
      </c>
      <c r="R168" s="52">
        <v>0</v>
      </c>
      <c r="S168" s="50">
        <v>0</v>
      </c>
      <c r="T168" s="53">
        <v>0</v>
      </c>
      <c r="U168" s="52">
        <v>5</v>
      </c>
      <c r="V168" s="51">
        <v>5</v>
      </c>
      <c r="W168" s="52">
        <v>5</v>
      </c>
      <c r="X168" s="50">
        <v>5</v>
      </c>
      <c r="Y168" s="53">
        <v>0</v>
      </c>
      <c r="Z168" s="807">
        <v>0</v>
      </c>
      <c r="AA168" s="864">
        <v>0</v>
      </c>
      <c r="AB168" s="51">
        <v>0</v>
      </c>
      <c r="AC168" s="864">
        <v>0</v>
      </c>
      <c r="AD168" s="865"/>
      <c r="AE168" s="865"/>
      <c r="AF168" s="867"/>
      <c r="AG168" s="807"/>
      <c r="AH168" s="864"/>
      <c r="AI168" s="865"/>
      <c r="AJ168" s="866"/>
      <c r="AK168" s="865"/>
      <c r="AL168" s="864"/>
      <c r="AM168" s="864"/>
      <c r="AN168" s="863"/>
      <c r="AO168" s="862"/>
      <c r="AP168" s="861">
        <f>SUM(I168:AL168)</f>
        <v>20</v>
      </c>
      <c r="AQ168" s="850"/>
      <c r="AR168" s="1774"/>
      <c r="AS168" s="849"/>
      <c r="AT168" s="848"/>
      <c r="AU168" s="848"/>
      <c r="AV168" s="848"/>
      <c r="AW168" s="848"/>
      <c r="AX168" s="848"/>
      <c r="AY168" s="848"/>
      <c r="AZ168" s="848"/>
      <c r="BA168" s="848"/>
      <c r="BB168" s="848"/>
      <c r="BC168" s="848"/>
    </row>
    <row r="169" spans="1:103" ht="60" customHeight="1" thickBot="1" x14ac:dyDescent="0.5">
      <c r="A169" s="804"/>
      <c r="B169" s="1796"/>
      <c r="C169" s="1797"/>
      <c r="D169" s="1695"/>
      <c r="E169" s="1800"/>
      <c r="F169" s="1693"/>
      <c r="G169" s="860" t="s">
        <v>26</v>
      </c>
      <c r="H169" s="834"/>
      <c r="I169" s="859"/>
      <c r="J169" s="799"/>
      <c r="K169" s="858"/>
      <c r="L169" s="858"/>
      <c r="M169" s="858"/>
      <c r="N169" s="799"/>
      <c r="O169" s="857"/>
      <c r="P169" s="859"/>
      <c r="Q169" s="857"/>
      <c r="R169" s="859">
        <v>5</v>
      </c>
      <c r="S169" s="799">
        <v>5</v>
      </c>
      <c r="T169" s="858">
        <v>5</v>
      </c>
      <c r="U169" s="859">
        <v>5</v>
      </c>
      <c r="V169" s="857"/>
      <c r="W169" s="859"/>
      <c r="X169" s="799"/>
      <c r="Y169" s="858"/>
      <c r="Z169" s="853"/>
      <c r="AA169" s="856"/>
      <c r="AB169" s="857"/>
      <c r="AC169" s="856"/>
      <c r="AD169" s="855"/>
      <c r="AE169" s="855"/>
      <c r="AF169" s="854"/>
      <c r="AG169" s="853"/>
      <c r="AH169" s="795"/>
      <c r="AI169" s="794"/>
      <c r="AJ169" s="790"/>
      <c r="AK169" s="789"/>
      <c r="AL169" s="791"/>
      <c r="AM169" s="788"/>
      <c r="AN169" s="852"/>
      <c r="AO169" s="786"/>
      <c r="AP169" s="851">
        <f>SUM(G169:AK169)</f>
        <v>20</v>
      </c>
      <c r="AQ169" s="850"/>
      <c r="AR169" s="1774"/>
      <c r="AS169" s="849"/>
      <c r="AT169" s="848"/>
      <c r="AU169" s="848"/>
      <c r="AV169" s="848"/>
      <c r="AW169" s="848"/>
      <c r="AX169" s="848"/>
      <c r="AY169" s="848"/>
      <c r="AZ169" s="848"/>
      <c r="BA169" s="848"/>
      <c r="BB169" s="848"/>
      <c r="BC169" s="848"/>
    </row>
    <row r="170" spans="1:103" s="135" customFormat="1" ht="60" customHeight="1" thickTop="1" x14ac:dyDescent="0.45">
      <c r="A170" s="764"/>
      <c r="B170" s="1786">
        <v>3</v>
      </c>
      <c r="C170" s="1788" t="s">
        <v>156</v>
      </c>
      <c r="D170" s="1777" t="s">
        <v>186</v>
      </c>
      <c r="E170" s="1792" t="s">
        <v>28</v>
      </c>
      <c r="F170" s="1719">
        <v>180</v>
      </c>
      <c r="G170" s="820" t="s">
        <v>24</v>
      </c>
      <c r="H170" s="819"/>
      <c r="I170" s="847"/>
      <c r="J170" s="846"/>
      <c r="K170" s="845"/>
      <c r="L170" s="845"/>
      <c r="M170" s="845"/>
      <c r="N170" s="846"/>
      <c r="O170" s="844"/>
      <c r="P170" s="761"/>
      <c r="Q170" s="844"/>
      <c r="R170" s="761"/>
      <c r="S170" s="846"/>
      <c r="T170" s="845"/>
      <c r="U170" s="761"/>
      <c r="V170" s="844"/>
      <c r="W170" s="761"/>
      <c r="X170" s="846"/>
      <c r="Y170" s="845"/>
      <c r="Z170" s="842"/>
      <c r="AA170" s="839"/>
      <c r="AB170" s="844"/>
      <c r="AC170" s="839"/>
      <c r="AD170" s="840"/>
      <c r="AE170" s="840"/>
      <c r="AF170" s="843"/>
      <c r="AG170" s="842"/>
      <c r="AH170" s="839"/>
      <c r="AI170" s="840"/>
      <c r="AJ170" s="841"/>
      <c r="AK170" s="840"/>
      <c r="AL170" s="839"/>
      <c r="AM170" s="839"/>
      <c r="AN170" s="838"/>
      <c r="AO170" s="837"/>
      <c r="AP170" s="836">
        <f>SUM(I170:AL170)</f>
        <v>0</v>
      </c>
      <c r="AQ170" s="486"/>
      <c r="AR170" s="1774"/>
      <c r="AS170" s="1801"/>
      <c r="AT170" s="806"/>
      <c r="AU170" s="806"/>
      <c r="AV170" s="806"/>
      <c r="AW170" s="806"/>
      <c r="AX170" s="806"/>
      <c r="AY170" s="806"/>
      <c r="AZ170" s="806"/>
      <c r="BA170" s="806"/>
      <c r="BB170" s="806"/>
      <c r="BC170" s="806"/>
      <c r="BD170" s="805">
        <v>12</v>
      </c>
      <c r="BE170" s="724"/>
      <c r="BF170" s="1798"/>
      <c r="BG170" s="724"/>
      <c r="BH170" s="724"/>
      <c r="BI170" s="724"/>
    </row>
    <row r="171" spans="1:103" s="135" customFormat="1" ht="60" customHeight="1" thickBot="1" x14ac:dyDescent="0.5">
      <c r="A171" s="764"/>
      <c r="B171" s="1796"/>
      <c r="C171" s="1797"/>
      <c r="D171" s="1695"/>
      <c r="E171" s="1800"/>
      <c r="F171" s="1693"/>
      <c r="G171" s="835" t="s">
        <v>26</v>
      </c>
      <c r="H171" s="834"/>
      <c r="I171" s="702"/>
      <c r="J171" s="833"/>
      <c r="K171" s="832"/>
      <c r="L171" s="832"/>
      <c r="M171" s="832"/>
      <c r="N171" s="833"/>
      <c r="O171" s="695"/>
      <c r="P171" s="702"/>
      <c r="Q171" s="695"/>
      <c r="R171" s="702"/>
      <c r="S171" s="833"/>
      <c r="T171" s="832"/>
      <c r="U171" s="702"/>
      <c r="V171" s="695"/>
      <c r="W171" s="702"/>
      <c r="X171" s="833"/>
      <c r="Y171" s="832"/>
      <c r="Z171" s="828"/>
      <c r="AA171" s="831"/>
      <c r="AB171" s="695"/>
      <c r="AC171" s="831"/>
      <c r="AD171" s="830"/>
      <c r="AE171" s="830"/>
      <c r="AF171" s="829"/>
      <c r="AG171" s="828"/>
      <c r="AH171" s="704"/>
      <c r="AI171" s="827"/>
      <c r="AJ171" s="826"/>
      <c r="AK171" s="825"/>
      <c r="AL171" s="824"/>
      <c r="AM171" s="549"/>
      <c r="AN171" s="823"/>
      <c r="AO171" s="546"/>
      <c r="AP171" s="822">
        <f>SUM(G171:AK171)</f>
        <v>0</v>
      </c>
      <c r="AQ171" s="821"/>
      <c r="AR171" s="1774"/>
      <c r="AS171" s="1801"/>
      <c r="AT171" s="806"/>
      <c r="AU171" s="806"/>
      <c r="AV171" s="806"/>
      <c r="AW171" s="806"/>
      <c r="AX171" s="806"/>
      <c r="AY171" s="806"/>
      <c r="AZ171" s="806"/>
      <c r="BA171" s="806"/>
      <c r="BB171" s="806"/>
      <c r="BC171" s="806"/>
      <c r="BD171" s="805"/>
      <c r="BE171" s="724"/>
      <c r="BF171" s="1798"/>
      <c r="BG171" s="724"/>
      <c r="BH171" s="724"/>
      <c r="BI171" s="724"/>
    </row>
    <row r="172" spans="1:103" s="135" customFormat="1" ht="58.8" customHeight="1" thickTop="1" x14ac:dyDescent="0.45">
      <c r="A172" s="764"/>
      <c r="B172" s="1786">
        <v>2</v>
      </c>
      <c r="C172" s="1799" t="s">
        <v>162</v>
      </c>
      <c r="D172" s="1777" t="s">
        <v>185</v>
      </c>
      <c r="E172" s="1792" t="s">
        <v>28</v>
      </c>
      <c r="F172" s="1719">
        <v>180</v>
      </c>
      <c r="G172" s="820" t="s">
        <v>184</v>
      </c>
      <c r="H172" s="819"/>
      <c r="I172" s="165"/>
      <c r="J172" s="167"/>
      <c r="K172" s="94"/>
      <c r="L172" s="94"/>
      <c r="M172" s="94"/>
      <c r="N172" s="167"/>
      <c r="O172" s="166"/>
      <c r="P172" s="165"/>
      <c r="Q172" s="166"/>
      <c r="R172" s="165"/>
      <c r="S172" s="818"/>
      <c r="T172" s="94"/>
      <c r="U172" s="165"/>
      <c r="V172" s="166"/>
      <c r="W172" s="165"/>
      <c r="X172" s="167"/>
      <c r="Y172" s="56"/>
      <c r="Z172" s="817"/>
      <c r="AA172" s="816"/>
      <c r="AB172" s="815"/>
      <c r="AC172" s="760"/>
      <c r="AD172" s="808"/>
      <c r="AE172" s="808"/>
      <c r="AF172" s="814"/>
      <c r="AG172" s="813"/>
      <c r="AH172" s="760"/>
      <c r="AI172" s="808"/>
      <c r="AJ172" s="812"/>
      <c r="AK172" s="808"/>
      <c r="AL172" s="811"/>
      <c r="AM172" s="810"/>
      <c r="AN172" s="809"/>
      <c r="AO172" s="808">
        <v>0</v>
      </c>
      <c r="AP172" s="132">
        <f>SUM(H172:AK172)</f>
        <v>0</v>
      </c>
      <c r="AQ172" s="807"/>
      <c r="AR172" s="1774"/>
      <c r="AS172" s="1801"/>
      <c r="AT172" s="806"/>
      <c r="AU172" s="806"/>
      <c r="AV172" s="806"/>
      <c r="AW172" s="806"/>
      <c r="AX172" s="806"/>
      <c r="AY172" s="806"/>
      <c r="AZ172" s="806"/>
      <c r="BA172" s="806"/>
      <c r="BB172" s="806"/>
      <c r="BC172" s="806"/>
      <c r="BD172" s="805"/>
      <c r="BE172" s="724"/>
      <c r="BF172" s="1798"/>
      <c r="BG172" s="724"/>
      <c r="BH172" s="724"/>
      <c r="BI172" s="724"/>
    </row>
    <row r="173" spans="1:103" ht="59.25" customHeight="1" thickBot="1" x14ac:dyDescent="0.5">
      <c r="A173" s="804"/>
      <c r="B173" s="1787"/>
      <c r="C173" s="1783"/>
      <c r="D173" s="1701"/>
      <c r="E173" s="1793"/>
      <c r="F173" s="1698"/>
      <c r="G173" s="803" t="s">
        <v>183</v>
      </c>
      <c r="H173" s="802"/>
      <c r="I173" s="800"/>
      <c r="J173" s="801"/>
      <c r="K173" s="798"/>
      <c r="L173" s="798"/>
      <c r="M173" s="798"/>
      <c r="N173" s="801"/>
      <c r="O173" s="796"/>
      <c r="P173" s="800"/>
      <c r="Q173" s="796"/>
      <c r="R173" s="800"/>
      <c r="S173" s="801"/>
      <c r="T173" s="798"/>
      <c r="U173" s="800"/>
      <c r="V173" s="796"/>
      <c r="W173" s="800"/>
      <c r="X173" s="799"/>
      <c r="Y173" s="798"/>
      <c r="Z173" s="797"/>
      <c r="AA173" s="795"/>
      <c r="AB173" s="796"/>
      <c r="AC173" s="795"/>
      <c r="AD173" s="794"/>
      <c r="AE173" s="794"/>
      <c r="AF173" s="793"/>
      <c r="AG173" s="792"/>
      <c r="AH173" s="791"/>
      <c r="AI173" s="789"/>
      <c r="AJ173" s="790"/>
      <c r="AK173" s="789"/>
      <c r="AL173" s="786"/>
      <c r="AM173" s="788"/>
      <c r="AN173" s="787"/>
      <c r="AO173" s="786"/>
      <c r="AP173" s="785">
        <f>SUM(G173:AI173)</f>
        <v>0</v>
      </c>
      <c r="AQ173" s="784"/>
      <c r="AR173" s="1774"/>
      <c r="AS173" s="1801"/>
      <c r="AT173" s="783"/>
      <c r="AU173" s="752"/>
      <c r="AV173" s="752"/>
      <c r="AW173" s="752"/>
      <c r="AX173" s="752"/>
      <c r="AY173" s="752"/>
      <c r="AZ173" s="752"/>
      <c r="BA173" s="752"/>
      <c r="BB173" s="752"/>
      <c r="BC173" s="752"/>
      <c r="BD173" s="753"/>
      <c r="BE173" s="636"/>
      <c r="BF173" s="1798"/>
      <c r="BG173" s="636"/>
      <c r="BH173" s="636"/>
      <c r="BI173" s="636"/>
    </row>
    <row r="174" spans="1:103" s="135" customFormat="1" ht="66" thickTop="1" thickBot="1" x14ac:dyDescent="0.5">
      <c r="B174" s="1762" t="s">
        <v>133</v>
      </c>
      <c r="C174" s="1763"/>
      <c r="D174" s="1763"/>
      <c r="E174" s="1763"/>
      <c r="F174" s="1763"/>
      <c r="G174" s="1784"/>
      <c r="H174" s="782">
        <f>SUM(H165,H169,H173)</f>
        <v>132</v>
      </c>
      <c r="I174" s="778">
        <f t="shared" ref="I174:AI174" si="12">SUM(I171,I173,I165)</f>
        <v>127</v>
      </c>
      <c r="J174" s="777">
        <f t="shared" si="12"/>
        <v>127</v>
      </c>
      <c r="K174" s="776">
        <f t="shared" si="12"/>
        <v>127</v>
      </c>
      <c r="L174" s="776">
        <f t="shared" si="12"/>
        <v>127</v>
      </c>
      <c r="M174" s="776">
        <f t="shared" si="12"/>
        <v>137</v>
      </c>
      <c r="N174" s="777">
        <f t="shared" si="12"/>
        <v>127</v>
      </c>
      <c r="O174" s="781">
        <f t="shared" si="12"/>
        <v>131</v>
      </c>
      <c r="P174" s="778">
        <f t="shared" si="12"/>
        <v>109</v>
      </c>
      <c r="Q174" s="781">
        <f t="shared" si="12"/>
        <v>123</v>
      </c>
      <c r="R174" s="778">
        <f t="shared" si="12"/>
        <v>137</v>
      </c>
      <c r="S174" s="777">
        <f t="shared" si="12"/>
        <v>134</v>
      </c>
      <c r="T174" s="776">
        <f t="shared" si="12"/>
        <v>133</v>
      </c>
      <c r="U174" s="778">
        <f t="shared" si="12"/>
        <v>93</v>
      </c>
      <c r="V174" s="781">
        <f t="shared" si="12"/>
        <v>128</v>
      </c>
      <c r="W174" s="778">
        <f t="shared" si="12"/>
        <v>128</v>
      </c>
      <c r="X174" s="777">
        <f t="shared" si="12"/>
        <v>128</v>
      </c>
      <c r="Y174" s="776">
        <f t="shared" si="12"/>
        <v>127</v>
      </c>
      <c r="Z174" s="780">
        <f t="shared" si="12"/>
        <v>132</v>
      </c>
      <c r="AA174" s="778">
        <f t="shared" si="12"/>
        <v>0</v>
      </c>
      <c r="AB174" s="781">
        <f t="shared" si="12"/>
        <v>0</v>
      </c>
      <c r="AC174" s="778">
        <f t="shared" si="12"/>
        <v>0</v>
      </c>
      <c r="AD174" s="776">
        <f t="shared" si="12"/>
        <v>0</v>
      </c>
      <c r="AE174" s="776">
        <f t="shared" si="12"/>
        <v>0</v>
      </c>
      <c r="AF174" s="781">
        <f t="shared" si="12"/>
        <v>0</v>
      </c>
      <c r="AG174" s="780">
        <f t="shared" si="12"/>
        <v>0</v>
      </c>
      <c r="AH174" s="778">
        <f t="shared" si="12"/>
        <v>0</v>
      </c>
      <c r="AI174" s="776">
        <f t="shared" si="12"/>
        <v>0</v>
      </c>
      <c r="AJ174" s="779">
        <f>SUM(AJ171,AJ173)</f>
        <v>0</v>
      </c>
      <c r="AK174" s="776">
        <f>SUM(AK171,AK173)</f>
        <v>0</v>
      </c>
      <c r="AL174" s="778">
        <f>SUM(AL171,AL173)</f>
        <v>0</v>
      </c>
      <c r="AM174" s="778">
        <f>AM240</f>
        <v>0</v>
      </c>
      <c r="AN174" s="777">
        <f>AN240</f>
        <v>0</v>
      </c>
      <c r="AO174" s="776">
        <f>AO240</f>
        <v>0</v>
      </c>
      <c r="AP174" s="775">
        <f>SUM(AP165,AP173,AP167,AP169,AP171)</f>
        <v>2431</v>
      </c>
      <c r="AR174" s="1775"/>
      <c r="AS174" s="1801"/>
      <c r="AU174" s="724"/>
      <c r="AV174" s="724"/>
      <c r="AW174" s="724"/>
      <c r="AX174" s="724"/>
      <c r="AY174" s="724"/>
      <c r="AZ174" s="724"/>
      <c r="BA174" s="724"/>
      <c r="BB174" s="724"/>
      <c r="BC174" s="724"/>
      <c r="BD174" s="724"/>
      <c r="BE174" s="724"/>
      <c r="BF174" s="724"/>
      <c r="BG174" s="724"/>
      <c r="BH174" s="724"/>
      <c r="BI174" s="724"/>
    </row>
    <row r="175" spans="1:103" ht="49.8" thickTop="1" x14ac:dyDescent="0.45">
      <c r="V175" s="3"/>
      <c r="AH175" s="3"/>
    </row>
    <row r="176" spans="1:103" ht="69" customHeight="1" x14ac:dyDescent="0.45">
      <c r="B176" s="637"/>
      <c r="C176" s="325"/>
      <c r="D176" s="325"/>
      <c r="E176" s="325"/>
      <c r="F176" s="325"/>
      <c r="G176" s="325"/>
      <c r="H176" s="325"/>
      <c r="I176" s="774"/>
      <c r="J176" s="773"/>
      <c r="K176" s="773"/>
      <c r="L176" s="773"/>
      <c r="M176" s="773"/>
      <c r="N176" s="773"/>
      <c r="O176" s="773"/>
      <c r="P176" s="773"/>
      <c r="Q176" s="773"/>
      <c r="R176" s="773"/>
      <c r="S176" s="773"/>
      <c r="T176" s="773"/>
      <c r="U176" s="773"/>
      <c r="V176" s="773"/>
      <c r="W176" s="773"/>
      <c r="X176" s="773"/>
      <c r="Y176" s="773"/>
      <c r="Z176" s="773"/>
      <c r="AA176" s="773"/>
      <c r="AB176" s="773"/>
      <c r="AC176" s="773"/>
      <c r="AD176" s="773"/>
      <c r="AE176" s="773"/>
      <c r="AF176" s="636"/>
      <c r="AG176" s="636"/>
      <c r="AH176" s="636"/>
      <c r="AI176" s="636"/>
      <c r="AJ176" s="636"/>
      <c r="AK176" s="636"/>
      <c r="AL176" s="636"/>
      <c r="AM176" s="636"/>
      <c r="AP176" s="135"/>
      <c r="AQ176" s="135"/>
      <c r="AR176" s="135"/>
    </row>
    <row r="177" spans="2:44" ht="69" customHeight="1" x14ac:dyDescent="0.45">
      <c r="B177" s="637"/>
      <c r="C177" s="325"/>
      <c r="D177" s="325"/>
      <c r="E177" s="325"/>
      <c r="F177" s="325"/>
      <c r="G177" s="325"/>
      <c r="H177" s="325"/>
      <c r="I177" s="774"/>
      <c r="J177" s="773"/>
      <c r="K177" s="773"/>
      <c r="L177" s="773"/>
      <c r="M177" s="773"/>
      <c r="N177" s="773"/>
      <c r="O177" s="773"/>
      <c r="P177" s="773"/>
      <c r="Q177" s="773"/>
      <c r="R177" s="773"/>
      <c r="S177" s="773"/>
      <c r="T177" s="773"/>
      <c r="U177" s="773"/>
      <c r="V177" s="773"/>
      <c r="W177" s="773"/>
      <c r="X177" s="773"/>
      <c r="Y177" s="773"/>
      <c r="Z177" s="773"/>
      <c r="AA177" s="773"/>
      <c r="AB177" s="773"/>
      <c r="AC177" s="773"/>
      <c r="AD177" s="773"/>
      <c r="AE177" s="773"/>
      <c r="AF177" s="636"/>
      <c r="AG177" s="636"/>
      <c r="AH177" s="636"/>
      <c r="AI177" s="636"/>
      <c r="AJ177" s="636"/>
      <c r="AK177" s="636"/>
      <c r="AL177" s="636"/>
      <c r="AM177" s="636"/>
      <c r="AP177" s="135"/>
      <c r="AQ177" s="135"/>
      <c r="AR177" s="135"/>
    </row>
    <row r="178" spans="2:44" ht="69" customHeight="1" x14ac:dyDescent="0.45">
      <c r="B178" s="637"/>
      <c r="C178" s="325"/>
      <c r="D178" s="325"/>
      <c r="E178" s="325"/>
      <c r="F178" s="325"/>
      <c r="G178" s="325"/>
      <c r="H178" s="325"/>
      <c r="I178" s="774"/>
      <c r="J178" s="773"/>
      <c r="K178" s="773"/>
      <c r="L178" s="773"/>
      <c r="M178" s="773"/>
      <c r="N178" s="773"/>
      <c r="O178" s="773"/>
      <c r="P178" s="773"/>
      <c r="Q178" s="773"/>
      <c r="R178" s="773"/>
      <c r="S178" s="773"/>
      <c r="T178" s="773"/>
      <c r="U178" s="773"/>
      <c r="V178" s="773"/>
      <c r="W178" s="773"/>
      <c r="X178" s="773"/>
      <c r="Y178" s="773"/>
      <c r="Z178" s="773"/>
      <c r="AA178" s="773"/>
      <c r="AB178" s="773"/>
      <c r="AC178" s="773"/>
      <c r="AD178" s="773"/>
      <c r="AE178" s="773"/>
      <c r="AF178" s="636"/>
      <c r="AG178" s="636"/>
      <c r="AH178" s="636"/>
      <c r="AI178" s="636"/>
      <c r="AJ178" s="636"/>
      <c r="AK178" s="636"/>
      <c r="AL178" s="636"/>
      <c r="AM178" s="636"/>
      <c r="AP178" s="135"/>
      <c r="AQ178" s="135"/>
      <c r="AR178" s="135"/>
    </row>
    <row r="179" spans="2:44" ht="69" customHeight="1" x14ac:dyDescent="0.45">
      <c r="B179" s="637"/>
      <c r="C179" s="325"/>
      <c r="D179" s="325"/>
      <c r="E179" s="325"/>
      <c r="F179" s="325"/>
      <c r="G179" s="325"/>
      <c r="H179" s="325"/>
      <c r="I179" s="774"/>
      <c r="J179" s="773"/>
      <c r="K179" s="773"/>
      <c r="L179" s="773"/>
      <c r="M179" s="773"/>
      <c r="N179" s="773"/>
      <c r="O179" s="773"/>
      <c r="P179" s="773"/>
      <c r="Q179" s="773"/>
      <c r="R179" s="773"/>
      <c r="S179" s="773"/>
      <c r="T179" s="773"/>
      <c r="U179" s="773"/>
      <c r="V179" s="773"/>
      <c r="W179" s="773"/>
      <c r="X179" s="773"/>
      <c r="Y179" s="773"/>
      <c r="Z179" s="773"/>
      <c r="AA179" s="773"/>
      <c r="AB179" s="773"/>
      <c r="AC179" s="773"/>
      <c r="AD179" s="773"/>
      <c r="AE179" s="773"/>
      <c r="AF179" s="636"/>
      <c r="AG179" s="636"/>
      <c r="AH179" s="636"/>
      <c r="AI179" s="636"/>
      <c r="AJ179" s="636"/>
      <c r="AK179" s="636"/>
      <c r="AL179" s="636"/>
      <c r="AM179" s="636"/>
      <c r="AP179" s="135"/>
      <c r="AQ179" s="135"/>
      <c r="AR179" s="135"/>
    </row>
    <row r="180" spans="2:44" ht="69" customHeight="1" x14ac:dyDescent="0.45">
      <c r="B180" s="637"/>
      <c r="C180" s="325"/>
      <c r="D180" s="325"/>
      <c r="E180" s="325"/>
      <c r="F180" s="325"/>
      <c r="G180" s="325"/>
      <c r="H180" s="325"/>
      <c r="I180" s="774"/>
      <c r="J180" s="773"/>
      <c r="K180" s="773"/>
      <c r="L180" s="773"/>
      <c r="M180" s="773"/>
      <c r="N180" s="773"/>
      <c r="O180" s="773"/>
      <c r="P180" s="773"/>
      <c r="Q180" s="773"/>
      <c r="R180" s="773"/>
      <c r="S180" s="773"/>
      <c r="T180" s="773"/>
      <c r="U180" s="773"/>
      <c r="V180" s="773"/>
      <c r="W180" s="773"/>
      <c r="X180" s="773"/>
      <c r="Y180" s="773"/>
      <c r="Z180" s="773"/>
      <c r="AA180" s="773"/>
      <c r="AB180" s="773"/>
      <c r="AC180" s="773"/>
      <c r="AD180" s="773"/>
      <c r="AE180" s="773"/>
      <c r="AF180" s="636"/>
      <c r="AG180" s="636"/>
      <c r="AH180" s="636"/>
      <c r="AI180" s="636"/>
      <c r="AJ180" s="636"/>
      <c r="AK180" s="636"/>
      <c r="AL180" s="636"/>
      <c r="AM180" s="636"/>
      <c r="AP180" s="135"/>
      <c r="AQ180" s="135"/>
      <c r="AR180" s="135"/>
    </row>
    <row r="181" spans="2:44" ht="69" customHeight="1" x14ac:dyDescent="0.45">
      <c r="B181" s="637"/>
      <c r="C181" s="325"/>
      <c r="D181" s="325"/>
      <c r="E181" s="325"/>
      <c r="F181" s="325"/>
      <c r="G181" s="325"/>
      <c r="H181" s="325"/>
      <c r="I181" s="774"/>
      <c r="J181" s="773"/>
      <c r="K181" s="773"/>
      <c r="L181" s="773"/>
      <c r="M181" s="773"/>
      <c r="N181" s="773"/>
      <c r="O181" s="773"/>
      <c r="P181" s="773"/>
      <c r="Q181" s="773"/>
      <c r="R181" s="773"/>
      <c r="S181" s="773"/>
      <c r="T181" s="773"/>
      <c r="U181" s="773"/>
      <c r="V181" s="773"/>
      <c r="W181" s="773"/>
      <c r="X181" s="773"/>
      <c r="Y181" s="773"/>
      <c r="Z181" s="773"/>
      <c r="AA181" s="773"/>
      <c r="AB181" s="773"/>
      <c r="AC181" s="773"/>
      <c r="AD181" s="773"/>
      <c r="AE181" s="773"/>
      <c r="AF181" s="636"/>
      <c r="AG181" s="636"/>
      <c r="AH181" s="636"/>
      <c r="AI181" s="636"/>
      <c r="AJ181" s="636"/>
      <c r="AK181" s="636"/>
      <c r="AL181" s="636"/>
      <c r="AM181" s="636"/>
      <c r="AP181" s="135"/>
      <c r="AQ181" s="135"/>
      <c r="AR181" s="135"/>
    </row>
    <row r="182" spans="2:44" ht="69" customHeight="1" x14ac:dyDescent="0.45">
      <c r="B182" s="637"/>
      <c r="C182" s="325"/>
      <c r="D182" s="325"/>
      <c r="E182" s="325"/>
      <c r="F182" s="325"/>
      <c r="G182" s="325"/>
      <c r="H182" s="325"/>
      <c r="I182" s="774"/>
      <c r="J182" s="773"/>
      <c r="K182" s="773"/>
      <c r="L182" s="773"/>
      <c r="M182" s="773"/>
      <c r="N182" s="773"/>
      <c r="O182" s="773"/>
      <c r="P182" s="773"/>
      <c r="Q182" s="773"/>
      <c r="R182" s="773"/>
      <c r="S182" s="773"/>
      <c r="T182" s="773"/>
      <c r="U182" s="773"/>
      <c r="V182" s="773"/>
      <c r="W182" s="773"/>
      <c r="X182" s="773"/>
      <c r="Y182" s="773"/>
      <c r="Z182" s="773"/>
      <c r="AA182" s="773"/>
      <c r="AB182" s="773"/>
      <c r="AC182" s="773"/>
      <c r="AD182" s="773"/>
      <c r="AE182" s="773"/>
      <c r="AF182" s="636"/>
      <c r="AG182" s="636"/>
      <c r="AH182" s="636"/>
      <c r="AI182" s="636"/>
      <c r="AJ182" s="636"/>
      <c r="AK182" s="636"/>
      <c r="AL182" s="636"/>
      <c r="AM182" s="636"/>
      <c r="AP182" s="135"/>
      <c r="AQ182" s="135"/>
      <c r="AR182" s="135"/>
    </row>
    <row r="183" spans="2:44" ht="69" customHeight="1" x14ac:dyDescent="0.45">
      <c r="B183" s="637"/>
      <c r="C183" s="325"/>
      <c r="D183" s="325"/>
      <c r="E183" s="325"/>
      <c r="F183" s="325"/>
      <c r="G183" s="325"/>
      <c r="H183" s="325"/>
      <c r="I183" s="774"/>
      <c r="J183" s="773"/>
      <c r="K183" s="773"/>
      <c r="L183" s="773"/>
      <c r="M183" s="773"/>
      <c r="N183" s="773"/>
      <c r="O183" s="773"/>
      <c r="P183" s="773"/>
      <c r="Q183" s="773"/>
      <c r="R183" s="773"/>
      <c r="S183" s="773"/>
      <c r="T183" s="773"/>
      <c r="U183" s="773"/>
      <c r="V183" s="773"/>
      <c r="W183" s="773"/>
      <c r="X183" s="773"/>
      <c r="Y183" s="773"/>
      <c r="Z183" s="773"/>
      <c r="AA183" s="773"/>
      <c r="AB183" s="773"/>
      <c r="AC183" s="773"/>
      <c r="AD183" s="773"/>
      <c r="AE183" s="773"/>
      <c r="AF183" s="636"/>
      <c r="AG183" s="636"/>
      <c r="AH183" s="636"/>
      <c r="AI183" s="636"/>
      <c r="AJ183" s="636"/>
      <c r="AK183" s="636"/>
      <c r="AL183" s="636"/>
      <c r="AM183" s="636"/>
      <c r="AP183" s="135"/>
      <c r="AQ183" s="135"/>
      <c r="AR183" s="135"/>
    </row>
    <row r="184" spans="2:44" ht="69" customHeight="1" x14ac:dyDescent="0.45">
      <c r="B184" s="637"/>
      <c r="C184" s="325"/>
      <c r="D184" s="325"/>
      <c r="E184" s="325"/>
      <c r="F184" s="325"/>
      <c r="G184" s="325"/>
      <c r="H184" s="325"/>
      <c r="I184" s="774"/>
      <c r="J184" s="773"/>
      <c r="K184" s="773"/>
      <c r="L184" s="773"/>
      <c r="M184" s="773"/>
      <c r="N184" s="773"/>
      <c r="O184" s="773"/>
      <c r="P184" s="773"/>
      <c r="Q184" s="773"/>
      <c r="R184" s="773"/>
      <c r="S184" s="773"/>
      <c r="T184" s="773"/>
      <c r="U184" s="773"/>
      <c r="V184" s="773"/>
      <c r="W184" s="773"/>
      <c r="X184" s="773"/>
      <c r="Y184" s="773"/>
      <c r="Z184" s="773"/>
      <c r="AA184" s="773"/>
      <c r="AB184" s="773"/>
      <c r="AC184" s="773"/>
      <c r="AD184" s="773"/>
      <c r="AE184" s="773"/>
      <c r="AF184" s="636"/>
      <c r="AG184" s="636"/>
      <c r="AH184" s="636"/>
      <c r="AI184" s="636"/>
      <c r="AJ184" s="636"/>
      <c r="AK184" s="636"/>
      <c r="AL184" s="636"/>
      <c r="AM184" s="636"/>
      <c r="AP184" s="135"/>
      <c r="AQ184" s="135"/>
      <c r="AR184" s="135"/>
    </row>
    <row r="185" spans="2:44" ht="69" customHeight="1" x14ac:dyDescent="0.45">
      <c r="B185" s="637"/>
      <c r="C185" s="325"/>
      <c r="D185" s="325"/>
      <c r="E185" s="325"/>
      <c r="F185" s="325"/>
      <c r="G185" s="325"/>
      <c r="H185" s="325"/>
      <c r="I185" s="774"/>
      <c r="J185" s="773"/>
      <c r="K185" s="773"/>
      <c r="L185" s="773"/>
      <c r="M185" s="773"/>
      <c r="N185" s="773"/>
      <c r="O185" s="773"/>
      <c r="P185" s="773"/>
      <c r="Q185" s="773"/>
      <c r="R185" s="773"/>
      <c r="S185" s="773"/>
      <c r="T185" s="773"/>
      <c r="U185" s="773"/>
      <c r="V185" s="773"/>
      <c r="W185" s="773"/>
      <c r="X185" s="773"/>
      <c r="Y185" s="773"/>
      <c r="Z185" s="773"/>
      <c r="AA185" s="773"/>
      <c r="AB185" s="773"/>
      <c r="AC185" s="773"/>
      <c r="AD185" s="773"/>
      <c r="AE185" s="773"/>
      <c r="AF185" s="636"/>
      <c r="AG185" s="636"/>
      <c r="AH185" s="636"/>
      <c r="AI185" s="636"/>
      <c r="AJ185" s="636"/>
      <c r="AK185" s="636"/>
      <c r="AL185" s="636"/>
      <c r="AM185" s="636"/>
      <c r="AP185" s="135"/>
      <c r="AQ185" s="135"/>
      <c r="AR185" s="135"/>
    </row>
    <row r="186" spans="2:44" ht="69" customHeight="1" x14ac:dyDescent="0.45">
      <c r="B186" s="637"/>
      <c r="C186" s="325"/>
      <c r="D186" s="325"/>
      <c r="E186" s="325"/>
      <c r="F186" s="325"/>
      <c r="G186" s="325"/>
      <c r="H186" s="325"/>
      <c r="I186" s="774"/>
      <c r="J186" s="773"/>
      <c r="K186" s="773"/>
      <c r="L186" s="773"/>
      <c r="M186" s="773"/>
      <c r="N186" s="773"/>
      <c r="O186" s="773"/>
      <c r="P186" s="773"/>
      <c r="Q186" s="773"/>
      <c r="R186" s="773"/>
      <c r="S186" s="773"/>
      <c r="T186" s="773"/>
      <c r="U186" s="773"/>
      <c r="V186" s="773"/>
      <c r="W186" s="773"/>
      <c r="X186" s="773"/>
      <c r="Y186" s="773"/>
      <c r="Z186" s="773"/>
      <c r="AA186" s="773"/>
      <c r="AB186" s="773"/>
      <c r="AC186" s="773"/>
      <c r="AD186" s="773"/>
      <c r="AE186" s="773"/>
      <c r="AF186" s="636"/>
      <c r="AG186" s="636"/>
      <c r="AH186" s="636"/>
      <c r="AI186" s="636"/>
      <c r="AJ186" s="636"/>
      <c r="AK186" s="636"/>
      <c r="AL186" s="636"/>
      <c r="AM186" s="636"/>
      <c r="AP186" s="135"/>
      <c r="AQ186" s="135"/>
      <c r="AR186" s="135"/>
    </row>
    <row r="187" spans="2:44" ht="69" customHeight="1" x14ac:dyDescent="0.45">
      <c r="B187" s="637"/>
      <c r="C187" s="325"/>
      <c r="D187" s="325"/>
      <c r="E187" s="325"/>
      <c r="F187" s="325"/>
      <c r="G187" s="325"/>
      <c r="H187" s="325"/>
      <c r="I187" s="774"/>
      <c r="J187" s="773"/>
      <c r="K187" s="773"/>
      <c r="L187" s="773"/>
      <c r="M187" s="773"/>
      <c r="N187" s="773"/>
      <c r="O187" s="773"/>
      <c r="P187" s="773"/>
      <c r="Q187" s="773"/>
      <c r="R187" s="773"/>
      <c r="S187" s="773"/>
      <c r="T187" s="773"/>
      <c r="U187" s="773"/>
      <c r="V187" s="773"/>
      <c r="W187" s="773"/>
      <c r="X187" s="773"/>
      <c r="Y187" s="773"/>
      <c r="Z187" s="773"/>
      <c r="AA187" s="773"/>
      <c r="AB187" s="773"/>
      <c r="AC187" s="773"/>
      <c r="AD187" s="773"/>
      <c r="AE187" s="773"/>
      <c r="AF187" s="636"/>
      <c r="AG187" s="636"/>
      <c r="AH187" s="636"/>
      <c r="AI187" s="636"/>
      <c r="AJ187" s="636"/>
      <c r="AK187" s="636"/>
      <c r="AL187" s="636"/>
      <c r="AM187" s="636"/>
      <c r="AP187" s="135"/>
      <c r="AQ187" s="135"/>
      <c r="AR187" s="135"/>
    </row>
    <row r="188" spans="2:44" ht="69" customHeight="1" x14ac:dyDescent="0.45">
      <c r="B188" s="637"/>
      <c r="C188" s="325"/>
      <c r="D188" s="325"/>
      <c r="E188" s="325"/>
      <c r="F188" s="325"/>
      <c r="G188" s="325"/>
      <c r="H188" s="325"/>
      <c r="I188" s="774"/>
      <c r="J188" s="773"/>
      <c r="K188" s="773"/>
      <c r="L188" s="773"/>
      <c r="M188" s="773"/>
      <c r="N188" s="773"/>
      <c r="O188" s="773"/>
      <c r="P188" s="773"/>
      <c r="Q188" s="773"/>
      <c r="R188" s="773"/>
      <c r="S188" s="773"/>
      <c r="T188" s="773"/>
      <c r="U188" s="773"/>
      <c r="V188" s="773"/>
      <c r="W188" s="773"/>
      <c r="X188" s="773"/>
      <c r="Y188" s="773"/>
      <c r="Z188" s="773"/>
      <c r="AA188" s="773"/>
      <c r="AB188" s="773"/>
      <c r="AC188" s="773"/>
      <c r="AD188" s="773"/>
      <c r="AE188" s="773"/>
      <c r="AF188" s="636"/>
      <c r="AG188" s="636"/>
      <c r="AH188" s="636"/>
      <c r="AI188" s="636"/>
      <c r="AJ188" s="636"/>
      <c r="AK188" s="636"/>
      <c r="AL188" s="636"/>
      <c r="AM188" s="636"/>
      <c r="AP188" s="135"/>
      <c r="AQ188" s="135"/>
      <c r="AR188" s="135"/>
    </row>
    <row r="189" spans="2:44" ht="69" customHeight="1" x14ac:dyDescent="0.45">
      <c r="B189" s="637"/>
      <c r="C189" s="325"/>
      <c r="D189" s="325"/>
      <c r="E189" s="325"/>
      <c r="F189" s="325"/>
      <c r="G189" s="325"/>
      <c r="H189" s="325"/>
      <c r="I189" s="774"/>
      <c r="J189" s="773"/>
      <c r="K189" s="773"/>
      <c r="L189" s="773"/>
      <c r="M189" s="773"/>
      <c r="N189" s="773"/>
      <c r="O189" s="773"/>
      <c r="P189" s="773"/>
      <c r="Q189" s="773"/>
      <c r="R189" s="773"/>
      <c r="S189" s="773"/>
      <c r="T189" s="773"/>
      <c r="U189" s="773"/>
      <c r="V189" s="773"/>
      <c r="W189" s="773"/>
      <c r="X189" s="773"/>
      <c r="Y189" s="773"/>
      <c r="Z189" s="773"/>
      <c r="AA189" s="773"/>
      <c r="AB189" s="773"/>
      <c r="AC189" s="773"/>
      <c r="AD189" s="773"/>
      <c r="AE189" s="773"/>
      <c r="AF189" s="636"/>
      <c r="AG189" s="636"/>
      <c r="AH189" s="636"/>
      <c r="AI189" s="636"/>
      <c r="AJ189" s="636"/>
      <c r="AK189" s="636"/>
      <c r="AL189" s="636"/>
      <c r="AM189" s="636"/>
      <c r="AP189" s="135"/>
      <c r="AQ189" s="135"/>
      <c r="AR189" s="135"/>
    </row>
    <row r="190" spans="2:44" ht="69" customHeight="1" x14ac:dyDescent="0.45">
      <c r="B190" s="637"/>
      <c r="C190" s="325"/>
      <c r="D190" s="325"/>
      <c r="E190" s="325"/>
      <c r="F190" s="325"/>
      <c r="G190" s="325"/>
      <c r="H190" s="325"/>
      <c r="I190" s="774"/>
      <c r="J190" s="773"/>
      <c r="K190" s="773"/>
      <c r="L190" s="773"/>
      <c r="M190" s="773"/>
      <c r="N190" s="773"/>
      <c r="O190" s="773"/>
      <c r="P190" s="773"/>
      <c r="Q190" s="773"/>
      <c r="R190" s="773"/>
      <c r="S190" s="773"/>
      <c r="T190" s="773"/>
      <c r="U190" s="773"/>
      <c r="V190" s="773"/>
      <c r="W190" s="773"/>
      <c r="X190" s="773"/>
      <c r="Y190" s="773"/>
      <c r="Z190" s="773"/>
      <c r="AA190" s="773"/>
      <c r="AB190" s="773"/>
      <c r="AC190" s="773"/>
      <c r="AD190" s="773"/>
      <c r="AE190" s="773"/>
      <c r="AF190" s="636"/>
      <c r="AG190" s="636"/>
      <c r="AH190" s="636"/>
      <c r="AI190" s="636"/>
      <c r="AJ190" s="636"/>
      <c r="AK190" s="636"/>
      <c r="AL190" s="636"/>
      <c r="AM190" s="636"/>
      <c r="AP190" s="135"/>
      <c r="AQ190" s="135"/>
      <c r="AR190" s="135"/>
    </row>
    <row r="191" spans="2:44" ht="69" customHeight="1" x14ac:dyDescent="0.45">
      <c r="B191" s="637"/>
      <c r="C191" s="325"/>
      <c r="D191" s="325"/>
      <c r="E191" s="325"/>
      <c r="F191" s="325"/>
      <c r="G191" s="325"/>
      <c r="H191" s="325"/>
      <c r="I191" s="774"/>
      <c r="J191" s="773"/>
      <c r="K191" s="773"/>
      <c r="L191" s="773"/>
      <c r="M191" s="773"/>
      <c r="N191" s="773"/>
      <c r="O191" s="773"/>
      <c r="P191" s="773"/>
      <c r="Q191" s="773"/>
      <c r="R191" s="773"/>
      <c r="S191" s="773"/>
      <c r="T191" s="773"/>
      <c r="U191" s="773"/>
      <c r="V191" s="773"/>
      <c r="W191" s="773"/>
      <c r="X191" s="773"/>
      <c r="Y191" s="773"/>
      <c r="Z191" s="773"/>
      <c r="AA191" s="773"/>
      <c r="AB191" s="773"/>
      <c r="AC191" s="773"/>
      <c r="AD191" s="773"/>
      <c r="AE191" s="773"/>
      <c r="AF191" s="636"/>
      <c r="AG191" s="636"/>
      <c r="AH191" s="636"/>
      <c r="AI191" s="636"/>
      <c r="AJ191" s="636"/>
      <c r="AK191" s="636"/>
      <c r="AL191" s="636"/>
      <c r="AM191" s="636"/>
      <c r="AP191" s="135"/>
      <c r="AQ191" s="135"/>
      <c r="AR191" s="135"/>
    </row>
    <row r="192" spans="2:44" ht="69" customHeight="1" x14ac:dyDescent="0.45">
      <c r="B192" s="637"/>
      <c r="C192" s="325"/>
      <c r="D192" s="325"/>
      <c r="E192" s="325"/>
      <c r="F192" s="325"/>
      <c r="G192" s="325"/>
      <c r="H192" s="325"/>
      <c r="I192" s="774"/>
      <c r="J192" s="773"/>
      <c r="K192" s="773"/>
      <c r="L192" s="773"/>
      <c r="M192" s="773"/>
      <c r="N192" s="773"/>
      <c r="O192" s="773"/>
      <c r="P192" s="773"/>
      <c r="Q192" s="773"/>
      <c r="R192" s="773"/>
      <c r="S192" s="773"/>
      <c r="T192" s="773"/>
      <c r="U192" s="773"/>
      <c r="V192" s="773"/>
      <c r="W192" s="773"/>
      <c r="X192" s="773"/>
      <c r="Y192" s="773"/>
      <c r="Z192" s="773"/>
      <c r="AA192" s="773"/>
      <c r="AB192" s="773"/>
      <c r="AC192" s="773"/>
      <c r="AD192" s="773"/>
      <c r="AE192" s="773"/>
      <c r="AF192" s="636"/>
      <c r="AG192" s="636"/>
      <c r="AH192" s="636"/>
      <c r="AI192" s="636"/>
      <c r="AJ192" s="636"/>
      <c r="AK192" s="636"/>
      <c r="AL192" s="636"/>
      <c r="AM192" s="636"/>
      <c r="AP192" s="135"/>
      <c r="AQ192" s="135"/>
      <c r="AR192" s="135"/>
    </row>
    <row r="193" spans="2:46" ht="69" customHeight="1" x14ac:dyDescent="0.45">
      <c r="B193" s="637"/>
      <c r="C193" s="325"/>
      <c r="D193" s="325"/>
      <c r="E193" s="325"/>
      <c r="F193" s="325"/>
      <c r="G193" s="325"/>
      <c r="H193" s="325"/>
      <c r="I193" s="774"/>
      <c r="J193" s="773"/>
      <c r="K193" s="773"/>
      <c r="L193" s="773"/>
      <c r="M193" s="773"/>
      <c r="N193" s="773"/>
      <c r="O193" s="773"/>
      <c r="P193" s="773"/>
      <c r="Q193" s="773"/>
      <c r="R193" s="773"/>
      <c r="S193" s="773"/>
      <c r="T193" s="773"/>
      <c r="U193" s="773"/>
      <c r="V193" s="773"/>
      <c r="W193" s="773"/>
      <c r="X193" s="773"/>
      <c r="Y193" s="773"/>
      <c r="Z193" s="773"/>
      <c r="AA193" s="773"/>
      <c r="AB193" s="773"/>
      <c r="AC193" s="773"/>
      <c r="AD193" s="773"/>
      <c r="AE193" s="773"/>
      <c r="AF193" s="636"/>
      <c r="AG193" s="636"/>
      <c r="AH193" s="772"/>
      <c r="AI193" s="636"/>
      <c r="AJ193" s="636"/>
      <c r="AK193" s="636"/>
      <c r="AL193" s="636"/>
      <c r="AM193" s="636"/>
      <c r="AP193" s="135"/>
      <c r="AQ193" s="135"/>
      <c r="AR193" s="135"/>
    </row>
    <row r="194" spans="2:46" s="135" customFormat="1" ht="38.4" x14ac:dyDescent="0.45">
      <c r="B194" s="134"/>
      <c r="H194" s="135" t="e">
        <f>SUM(#REF!,#REF!)</f>
        <v>#REF!</v>
      </c>
      <c r="I194" s="135" t="e">
        <f>SUM(#REF!,#REF!)</f>
        <v>#REF!</v>
      </c>
      <c r="AH194" s="768"/>
      <c r="AQ194" s="135" t="e">
        <f>SUM(AQ37,AQ35,AQ33,AQ31,AQ28,AQ26,AQ22,AQ20,AQ18,#REF!,AQ11,AQ7)</f>
        <v>#REF!</v>
      </c>
    </row>
    <row r="195" spans="2:46" s="650" customFormat="1" ht="122.4" customHeight="1" x14ac:dyDescent="0.9">
      <c r="B195" s="771"/>
      <c r="AH195" s="770"/>
      <c r="AM195" s="769"/>
      <c r="AN195" s="769"/>
      <c r="AO195" s="769"/>
    </row>
    <row r="196" spans="2:46" s="135" customFormat="1" ht="38.4" x14ac:dyDescent="0.45">
      <c r="B196" s="134"/>
      <c r="G196" s="135" t="s">
        <v>160</v>
      </c>
      <c r="H196" s="135">
        <f t="shared" ref="H196:AQ196" si="13">160*(H56+H53)</f>
        <v>0</v>
      </c>
      <c r="I196" s="135">
        <f t="shared" si="13"/>
        <v>7680</v>
      </c>
      <c r="J196" s="135">
        <f t="shared" si="13"/>
        <v>0</v>
      </c>
      <c r="K196" s="135">
        <f t="shared" si="13"/>
        <v>0</v>
      </c>
      <c r="L196" s="135">
        <f t="shared" si="13"/>
        <v>0</v>
      </c>
      <c r="M196" s="135">
        <f t="shared" si="13"/>
        <v>7680</v>
      </c>
      <c r="N196" s="135">
        <f t="shared" si="13"/>
        <v>5760</v>
      </c>
      <c r="O196" s="135">
        <f t="shared" si="13"/>
        <v>6400</v>
      </c>
      <c r="P196" s="135">
        <f t="shared" si="13"/>
        <v>7200</v>
      </c>
      <c r="Q196" s="135">
        <f t="shared" si="13"/>
        <v>7840</v>
      </c>
      <c r="R196" s="135">
        <f t="shared" si="13"/>
        <v>6560</v>
      </c>
      <c r="S196" s="135">
        <f t="shared" si="13"/>
        <v>6720</v>
      </c>
      <c r="T196" s="135">
        <f t="shared" si="13"/>
        <v>0</v>
      </c>
      <c r="U196" s="135">
        <f t="shared" si="13"/>
        <v>8000</v>
      </c>
      <c r="V196" s="135">
        <f t="shared" si="13"/>
        <v>9760</v>
      </c>
      <c r="W196" s="135">
        <f t="shared" si="13"/>
        <v>9600</v>
      </c>
      <c r="X196" s="135">
        <f t="shared" si="13"/>
        <v>8160</v>
      </c>
      <c r="Y196" s="135">
        <f t="shared" si="13"/>
        <v>8160</v>
      </c>
      <c r="Z196" s="135">
        <f t="shared" si="13"/>
        <v>8160</v>
      </c>
      <c r="AA196" s="135">
        <f t="shared" si="13"/>
        <v>8160</v>
      </c>
      <c r="AB196" s="135">
        <f t="shared" si="13"/>
        <v>8640</v>
      </c>
      <c r="AC196" s="135">
        <f t="shared" si="13"/>
        <v>0</v>
      </c>
      <c r="AD196" s="135">
        <f t="shared" si="13"/>
        <v>0</v>
      </c>
      <c r="AE196" s="135">
        <f t="shared" si="13"/>
        <v>0</v>
      </c>
      <c r="AF196" s="135">
        <f t="shared" si="13"/>
        <v>0</v>
      </c>
      <c r="AG196" s="135">
        <f t="shared" si="13"/>
        <v>0</v>
      </c>
      <c r="AH196" s="135">
        <f t="shared" si="13"/>
        <v>0</v>
      </c>
      <c r="AI196" s="135">
        <f t="shared" si="13"/>
        <v>0</v>
      </c>
      <c r="AJ196" s="135">
        <f t="shared" si="13"/>
        <v>0</v>
      </c>
      <c r="AK196" s="135">
        <f t="shared" si="13"/>
        <v>0</v>
      </c>
      <c r="AL196" s="135">
        <f t="shared" si="13"/>
        <v>0</v>
      </c>
      <c r="AM196" s="135">
        <f t="shared" si="13"/>
        <v>0</v>
      </c>
      <c r="AN196" s="135">
        <f t="shared" si="13"/>
        <v>0</v>
      </c>
      <c r="AO196" s="135">
        <f t="shared" si="13"/>
        <v>0</v>
      </c>
      <c r="AP196" s="135">
        <f t="shared" si="13"/>
        <v>124480</v>
      </c>
      <c r="AQ196" s="135">
        <f t="shared" si="13"/>
        <v>0</v>
      </c>
    </row>
    <row r="197" spans="2:46" s="135" customFormat="1" ht="107.25" customHeight="1" x14ac:dyDescent="0.45">
      <c r="B197" s="134"/>
      <c r="G197" s="135" t="s">
        <v>182</v>
      </c>
      <c r="H197" s="135">
        <f t="shared" ref="H197:AQ197" si="14">120*(H98+H104+H101)</f>
        <v>0</v>
      </c>
      <c r="I197" s="135">
        <f t="shared" si="14"/>
        <v>0</v>
      </c>
      <c r="J197" s="135">
        <f t="shared" si="14"/>
        <v>12240</v>
      </c>
      <c r="K197" s="135">
        <f t="shared" si="14"/>
        <v>12000</v>
      </c>
      <c r="L197" s="135">
        <f t="shared" si="14"/>
        <v>11760</v>
      </c>
      <c r="M197" s="135">
        <f t="shared" si="14"/>
        <v>9240</v>
      </c>
      <c r="N197" s="135">
        <f t="shared" si="14"/>
        <v>6960</v>
      </c>
      <c r="O197" s="135">
        <f t="shared" si="14"/>
        <v>6360</v>
      </c>
      <c r="P197" s="135">
        <f t="shared" si="14"/>
        <v>9240</v>
      </c>
      <c r="Q197" s="135">
        <f t="shared" si="14"/>
        <v>2160</v>
      </c>
      <c r="R197" s="135">
        <f t="shared" si="14"/>
        <v>0</v>
      </c>
      <c r="S197" s="135">
        <f t="shared" si="14"/>
        <v>3360</v>
      </c>
      <c r="T197" s="135">
        <f t="shared" si="14"/>
        <v>0</v>
      </c>
      <c r="U197" s="135">
        <f t="shared" si="14"/>
        <v>2760</v>
      </c>
      <c r="V197" s="135">
        <f t="shared" si="14"/>
        <v>3360</v>
      </c>
      <c r="W197" s="135">
        <f t="shared" si="14"/>
        <v>3240</v>
      </c>
      <c r="X197" s="135">
        <f t="shared" si="14"/>
        <v>4320</v>
      </c>
      <c r="Y197" s="135">
        <f t="shared" si="14"/>
        <v>7440</v>
      </c>
      <c r="Z197" s="135">
        <f t="shared" si="14"/>
        <v>6240</v>
      </c>
      <c r="AA197" s="135">
        <f t="shared" si="14"/>
        <v>6720</v>
      </c>
      <c r="AB197" s="135">
        <f t="shared" si="14"/>
        <v>7560</v>
      </c>
      <c r="AC197" s="135">
        <f t="shared" si="14"/>
        <v>0</v>
      </c>
      <c r="AD197" s="135">
        <f t="shared" si="14"/>
        <v>0</v>
      </c>
      <c r="AE197" s="135">
        <f t="shared" si="14"/>
        <v>0</v>
      </c>
      <c r="AF197" s="135">
        <f t="shared" si="14"/>
        <v>0</v>
      </c>
      <c r="AG197" s="135">
        <f t="shared" si="14"/>
        <v>0</v>
      </c>
      <c r="AH197" s="135">
        <f t="shared" si="14"/>
        <v>0</v>
      </c>
      <c r="AI197" s="135">
        <f t="shared" si="14"/>
        <v>0</v>
      </c>
      <c r="AJ197" s="135">
        <f t="shared" si="14"/>
        <v>0</v>
      </c>
      <c r="AK197" s="135">
        <f t="shared" si="14"/>
        <v>0</v>
      </c>
      <c r="AL197" s="135">
        <f t="shared" si="14"/>
        <v>0</v>
      </c>
      <c r="AM197" s="135">
        <f t="shared" si="14"/>
        <v>0</v>
      </c>
      <c r="AN197" s="135">
        <f t="shared" si="14"/>
        <v>0</v>
      </c>
      <c r="AO197" s="135">
        <f t="shared" si="14"/>
        <v>0</v>
      </c>
      <c r="AP197" s="135">
        <f t="shared" si="14"/>
        <v>114960</v>
      </c>
      <c r="AQ197" s="135">
        <f t="shared" si="14"/>
        <v>0</v>
      </c>
    </row>
    <row r="198" spans="2:46" s="135" customFormat="1" ht="52.5" customHeight="1" x14ac:dyDescent="0.45">
      <c r="B198" s="134"/>
      <c r="G198" s="135" t="s">
        <v>181</v>
      </c>
      <c r="H198" s="135">
        <f t="shared" ref="H198:AP198" si="15">160*(H26+H28+H117+H111+H114)</f>
        <v>0</v>
      </c>
      <c r="I198" s="135">
        <f t="shared" si="15"/>
        <v>0</v>
      </c>
      <c r="J198" s="135">
        <f t="shared" si="15"/>
        <v>0</v>
      </c>
      <c r="K198" s="135">
        <f t="shared" si="15"/>
        <v>0</v>
      </c>
      <c r="L198" s="135">
        <f t="shared" si="15"/>
        <v>0</v>
      </c>
      <c r="M198" s="135">
        <f t="shared" si="15"/>
        <v>0</v>
      </c>
      <c r="N198" s="135">
        <f t="shared" si="15"/>
        <v>0</v>
      </c>
      <c r="O198" s="135">
        <f t="shared" si="15"/>
        <v>0</v>
      </c>
      <c r="P198" s="135">
        <f t="shared" si="15"/>
        <v>0</v>
      </c>
      <c r="Q198" s="135">
        <f t="shared" si="15"/>
        <v>0</v>
      </c>
      <c r="R198" s="135">
        <f t="shared" si="15"/>
        <v>0</v>
      </c>
      <c r="S198" s="135">
        <f t="shared" si="15"/>
        <v>0</v>
      </c>
      <c r="T198" s="135">
        <f t="shared" si="15"/>
        <v>0</v>
      </c>
      <c r="U198" s="135">
        <f t="shared" si="15"/>
        <v>0</v>
      </c>
      <c r="V198" s="135">
        <f t="shared" si="15"/>
        <v>0</v>
      </c>
      <c r="W198" s="135">
        <f t="shared" si="15"/>
        <v>0</v>
      </c>
      <c r="X198" s="135">
        <f t="shared" si="15"/>
        <v>0</v>
      </c>
      <c r="Y198" s="135">
        <f t="shared" si="15"/>
        <v>0</v>
      </c>
      <c r="Z198" s="135">
        <f t="shared" si="15"/>
        <v>0</v>
      </c>
      <c r="AA198" s="135">
        <f t="shared" si="15"/>
        <v>0</v>
      </c>
      <c r="AB198" s="135">
        <f t="shared" si="15"/>
        <v>0</v>
      </c>
      <c r="AC198" s="135">
        <f t="shared" si="15"/>
        <v>0</v>
      </c>
      <c r="AD198" s="135">
        <f t="shared" si="15"/>
        <v>0</v>
      </c>
      <c r="AE198" s="135">
        <f t="shared" si="15"/>
        <v>0</v>
      </c>
      <c r="AF198" s="135">
        <f t="shared" si="15"/>
        <v>0</v>
      </c>
      <c r="AG198" s="135">
        <f t="shared" si="15"/>
        <v>0</v>
      </c>
      <c r="AH198" s="135">
        <f t="shared" si="15"/>
        <v>0</v>
      </c>
      <c r="AI198" s="135">
        <f t="shared" si="15"/>
        <v>0</v>
      </c>
      <c r="AJ198" s="135">
        <f t="shared" si="15"/>
        <v>0</v>
      </c>
      <c r="AK198" s="135">
        <f t="shared" si="15"/>
        <v>0</v>
      </c>
      <c r="AL198" s="135">
        <f t="shared" si="15"/>
        <v>0</v>
      </c>
      <c r="AM198" s="135">
        <f t="shared" si="15"/>
        <v>0</v>
      </c>
      <c r="AN198" s="135">
        <f t="shared" si="15"/>
        <v>0</v>
      </c>
      <c r="AO198" s="135">
        <f t="shared" si="15"/>
        <v>0</v>
      </c>
      <c r="AP198" s="135">
        <f t="shared" si="15"/>
        <v>0</v>
      </c>
    </row>
    <row r="199" spans="2:46" s="135" customFormat="1" ht="107.25" customHeight="1" x14ac:dyDescent="0.45">
      <c r="B199" s="134"/>
      <c r="D199" s="650"/>
      <c r="G199" s="135" t="s">
        <v>180</v>
      </c>
      <c r="H199" s="135">
        <f t="shared" ref="H199:AP199" si="16">250*(H44+H41)</f>
        <v>0</v>
      </c>
      <c r="I199" s="135">
        <f t="shared" si="16"/>
        <v>0</v>
      </c>
      <c r="J199" s="135">
        <f t="shared" si="16"/>
        <v>0</v>
      </c>
      <c r="K199" s="135">
        <f t="shared" si="16"/>
        <v>5000</v>
      </c>
      <c r="L199" s="135">
        <f t="shared" si="16"/>
        <v>5000</v>
      </c>
      <c r="M199" s="135">
        <f t="shared" si="16"/>
        <v>2500</v>
      </c>
      <c r="N199" s="135">
        <f t="shared" si="16"/>
        <v>2500</v>
      </c>
      <c r="O199" s="135">
        <f t="shared" si="16"/>
        <v>6750</v>
      </c>
      <c r="P199" s="135">
        <f t="shared" si="16"/>
        <v>4000</v>
      </c>
      <c r="Q199" s="135">
        <f t="shared" si="16"/>
        <v>7500</v>
      </c>
      <c r="R199" s="135">
        <f t="shared" si="16"/>
        <v>3750</v>
      </c>
      <c r="S199" s="135">
        <f t="shared" si="16"/>
        <v>3750</v>
      </c>
      <c r="T199" s="135">
        <f t="shared" si="16"/>
        <v>0</v>
      </c>
      <c r="U199" s="135">
        <f t="shared" si="16"/>
        <v>0</v>
      </c>
      <c r="V199" s="135">
        <f t="shared" si="16"/>
        <v>0</v>
      </c>
      <c r="W199" s="135">
        <f t="shared" si="16"/>
        <v>0</v>
      </c>
      <c r="X199" s="135">
        <f t="shared" si="16"/>
        <v>0</v>
      </c>
      <c r="Y199" s="135">
        <f t="shared" si="16"/>
        <v>0</v>
      </c>
      <c r="Z199" s="135">
        <f t="shared" si="16"/>
        <v>0</v>
      </c>
      <c r="AA199" s="135">
        <f t="shared" si="16"/>
        <v>0</v>
      </c>
      <c r="AB199" s="135">
        <f t="shared" si="16"/>
        <v>0</v>
      </c>
      <c r="AC199" s="135">
        <f t="shared" si="16"/>
        <v>0</v>
      </c>
      <c r="AD199" s="135">
        <f t="shared" si="16"/>
        <v>0</v>
      </c>
      <c r="AE199" s="135">
        <f t="shared" si="16"/>
        <v>0</v>
      </c>
      <c r="AF199" s="135">
        <f t="shared" si="16"/>
        <v>0</v>
      </c>
      <c r="AG199" s="135">
        <f t="shared" si="16"/>
        <v>0</v>
      </c>
      <c r="AH199" s="135">
        <f t="shared" si="16"/>
        <v>0</v>
      </c>
      <c r="AI199" s="135">
        <f t="shared" si="16"/>
        <v>0</v>
      </c>
      <c r="AJ199" s="135">
        <f t="shared" si="16"/>
        <v>0</v>
      </c>
      <c r="AK199" s="135">
        <f t="shared" si="16"/>
        <v>0</v>
      </c>
      <c r="AL199" s="135">
        <f t="shared" si="16"/>
        <v>0</v>
      </c>
      <c r="AM199" s="135">
        <f t="shared" si="16"/>
        <v>0</v>
      </c>
      <c r="AN199" s="135">
        <f t="shared" si="16"/>
        <v>0</v>
      </c>
      <c r="AO199" s="135">
        <f t="shared" si="16"/>
        <v>0</v>
      </c>
      <c r="AP199" s="135">
        <f t="shared" si="16"/>
        <v>40750</v>
      </c>
    </row>
    <row r="200" spans="2:46" s="135" customFormat="1" ht="107.25" customHeight="1" x14ac:dyDescent="0.45">
      <c r="B200" s="134"/>
      <c r="D200" s="650"/>
      <c r="G200" s="135" t="s">
        <v>179</v>
      </c>
      <c r="H200" s="135">
        <f t="shared" ref="H200:AP200" si="17">250*(H50+H47)</f>
        <v>0</v>
      </c>
      <c r="I200" s="135">
        <f t="shared" si="17"/>
        <v>0</v>
      </c>
      <c r="J200" s="135">
        <f t="shared" si="17"/>
        <v>0</v>
      </c>
      <c r="K200" s="135">
        <f t="shared" si="17"/>
        <v>0</v>
      </c>
      <c r="L200" s="135">
        <f t="shared" si="17"/>
        <v>0</v>
      </c>
      <c r="M200" s="135">
        <f t="shared" si="17"/>
        <v>0</v>
      </c>
      <c r="N200" s="135">
        <f t="shared" si="17"/>
        <v>0</v>
      </c>
      <c r="O200" s="135">
        <f t="shared" si="17"/>
        <v>0</v>
      </c>
      <c r="P200" s="135">
        <f t="shared" si="17"/>
        <v>0</v>
      </c>
      <c r="Q200" s="135">
        <f t="shared" si="17"/>
        <v>500</v>
      </c>
      <c r="R200" s="135">
        <f t="shared" si="17"/>
        <v>0</v>
      </c>
      <c r="S200" s="135">
        <f t="shared" si="17"/>
        <v>0</v>
      </c>
      <c r="T200" s="135">
        <f t="shared" si="17"/>
        <v>8750</v>
      </c>
      <c r="U200" s="135">
        <f t="shared" si="17"/>
        <v>0</v>
      </c>
      <c r="V200" s="135">
        <f t="shared" si="17"/>
        <v>8750</v>
      </c>
      <c r="W200" s="135">
        <f t="shared" si="17"/>
        <v>7750</v>
      </c>
      <c r="X200" s="135">
        <f t="shared" si="17"/>
        <v>8750</v>
      </c>
      <c r="Y200" s="135">
        <f t="shared" si="17"/>
        <v>6250</v>
      </c>
      <c r="Z200" s="135">
        <f t="shared" si="17"/>
        <v>0</v>
      </c>
      <c r="AA200" s="135">
        <f t="shared" si="17"/>
        <v>0</v>
      </c>
      <c r="AB200" s="135">
        <f t="shared" si="17"/>
        <v>0</v>
      </c>
      <c r="AC200" s="135">
        <f t="shared" si="17"/>
        <v>0</v>
      </c>
      <c r="AD200" s="135">
        <f t="shared" si="17"/>
        <v>0</v>
      </c>
      <c r="AE200" s="135">
        <f t="shared" si="17"/>
        <v>0</v>
      </c>
      <c r="AF200" s="135">
        <f t="shared" si="17"/>
        <v>0</v>
      </c>
      <c r="AG200" s="135">
        <f t="shared" si="17"/>
        <v>0</v>
      </c>
      <c r="AH200" s="135">
        <f t="shared" si="17"/>
        <v>0</v>
      </c>
      <c r="AI200" s="135">
        <f t="shared" si="17"/>
        <v>0</v>
      </c>
      <c r="AJ200" s="135">
        <f t="shared" si="17"/>
        <v>0</v>
      </c>
      <c r="AK200" s="135">
        <f t="shared" si="17"/>
        <v>0</v>
      </c>
      <c r="AL200" s="135">
        <f t="shared" si="17"/>
        <v>0</v>
      </c>
      <c r="AM200" s="135">
        <f t="shared" si="17"/>
        <v>0</v>
      </c>
      <c r="AN200" s="135">
        <f t="shared" si="17"/>
        <v>0</v>
      </c>
      <c r="AO200" s="135">
        <f t="shared" si="17"/>
        <v>0</v>
      </c>
      <c r="AP200" s="135">
        <f t="shared" si="17"/>
        <v>40750</v>
      </c>
      <c r="AT200" s="135" cm="1">
        <f t="array" aca="1" ref="AT200" ca="1">+AT200:AT201</f>
        <v>0</v>
      </c>
    </row>
    <row r="201" spans="2:46" s="135" customFormat="1" ht="52.5" customHeight="1" x14ac:dyDescent="0.45">
      <c r="B201" s="134"/>
      <c r="G201" s="135" t="s">
        <v>162</v>
      </c>
      <c r="H201" s="135">
        <f t="shared" ref="H201:AQ201" si="18">120*(H93+H95+H90)</f>
        <v>21480</v>
      </c>
      <c r="I201" s="135">
        <f t="shared" si="18"/>
        <v>15840</v>
      </c>
      <c r="J201" s="135">
        <f t="shared" si="18"/>
        <v>15240</v>
      </c>
      <c r="K201" s="135">
        <f t="shared" si="18"/>
        <v>15240</v>
      </c>
      <c r="L201" s="135">
        <f t="shared" si="18"/>
        <v>15240</v>
      </c>
      <c r="M201" s="135">
        <f t="shared" si="18"/>
        <v>15240</v>
      </c>
      <c r="N201" s="135">
        <f t="shared" si="18"/>
        <v>16440</v>
      </c>
      <c r="O201" s="135">
        <f t="shared" si="18"/>
        <v>15240</v>
      </c>
      <c r="P201" s="135">
        <f t="shared" si="18"/>
        <v>15720</v>
      </c>
      <c r="Q201" s="135">
        <f t="shared" si="18"/>
        <v>13080</v>
      </c>
      <c r="R201" s="135">
        <f t="shared" si="18"/>
        <v>14760</v>
      </c>
      <c r="S201" s="135">
        <f t="shared" si="18"/>
        <v>16440</v>
      </c>
      <c r="T201" s="135">
        <f t="shared" si="18"/>
        <v>16080</v>
      </c>
      <c r="U201" s="135">
        <f t="shared" si="18"/>
        <v>15960</v>
      </c>
      <c r="V201" s="135">
        <f t="shared" si="18"/>
        <v>11160</v>
      </c>
      <c r="W201" s="135">
        <f t="shared" si="18"/>
        <v>15840</v>
      </c>
      <c r="X201" s="135">
        <f t="shared" si="18"/>
        <v>15360</v>
      </c>
      <c r="Y201" s="135">
        <f t="shared" si="18"/>
        <v>15360</v>
      </c>
      <c r="Z201" s="135">
        <f t="shared" si="18"/>
        <v>15240</v>
      </c>
      <c r="AA201" s="135">
        <f t="shared" si="18"/>
        <v>15840</v>
      </c>
      <c r="AB201" s="135">
        <f t="shared" si="18"/>
        <v>0</v>
      </c>
      <c r="AC201" s="135">
        <f t="shared" si="18"/>
        <v>0</v>
      </c>
      <c r="AD201" s="135">
        <f t="shared" si="18"/>
        <v>0</v>
      </c>
      <c r="AE201" s="135">
        <f t="shared" si="18"/>
        <v>0</v>
      </c>
      <c r="AF201" s="135">
        <f t="shared" si="18"/>
        <v>0</v>
      </c>
      <c r="AG201" s="135">
        <f t="shared" si="18"/>
        <v>0</v>
      </c>
      <c r="AH201" s="135">
        <f t="shared" si="18"/>
        <v>0</v>
      </c>
      <c r="AI201" s="135">
        <f t="shared" si="18"/>
        <v>0</v>
      </c>
      <c r="AJ201" s="135">
        <f t="shared" si="18"/>
        <v>0</v>
      </c>
      <c r="AK201" s="135">
        <f t="shared" si="18"/>
        <v>0</v>
      </c>
      <c r="AL201" s="135">
        <f t="shared" si="18"/>
        <v>0</v>
      </c>
      <c r="AM201" s="135">
        <f t="shared" si="18"/>
        <v>0</v>
      </c>
      <c r="AN201" s="135">
        <f t="shared" si="18"/>
        <v>0</v>
      </c>
      <c r="AO201" s="135">
        <f t="shared" si="18"/>
        <v>0</v>
      </c>
      <c r="AP201" s="135">
        <f t="shared" si="18"/>
        <v>310800</v>
      </c>
      <c r="AQ201" s="135">
        <f t="shared" si="18"/>
        <v>0</v>
      </c>
    </row>
    <row r="202" spans="2:46" s="135" customFormat="1" ht="52.5" customHeight="1" x14ac:dyDescent="0.45">
      <c r="B202" s="134"/>
      <c r="G202" s="135" t="s">
        <v>178</v>
      </c>
      <c r="H202" s="135">
        <f t="shared" ref="H202:AP202" si="19">180*(H13+H9+H7+H11)</f>
        <v>0</v>
      </c>
      <c r="I202" s="135">
        <f t="shared" si="19"/>
        <v>0</v>
      </c>
      <c r="J202" s="135">
        <f t="shared" si="19"/>
        <v>0</v>
      </c>
      <c r="K202" s="135">
        <f t="shared" si="19"/>
        <v>0</v>
      </c>
      <c r="L202" s="135">
        <f t="shared" si="19"/>
        <v>0</v>
      </c>
      <c r="M202" s="135">
        <f t="shared" si="19"/>
        <v>0</v>
      </c>
      <c r="N202" s="135">
        <f t="shared" si="19"/>
        <v>0</v>
      </c>
      <c r="O202" s="135">
        <f t="shared" si="19"/>
        <v>0</v>
      </c>
      <c r="P202" s="135">
        <f t="shared" si="19"/>
        <v>0</v>
      </c>
      <c r="Q202" s="135">
        <f t="shared" si="19"/>
        <v>0</v>
      </c>
      <c r="R202" s="135">
        <f t="shared" si="19"/>
        <v>0</v>
      </c>
      <c r="S202" s="135">
        <f t="shared" si="19"/>
        <v>0</v>
      </c>
      <c r="T202" s="135">
        <f t="shared" si="19"/>
        <v>0</v>
      </c>
      <c r="U202" s="135">
        <f t="shared" si="19"/>
        <v>0</v>
      </c>
      <c r="V202" s="135">
        <f t="shared" si="19"/>
        <v>0</v>
      </c>
      <c r="W202" s="135">
        <f t="shared" si="19"/>
        <v>0</v>
      </c>
      <c r="X202" s="135">
        <f t="shared" si="19"/>
        <v>0</v>
      </c>
      <c r="Y202" s="135">
        <f t="shared" si="19"/>
        <v>0</v>
      </c>
      <c r="Z202" s="135">
        <f t="shared" si="19"/>
        <v>0</v>
      </c>
      <c r="AA202" s="135">
        <f t="shared" si="19"/>
        <v>0</v>
      </c>
      <c r="AB202" s="135">
        <f t="shared" si="19"/>
        <v>0</v>
      </c>
      <c r="AC202" s="135">
        <f t="shared" si="19"/>
        <v>0</v>
      </c>
      <c r="AD202" s="135">
        <f t="shared" si="19"/>
        <v>0</v>
      </c>
      <c r="AE202" s="135">
        <f t="shared" si="19"/>
        <v>0</v>
      </c>
      <c r="AF202" s="135">
        <f t="shared" si="19"/>
        <v>0</v>
      </c>
      <c r="AG202" s="135">
        <f t="shared" si="19"/>
        <v>0</v>
      </c>
      <c r="AH202" s="135">
        <f t="shared" si="19"/>
        <v>0</v>
      </c>
      <c r="AI202" s="135">
        <f t="shared" si="19"/>
        <v>0</v>
      </c>
      <c r="AJ202" s="135">
        <f t="shared" si="19"/>
        <v>0</v>
      </c>
      <c r="AK202" s="135">
        <f t="shared" si="19"/>
        <v>0</v>
      </c>
      <c r="AL202" s="135">
        <f t="shared" si="19"/>
        <v>0</v>
      </c>
      <c r="AM202" s="135">
        <f t="shared" si="19"/>
        <v>0</v>
      </c>
      <c r="AN202" s="135">
        <f t="shared" si="19"/>
        <v>0</v>
      </c>
      <c r="AO202" s="135">
        <f t="shared" si="19"/>
        <v>0</v>
      </c>
      <c r="AP202" s="135">
        <f t="shared" si="19"/>
        <v>0</v>
      </c>
    </row>
    <row r="203" spans="2:46" s="135" customFormat="1" ht="52.5" customHeight="1" x14ac:dyDescent="0.45">
      <c r="B203" s="134"/>
      <c r="G203" s="135" t="s">
        <v>177</v>
      </c>
      <c r="H203" s="135">
        <f t="shared" ref="H203:AP203" si="20">130*H30</f>
        <v>0</v>
      </c>
      <c r="I203" s="135">
        <f t="shared" si="20"/>
        <v>0</v>
      </c>
      <c r="J203" s="135">
        <f t="shared" si="20"/>
        <v>0</v>
      </c>
      <c r="K203" s="135">
        <f t="shared" si="20"/>
        <v>0</v>
      </c>
      <c r="L203" s="135">
        <f t="shared" si="20"/>
        <v>0</v>
      </c>
      <c r="M203" s="135">
        <f t="shared" si="20"/>
        <v>0</v>
      </c>
      <c r="N203" s="135">
        <f t="shared" si="20"/>
        <v>0</v>
      </c>
      <c r="O203" s="135">
        <f t="shared" si="20"/>
        <v>0</v>
      </c>
      <c r="P203" s="135">
        <f t="shared" si="20"/>
        <v>1560</v>
      </c>
      <c r="Q203" s="135">
        <f t="shared" si="20"/>
        <v>1560</v>
      </c>
      <c r="R203" s="135">
        <f t="shared" si="20"/>
        <v>1690</v>
      </c>
      <c r="S203" s="135">
        <f t="shared" si="20"/>
        <v>1560</v>
      </c>
      <c r="T203" s="135">
        <f t="shared" si="20"/>
        <v>4290</v>
      </c>
      <c r="U203" s="135">
        <f t="shared" si="20"/>
        <v>4290</v>
      </c>
      <c r="V203" s="135">
        <f t="shared" si="20"/>
        <v>4550</v>
      </c>
      <c r="W203" s="135">
        <f t="shared" si="20"/>
        <v>1560</v>
      </c>
      <c r="X203" s="135">
        <f t="shared" si="20"/>
        <v>1690</v>
      </c>
      <c r="Y203" s="135">
        <f t="shared" si="20"/>
        <v>1560</v>
      </c>
      <c r="Z203" s="135">
        <f t="shared" si="20"/>
        <v>1690</v>
      </c>
      <c r="AA203" s="135">
        <f t="shared" si="20"/>
        <v>0</v>
      </c>
      <c r="AB203" s="135">
        <f t="shared" si="20"/>
        <v>0</v>
      </c>
      <c r="AC203" s="135">
        <f t="shared" si="20"/>
        <v>0</v>
      </c>
      <c r="AD203" s="135">
        <f t="shared" si="20"/>
        <v>0</v>
      </c>
      <c r="AE203" s="135">
        <f t="shared" si="20"/>
        <v>0</v>
      </c>
      <c r="AF203" s="135">
        <f t="shared" si="20"/>
        <v>0</v>
      </c>
      <c r="AG203" s="135">
        <f t="shared" si="20"/>
        <v>0</v>
      </c>
      <c r="AH203" s="135">
        <f t="shared" si="20"/>
        <v>0</v>
      </c>
      <c r="AI203" s="135">
        <f t="shared" si="20"/>
        <v>0</v>
      </c>
      <c r="AJ203" s="135">
        <f t="shared" si="20"/>
        <v>0</v>
      </c>
      <c r="AK203" s="135">
        <f t="shared" si="20"/>
        <v>0</v>
      </c>
      <c r="AL203" s="135">
        <f t="shared" si="20"/>
        <v>0</v>
      </c>
      <c r="AM203" s="135">
        <f t="shared" si="20"/>
        <v>0</v>
      </c>
      <c r="AN203" s="135">
        <f t="shared" si="20"/>
        <v>0</v>
      </c>
      <c r="AO203" s="135">
        <f t="shared" si="20"/>
        <v>0</v>
      </c>
      <c r="AP203" s="135">
        <f t="shared" si="20"/>
        <v>26000</v>
      </c>
      <c r="AQ203" s="135">
        <f>130*AQ31</f>
        <v>0</v>
      </c>
    </row>
    <row r="204" spans="2:46" s="135" customFormat="1" ht="52.5" customHeight="1" x14ac:dyDescent="0.45">
      <c r="B204" s="134"/>
      <c r="G204" s="135" t="s">
        <v>176</v>
      </c>
      <c r="H204" s="135">
        <f t="shared" ref="H204:AP204" si="21">120*(H37+H35)</f>
        <v>0</v>
      </c>
      <c r="I204" s="135">
        <f t="shared" si="21"/>
        <v>0</v>
      </c>
      <c r="J204" s="135">
        <f t="shared" si="21"/>
        <v>0</v>
      </c>
      <c r="K204" s="135">
        <f t="shared" si="21"/>
        <v>0</v>
      </c>
      <c r="L204" s="135">
        <f t="shared" si="21"/>
        <v>0</v>
      </c>
      <c r="M204" s="135">
        <f t="shared" si="21"/>
        <v>0</v>
      </c>
      <c r="N204" s="135">
        <f t="shared" si="21"/>
        <v>0</v>
      </c>
      <c r="O204" s="135">
        <f t="shared" si="21"/>
        <v>0</v>
      </c>
      <c r="P204" s="135">
        <f t="shared" si="21"/>
        <v>0</v>
      </c>
      <c r="Q204" s="135">
        <f t="shared" si="21"/>
        <v>0</v>
      </c>
      <c r="R204" s="135">
        <f t="shared" si="21"/>
        <v>0</v>
      </c>
      <c r="S204" s="135">
        <f t="shared" si="21"/>
        <v>0</v>
      </c>
      <c r="T204" s="135">
        <f t="shared" si="21"/>
        <v>0</v>
      </c>
      <c r="U204" s="135">
        <f t="shared" si="21"/>
        <v>0</v>
      </c>
      <c r="V204" s="135">
        <f t="shared" si="21"/>
        <v>0</v>
      </c>
      <c r="W204" s="135">
        <f t="shared" si="21"/>
        <v>0</v>
      </c>
      <c r="X204" s="135">
        <f t="shared" si="21"/>
        <v>0</v>
      </c>
      <c r="Y204" s="135">
        <f t="shared" si="21"/>
        <v>0</v>
      </c>
      <c r="Z204" s="135">
        <f t="shared" si="21"/>
        <v>0</v>
      </c>
      <c r="AA204" s="135">
        <f t="shared" si="21"/>
        <v>0</v>
      </c>
      <c r="AB204" s="135">
        <f t="shared" si="21"/>
        <v>0</v>
      </c>
      <c r="AC204" s="135">
        <f t="shared" si="21"/>
        <v>0</v>
      </c>
      <c r="AD204" s="135">
        <f t="shared" si="21"/>
        <v>0</v>
      </c>
      <c r="AE204" s="135">
        <f t="shared" si="21"/>
        <v>0</v>
      </c>
      <c r="AF204" s="135">
        <f t="shared" si="21"/>
        <v>0</v>
      </c>
      <c r="AG204" s="135">
        <f t="shared" si="21"/>
        <v>0</v>
      </c>
      <c r="AH204" s="135">
        <f t="shared" si="21"/>
        <v>0</v>
      </c>
      <c r="AI204" s="135">
        <f t="shared" si="21"/>
        <v>0</v>
      </c>
      <c r="AJ204" s="135">
        <f t="shared" si="21"/>
        <v>0</v>
      </c>
      <c r="AK204" s="135">
        <f t="shared" si="21"/>
        <v>0</v>
      </c>
      <c r="AL204" s="135">
        <f t="shared" si="21"/>
        <v>0</v>
      </c>
      <c r="AM204" s="135">
        <f t="shared" si="21"/>
        <v>0</v>
      </c>
      <c r="AN204" s="135">
        <f t="shared" si="21"/>
        <v>0</v>
      </c>
      <c r="AO204" s="135">
        <f t="shared" si="21"/>
        <v>0</v>
      </c>
      <c r="AP204" s="135">
        <f t="shared" si="21"/>
        <v>0</v>
      </c>
    </row>
    <row r="205" spans="2:46" s="135" customFormat="1" ht="52.5" customHeight="1" x14ac:dyDescent="0.45">
      <c r="B205" s="134"/>
      <c r="G205" s="135" t="s">
        <v>158</v>
      </c>
      <c r="H205" s="135">
        <f t="shared" ref="H205:AP205" si="22">106*H59</f>
        <v>1060</v>
      </c>
      <c r="I205" s="135">
        <f t="shared" si="22"/>
        <v>1378</v>
      </c>
      <c r="J205" s="135">
        <f t="shared" si="22"/>
        <v>1378</v>
      </c>
      <c r="K205" s="135">
        <f t="shared" si="22"/>
        <v>1378</v>
      </c>
      <c r="L205" s="135">
        <f t="shared" si="22"/>
        <v>1378</v>
      </c>
      <c r="M205" s="135">
        <f t="shared" si="22"/>
        <v>1378</v>
      </c>
      <c r="N205" s="135">
        <f t="shared" si="22"/>
        <v>2438</v>
      </c>
      <c r="O205" s="135">
        <f t="shared" si="22"/>
        <v>1272</v>
      </c>
      <c r="P205" s="135">
        <f t="shared" si="22"/>
        <v>0</v>
      </c>
      <c r="Q205" s="135">
        <f t="shared" si="22"/>
        <v>0</v>
      </c>
      <c r="R205" s="135">
        <f t="shared" si="22"/>
        <v>0</v>
      </c>
      <c r="S205" s="135">
        <f t="shared" si="22"/>
        <v>0</v>
      </c>
      <c r="T205" s="135">
        <f t="shared" si="22"/>
        <v>0</v>
      </c>
      <c r="U205" s="135">
        <f t="shared" si="22"/>
        <v>0</v>
      </c>
      <c r="V205" s="135">
        <f t="shared" si="22"/>
        <v>0</v>
      </c>
      <c r="W205" s="135">
        <f t="shared" si="22"/>
        <v>0</v>
      </c>
      <c r="X205" s="135">
        <f t="shared" si="22"/>
        <v>0</v>
      </c>
      <c r="Y205" s="135">
        <f t="shared" si="22"/>
        <v>0</v>
      </c>
      <c r="Z205" s="135">
        <f t="shared" si="22"/>
        <v>0</v>
      </c>
      <c r="AA205" s="135">
        <f t="shared" si="22"/>
        <v>0</v>
      </c>
      <c r="AB205" s="135">
        <f t="shared" si="22"/>
        <v>0</v>
      </c>
      <c r="AC205" s="135">
        <f t="shared" si="22"/>
        <v>0</v>
      </c>
      <c r="AD205" s="135">
        <f t="shared" si="22"/>
        <v>0</v>
      </c>
      <c r="AE205" s="135">
        <f t="shared" si="22"/>
        <v>0</v>
      </c>
      <c r="AF205" s="135">
        <f t="shared" si="22"/>
        <v>0</v>
      </c>
      <c r="AG205" s="135">
        <f t="shared" si="22"/>
        <v>0</v>
      </c>
      <c r="AH205" s="135">
        <f t="shared" si="22"/>
        <v>0</v>
      </c>
      <c r="AI205" s="135">
        <f t="shared" si="22"/>
        <v>0</v>
      </c>
      <c r="AJ205" s="135">
        <f t="shared" si="22"/>
        <v>0</v>
      </c>
      <c r="AK205" s="135">
        <f t="shared" si="22"/>
        <v>0</v>
      </c>
      <c r="AL205" s="135">
        <f t="shared" si="22"/>
        <v>0</v>
      </c>
      <c r="AM205" s="135">
        <f t="shared" si="22"/>
        <v>0</v>
      </c>
      <c r="AN205" s="135">
        <f t="shared" si="22"/>
        <v>0</v>
      </c>
      <c r="AO205" s="135">
        <f t="shared" si="22"/>
        <v>0</v>
      </c>
      <c r="AP205" s="135">
        <f t="shared" si="22"/>
        <v>11660</v>
      </c>
    </row>
    <row r="206" spans="2:46" s="135" customFormat="1" ht="52.5" customHeight="1" x14ac:dyDescent="0.45">
      <c r="B206" s="134"/>
      <c r="G206" s="135" t="s">
        <v>159</v>
      </c>
      <c r="H206" s="135">
        <f t="shared" ref="H206:AP206" si="23">150*H87</f>
        <v>0</v>
      </c>
      <c r="I206" s="135">
        <f t="shared" si="23"/>
        <v>0</v>
      </c>
      <c r="J206" s="135">
        <f t="shared" si="23"/>
        <v>0</v>
      </c>
      <c r="K206" s="135">
        <f t="shared" si="23"/>
        <v>0</v>
      </c>
      <c r="L206" s="135">
        <f t="shared" si="23"/>
        <v>0</v>
      </c>
      <c r="M206" s="135">
        <f t="shared" si="23"/>
        <v>0</v>
      </c>
      <c r="N206" s="135">
        <f t="shared" si="23"/>
        <v>0</v>
      </c>
      <c r="O206" s="135">
        <f t="shared" si="23"/>
        <v>0</v>
      </c>
      <c r="P206" s="135">
        <f t="shared" si="23"/>
        <v>0</v>
      </c>
      <c r="Q206" s="135">
        <f t="shared" si="23"/>
        <v>0</v>
      </c>
      <c r="R206" s="135">
        <f t="shared" si="23"/>
        <v>0</v>
      </c>
      <c r="S206" s="135">
        <f t="shared" si="23"/>
        <v>0</v>
      </c>
      <c r="T206" s="135">
        <f t="shared" si="23"/>
        <v>0</v>
      </c>
      <c r="U206" s="135">
        <f t="shared" si="23"/>
        <v>0</v>
      </c>
      <c r="V206" s="135">
        <f t="shared" si="23"/>
        <v>0</v>
      </c>
      <c r="W206" s="135">
        <f t="shared" si="23"/>
        <v>0</v>
      </c>
      <c r="X206" s="135">
        <f t="shared" si="23"/>
        <v>0</v>
      </c>
      <c r="Y206" s="135">
        <f t="shared" si="23"/>
        <v>0</v>
      </c>
      <c r="Z206" s="135">
        <f t="shared" si="23"/>
        <v>0</v>
      </c>
      <c r="AA206" s="135">
        <f t="shared" si="23"/>
        <v>0</v>
      </c>
      <c r="AB206" s="135">
        <f t="shared" si="23"/>
        <v>0</v>
      </c>
      <c r="AC206" s="135">
        <f t="shared" si="23"/>
        <v>0</v>
      </c>
      <c r="AD206" s="135">
        <f t="shared" si="23"/>
        <v>0</v>
      </c>
      <c r="AE206" s="135">
        <f t="shared" si="23"/>
        <v>0</v>
      </c>
      <c r="AF206" s="135">
        <f t="shared" si="23"/>
        <v>0</v>
      </c>
      <c r="AG206" s="135">
        <f t="shared" si="23"/>
        <v>0</v>
      </c>
      <c r="AH206" s="135">
        <f t="shared" si="23"/>
        <v>0</v>
      </c>
      <c r="AI206" s="135">
        <f t="shared" si="23"/>
        <v>0</v>
      </c>
      <c r="AJ206" s="135">
        <f t="shared" si="23"/>
        <v>0</v>
      </c>
      <c r="AK206" s="135">
        <f t="shared" si="23"/>
        <v>0</v>
      </c>
      <c r="AL206" s="135">
        <f t="shared" si="23"/>
        <v>0</v>
      </c>
      <c r="AM206" s="135">
        <f t="shared" si="23"/>
        <v>0</v>
      </c>
      <c r="AN206" s="135">
        <f t="shared" si="23"/>
        <v>0</v>
      </c>
      <c r="AO206" s="135">
        <f t="shared" si="23"/>
        <v>0</v>
      </c>
      <c r="AP206" s="135">
        <f t="shared" si="23"/>
        <v>0</v>
      </c>
    </row>
    <row r="207" spans="2:46" s="135" customFormat="1" ht="52.5" customHeight="1" x14ac:dyDescent="0.45">
      <c r="B207" s="134"/>
      <c r="G207" s="135" t="s">
        <v>175</v>
      </c>
      <c r="H207" s="135">
        <f t="shared" ref="H207:AP207" si="24">200*(H109+H107)</f>
        <v>0</v>
      </c>
      <c r="I207" s="135">
        <f t="shared" si="24"/>
        <v>0</v>
      </c>
      <c r="J207" s="135">
        <f t="shared" si="24"/>
        <v>0</v>
      </c>
      <c r="K207" s="135">
        <f t="shared" si="24"/>
        <v>0</v>
      </c>
      <c r="L207" s="135">
        <f t="shared" si="24"/>
        <v>0</v>
      </c>
      <c r="M207" s="135">
        <f t="shared" si="24"/>
        <v>0</v>
      </c>
      <c r="N207" s="135">
        <f t="shared" si="24"/>
        <v>0</v>
      </c>
      <c r="O207" s="135">
        <f t="shared" si="24"/>
        <v>0</v>
      </c>
      <c r="P207" s="135">
        <f t="shared" si="24"/>
        <v>0</v>
      </c>
      <c r="Q207" s="135">
        <f t="shared" si="24"/>
        <v>0</v>
      </c>
      <c r="R207" s="135">
        <f t="shared" si="24"/>
        <v>0</v>
      </c>
      <c r="S207" s="135">
        <f t="shared" si="24"/>
        <v>0</v>
      </c>
      <c r="T207" s="135">
        <f t="shared" si="24"/>
        <v>0</v>
      </c>
      <c r="U207" s="135">
        <f t="shared" si="24"/>
        <v>0</v>
      </c>
      <c r="V207" s="135">
        <f t="shared" si="24"/>
        <v>0</v>
      </c>
      <c r="W207" s="135">
        <f t="shared" si="24"/>
        <v>0</v>
      </c>
      <c r="X207" s="135">
        <f t="shared" si="24"/>
        <v>0</v>
      </c>
      <c r="Y207" s="135">
        <f t="shared" si="24"/>
        <v>0</v>
      </c>
      <c r="Z207" s="135">
        <f t="shared" si="24"/>
        <v>0</v>
      </c>
      <c r="AA207" s="135">
        <f t="shared" si="24"/>
        <v>0</v>
      </c>
      <c r="AB207" s="135">
        <f t="shared" si="24"/>
        <v>0</v>
      </c>
      <c r="AC207" s="135">
        <f t="shared" si="24"/>
        <v>0</v>
      </c>
      <c r="AD207" s="135">
        <f t="shared" si="24"/>
        <v>0</v>
      </c>
      <c r="AE207" s="135">
        <f t="shared" si="24"/>
        <v>0</v>
      </c>
      <c r="AF207" s="135">
        <f t="shared" si="24"/>
        <v>0</v>
      </c>
      <c r="AG207" s="135">
        <f t="shared" si="24"/>
        <v>0</v>
      </c>
      <c r="AH207" s="135">
        <f t="shared" si="24"/>
        <v>0</v>
      </c>
      <c r="AI207" s="135">
        <f t="shared" si="24"/>
        <v>0</v>
      </c>
      <c r="AJ207" s="135">
        <f t="shared" si="24"/>
        <v>0</v>
      </c>
      <c r="AK207" s="135">
        <f t="shared" si="24"/>
        <v>0</v>
      </c>
      <c r="AL207" s="135">
        <f t="shared" si="24"/>
        <v>0</v>
      </c>
      <c r="AM207" s="135">
        <f t="shared" si="24"/>
        <v>0</v>
      </c>
      <c r="AN207" s="135">
        <f t="shared" si="24"/>
        <v>0</v>
      </c>
      <c r="AO207" s="135">
        <f t="shared" si="24"/>
        <v>0</v>
      </c>
      <c r="AP207" s="135">
        <f t="shared" si="24"/>
        <v>0</v>
      </c>
    </row>
    <row r="208" spans="2:46" s="135" customFormat="1" ht="52.5" customHeight="1" x14ac:dyDescent="0.45">
      <c r="B208" s="134"/>
      <c r="G208" s="135" t="s">
        <v>174</v>
      </c>
      <c r="H208" s="135">
        <f t="shared" ref="H208:AP208" si="25">110*(H123+H126+H132+H129+H135)</f>
        <v>22000</v>
      </c>
      <c r="I208" s="135">
        <f t="shared" si="25"/>
        <v>22000</v>
      </c>
      <c r="J208" s="135">
        <f t="shared" si="25"/>
        <v>22000</v>
      </c>
      <c r="K208" s="135">
        <f t="shared" si="25"/>
        <v>22000</v>
      </c>
      <c r="L208" s="135">
        <f t="shared" si="25"/>
        <v>22000</v>
      </c>
      <c r="M208" s="135">
        <f t="shared" si="25"/>
        <v>22000</v>
      </c>
      <c r="N208" s="135">
        <f t="shared" si="25"/>
        <v>22000</v>
      </c>
      <c r="O208" s="135">
        <f t="shared" si="25"/>
        <v>22000</v>
      </c>
      <c r="P208" s="135">
        <f t="shared" si="25"/>
        <v>22000</v>
      </c>
      <c r="Q208" s="135">
        <f t="shared" si="25"/>
        <v>22550</v>
      </c>
      <c r="R208" s="135">
        <f t="shared" si="25"/>
        <v>22000</v>
      </c>
      <c r="S208" s="135">
        <f t="shared" si="25"/>
        <v>22000</v>
      </c>
      <c r="T208" s="135">
        <f t="shared" si="25"/>
        <v>22000</v>
      </c>
      <c r="U208" s="135">
        <f t="shared" si="25"/>
        <v>22000</v>
      </c>
      <c r="V208" s="135">
        <f t="shared" si="25"/>
        <v>11000</v>
      </c>
      <c r="W208" s="135">
        <f t="shared" si="25"/>
        <v>11000</v>
      </c>
      <c r="X208" s="135">
        <f t="shared" si="25"/>
        <v>11000</v>
      </c>
      <c r="Y208" s="135">
        <f t="shared" si="25"/>
        <v>11000</v>
      </c>
      <c r="Z208" s="135">
        <f t="shared" si="25"/>
        <v>11000</v>
      </c>
      <c r="AA208" s="135">
        <f t="shared" si="25"/>
        <v>11000</v>
      </c>
      <c r="AB208" s="135">
        <f t="shared" si="25"/>
        <v>11000</v>
      </c>
      <c r="AC208" s="135">
        <f t="shared" si="25"/>
        <v>0</v>
      </c>
      <c r="AD208" s="135">
        <f t="shared" si="25"/>
        <v>0</v>
      </c>
      <c r="AE208" s="135">
        <f t="shared" si="25"/>
        <v>0</v>
      </c>
      <c r="AF208" s="135">
        <f t="shared" si="25"/>
        <v>0</v>
      </c>
      <c r="AG208" s="135">
        <f t="shared" si="25"/>
        <v>0</v>
      </c>
      <c r="AH208" s="135">
        <f t="shared" si="25"/>
        <v>0</v>
      </c>
      <c r="AI208" s="135">
        <f t="shared" si="25"/>
        <v>0</v>
      </c>
      <c r="AJ208" s="135">
        <f t="shared" si="25"/>
        <v>0</v>
      </c>
      <c r="AK208" s="135">
        <f t="shared" si="25"/>
        <v>0</v>
      </c>
      <c r="AL208" s="135">
        <f t="shared" si="25"/>
        <v>0</v>
      </c>
      <c r="AM208" s="135">
        <f t="shared" si="25"/>
        <v>0</v>
      </c>
      <c r="AN208" s="135">
        <f t="shared" si="25"/>
        <v>0</v>
      </c>
      <c r="AO208" s="135">
        <f t="shared" si="25"/>
        <v>0</v>
      </c>
      <c r="AP208" s="135">
        <f t="shared" si="25"/>
        <v>385550</v>
      </c>
    </row>
    <row r="209" spans="2:42" s="135" customFormat="1" ht="52.5" customHeight="1" x14ac:dyDescent="0.45">
      <c r="B209" s="134"/>
    </row>
    <row r="210" spans="2:42" s="135" customFormat="1" ht="52.5" customHeight="1" x14ac:dyDescent="0.45">
      <c r="B210" s="134"/>
      <c r="H210" s="135">
        <f t="shared" ref="H210:AP210" si="26">SUM(H196:H208)</f>
        <v>44540</v>
      </c>
      <c r="I210" s="135">
        <f t="shared" si="26"/>
        <v>46898</v>
      </c>
      <c r="J210" s="135">
        <f t="shared" si="26"/>
        <v>50858</v>
      </c>
      <c r="K210" s="135">
        <f t="shared" si="26"/>
        <v>55618</v>
      </c>
      <c r="L210" s="135">
        <f t="shared" si="26"/>
        <v>55378</v>
      </c>
      <c r="M210" s="135">
        <f t="shared" si="26"/>
        <v>58038</v>
      </c>
      <c r="N210" s="135">
        <f t="shared" si="26"/>
        <v>56098</v>
      </c>
      <c r="O210" s="135">
        <f t="shared" si="26"/>
        <v>58022</v>
      </c>
      <c r="P210" s="135">
        <f t="shared" si="26"/>
        <v>59720</v>
      </c>
      <c r="Q210" s="135">
        <f t="shared" si="26"/>
        <v>55190</v>
      </c>
      <c r="R210" s="135">
        <f t="shared" si="26"/>
        <v>48760</v>
      </c>
      <c r="S210" s="135">
        <f t="shared" si="26"/>
        <v>53830</v>
      </c>
      <c r="T210" s="135">
        <f t="shared" si="26"/>
        <v>51120</v>
      </c>
      <c r="U210" s="135">
        <f t="shared" si="26"/>
        <v>53010</v>
      </c>
      <c r="V210" s="135">
        <f t="shared" si="26"/>
        <v>48580</v>
      </c>
      <c r="W210" s="135">
        <f t="shared" si="26"/>
        <v>48990</v>
      </c>
      <c r="X210" s="135">
        <f t="shared" si="26"/>
        <v>49280</v>
      </c>
      <c r="Y210" s="135">
        <f t="shared" si="26"/>
        <v>49770</v>
      </c>
      <c r="Z210" s="135">
        <f t="shared" si="26"/>
        <v>42330</v>
      </c>
      <c r="AA210" s="135">
        <f t="shared" si="26"/>
        <v>41720</v>
      </c>
      <c r="AB210" s="135">
        <f t="shared" si="26"/>
        <v>27200</v>
      </c>
      <c r="AC210" s="135">
        <f t="shared" si="26"/>
        <v>0</v>
      </c>
      <c r="AD210" s="135">
        <f t="shared" si="26"/>
        <v>0</v>
      </c>
      <c r="AE210" s="135">
        <f t="shared" si="26"/>
        <v>0</v>
      </c>
      <c r="AF210" s="135">
        <f t="shared" si="26"/>
        <v>0</v>
      </c>
      <c r="AG210" s="135">
        <f t="shared" si="26"/>
        <v>0</v>
      </c>
      <c r="AH210" s="135">
        <f t="shared" si="26"/>
        <v>0</v>
      </c>
      <c r="AI210" s="135">
        <f t="shared" si="26"/>
        <v>0</v>
      </c>
      <c r="AJ210" s="135">
        <f t="shared" si="26"/>
        <v>0</v>
      </c>
      <c r="AK210" s="135">
        <f t="shared" si="26"/>
        <v>0</v>
      </c>
      <c r="AL210" s="135">
        <f t="shared" si="26"/>
        <v>0</v>
      </c>
      <c r="AM210" s="135">
        <f t="shared" si="26"/>
        <v>0</v>
      </c>
      <c r="AN210" s="135">
        <f t="shared" si="26"/>
        <v>0</v>
      </c>
      <c r="AO210" s="135">
        <f t="shared" si="26"/>
        <v>0</v>
      </c>
      <c r="AP210" s="135">
        <f t="shared" si="26"/>
        <v>1054950</v>
      </c>
    </row>
    <row r="211" spans="2:42" s="135" customFormat="1" ht="52.5" customHeight="1" x14ac:dyDescent="0.45">
      <c r="B211" s="134"/>
      <c r="G211" s="135" t="s">
        <v>173</v>
      </c>
      <c r="H211" s="135">
        <f t="shared" ref="H211:AP211" si="27">(H210/45000)</f>
        <v>0.98977777777777776</v>
      </c>
      <c r="I211" s="135">
        <f t="shared" si="27"/>
        <v>1.0421777777777779</v>
      </c>
      <c r="J211" s="135">
        <f t="shared" si="27"/>
        <v>1.1301777777777777</v>
      </c>
      <c r="K211" s="135">
        <f t="shared" si="27"/>
        <v>1.2359555555555555</v>
      </c>
      <c r="L211" s="135">
        <f t="shared" si="27"/>
        <v>1.2306222222222223</v>
      </c>
      <c r="M211" s="135">
        <f t="shared" si="27"/>
        <v>1.2897333333333334</v>
      </c>
      <c r="N211" s="135">
        <f t="shared" si="27"/>
        <v>1.2466222222222223</v>
      </c>
      <c r="O211" s="135">
        <f t="shared" si="27"/>
        <v>1.2893777777777777</v>
      </c>
      <c r="P211" s="135">
        <f t="shared" si="27"/>
        <v>1.3271111111111111</v>
      </c>
      <c r="Q211" s="135">
        <f t="shared" si="27"/>
        <v>1.2264444444444444</v>
      </c>
      <c r="R211" s="135">
        <f t="shared" si="27"/>
        <v>1.0835555555555556</v>
      </c>
      <c r="S211" s="135">
        <f t="shared" si="27"/>
        <v>1.1962222222222223</v>
      </c>
      <c r="T211" s="135">
        <f t="shared" si="27"/>
        <v>1.1359999999999999</v>
      </c>
      <c r="U211" s="135">
        <f t="shared" si="27"/>
        <v>1.1779999999999999</v>
      </c>
      <c r="V211" s="135">
        <f t="shared" si="27"/>
        <v>1.0795555555555556</v>
      </c>
      <c r="W211" s="135">
        <f t="shared" si="27"/>
        <v>1.0886666666666667</v>
      </c>
      <c r="X211" s="135">
        <f t="shared" si="27"/>
        <v>1.0951111111111111</v>
      </c>
      <c r="Y211" s="135">
        <f t="shared" si="27"/>
        <v>1.1060000000000001</v>
      </c>
      <c r="Z211" s="135">
        <f t="shared" si="27"/>
        <v>0.94066666666666665</v>
      </c>
      <c r="AA211" s="135">
        <f t="shared" si="27"/>
        <v>0.92711111111111111</v>
      </c>
      <c r="AB211" s="135">
        <f t="shared" si="27"/>
        <v>0.60444444444444445</v>
      </c>
      <c r="AC211" s="135">
        <f t="shared" si="27"/>
        <v>0</v>
      </c>
      <c r="AD211" s="135">
        <f t="shared" si="27"/>
        <v>0</v>
      </c>
      <c r="AE211" s="135">
        <f t="shared" si="27"/>
        <v>0</v>
      </c>
      <c r="AF211" s="135">
        <f t="shared" si="27"/>
        <v>0</v>
      </c>
      <c r="AG211" s="135">
        <f t="shared" si="27"/>
        <v>0</v>
      </c>
      <c r="AH211" s="135">
        <f t="shared" si="27"/>
        <v>0</v>
      </c>
      <c r="AI211" s="135">
        <f t="shared" si="27"/>
        <v>0</v>
      </c>
      <c r="AJ211" s="135">
        <f t="shared" si="27"/>
        <v>0</v>
      </c>
      <c r="AK211" s="135">
        <f t="shared" si="27"/>
        <v>0</v>
      </c>
      <c r="AL211" s="135">
        <f t="shared" si="27"/>
        <v>0</v>
      </c>
      <c r="AM211" s="135">
        <f t="shared" si="27"/>
        <v>0</v>
      </c>
      <c r="AN211" s="135">
        <f t="shared" si="27"/>
        <v>0</v>
      </c>
      <c r="AO211" s="135">
        <f t="shared" si="27"/>
        <v>0</v>
      </c>
      <c r="AP211" s="135">
        <f t="shared" si="27"/>
        <v>23.443333333333332</v>
      </c>
    </row>
    <row r="212" spans="2:42" s="135" customFormat="1" ht="52.5" customHeight="1" x14ac:dyDescent="0.45">
      <c r="B212" s="134"/>
      <c r="G212" s="135" t="s">
        <v>172</v>
      </c>
      <c r="H212" s="135">
        <f t="shared" ref="H212:AP212" si="28">(H210/43400)</f>
        <v>1.0262672811059907</v>
      </c>
      <c r="I212" s="135">
        <f t="shared" si="28"/>
        <v>1.0805990783410138</v>
      </c>
      <c r="J212" s="135">
        <f t="shared" si="28"/>
        <v>1.1718433179723502</v>
      </c>
      <c r="K212" s="135">
        <f t="shared" si="28"/>
        <v>1.2815207373271889</v>
      </c>
      <c r="L212" s="135">
        <f t="shared" si="28"/>
        <v>1.2759907834101383</v>
      </c>
      <c r="M212" s="135">
        <f t="shared" si="28"/>
        <v>1.3372811059907834</v>
      </c>
      <c r="N212" s="135">
        <f t="shared" si="28"/>
        <v>1.2925806451612902</v>
      </c>
      <c r="O212" s="135">
        <f t="shared" si="28"/>
        <v>1.3369124423963135</v>
      </c>
      <c r="P212" s="135">
        <f t="shared" si="28"/>
        <v>1.3760368663594471</v>
      </c>
      <c r="Q212" s="135">
        <f t="shared" si="28"/>
        <v>1.2716589861751153</v>
      </c>
      <c r="R212" s="135">
        <f t="shared" si="28"/>
        <v>1.1235023041474654</v>
      </c>
      <c r="S212" s="135">
        <f t="shared" si="28"/>
        <v>1.2403225806451612</v>
      </c>
      <c r="T212" s="135">
        <f t="shared" si="28"/>
        <v>1.1778801843317972</v>
      </c>
      <c r="U212" s="135">
        <f t="shared" si="28"/>
        <v>1.2214285714285715</v>
      </c>
      <c r="V212" s="135">
        <f t="shared" si="28"/>
        <v>1.1193548387096774</v>
      </c>
      <c r="W212" s="135">
        <f t="shared" si="28"/>
        <v>1.1288018433179723</v>
      </c>
      <c r="X212" s="135">
        <f t="shared" si="28"/>
        <v>1.1354838709677419</v>
      </c>
      <c r="Y212" s="135">
        <f t="shared" si="28"/>
        <v>1.1467741935483871</v>
      </c>
      <c r="Z212" s="135">
        <f t="shared" si="28"/>
        <v>0.97534562211981568</v>
      </c>
      <c r="AA212" s="135">
        <f t="shared" si="28"/>
        <v>0.96129032258064517</v>
      </c>
      <c r="AB212" s="135">
        <f t="shared" si="28"/>
        <v>0.62672811059907829</v>
      </c>
      <c r="AC212" s="135">
        <f t="shared" si="28"/>
        <v>0</v>
      </c>
      <c r="AD212" s="135">
        <f t="shared" si="28"/>
        <v>0</v>
      </c>
      <c r="AE212" s="135">
        <f t="shared" si="28"/>
        <v>0</v>
      </c>
      <c r="AF212" s="135">
        <f t="shared" si="28"/>
        <v>0</v>
      </c>
      <c r="AG212" s="135">
        <f t="shared" si="28"/>
        <v>0</v>
      </c>
      <c r="AH212" s="135">
        <f t="shared" si="28"/>
        <v>0</v>
      </c>
      <c r="AI212" s="135">
        <f t="shared" si="28"/>
        <v>0</v>
      </c>
      <c r="AJ212" s="135">
        <f t="shared" si="28"/>
        <v>0</v>
      </c>
      <c r="AK212" s="135">
        <f t="shared" si="28"/>
        <v>0</v>
      </c>
      <c r="AL212" s="135">
        <f t="shared" si="28"/>
        <v>0</v>
      </c>
      <c r="AM212" s="135">
        <f t="shared" si="28"/>
        <v>0</v>
      </c>
      <c r="AN212" s="135">
        <f t="shared" si="28"/>
        <v>0</v>
      </c>
      <c r="AO212" s="135">
        <f t="shared" si="28"/>
        <v>0</v>
      </c>
      <c r="AP212" s="135">
        <f t="shared" si="28"/>
        <v>24.307603686635943</v>
      </c>
    </row>
    <row r="213" spans="2:42" s="135" customFormat="1" ht="52.5" customHeight="1" x14ac:dyDescent="0.45">
      <c r="B213" s="134"/>
      <c r="G213" s="135" t="s">
        <v>171</v>
      </c>
      <c r="H213" s="135">
        <f t="shared" ref="H213:AP213" si="29">2*H211</f>
        <v>1.9795555555555555</v>
      </c>
      <c r="I213" s="135">
        <f t="shared" si="29"/>
        <v>2.0843555555555557</v>
      </c>
      <c r="J213" s="135">
        <f t="shared" si="29"/>
        <v>2.2603555555555555</v>
      </c>
      <c r="K213" s="135">
        <f t="shared" si="29"/>
        <v>2.4719111111111109</v>
      </c>
      <c r="L213" s="135">
        <f t="shared" si="29"/>
        <v>2.4612444444444446</v>
      </c>
      <c r="M213" s="135">
        <f t="shared" si="29"/>
        <v>2.5794666666666668</v>
      </c>
      <c r="N213" s="135">
        <f t="shared" si="29"/>
        <v>2.4932444444444446</v>
      </c>
      <c r="O213" s="135">
        <f t="shared" si="29"/>
        <v>2.5787555555555555</v>
      </c>
      <c r="P213" s="135">
        <f t="shared" si="29"/>
        <v>2.6542222222222223</v>
      </c>
      <c r="Q213" s="135">
        <f t="shared" si="29"/>
        <v>2.4528888888888889</v>
      </c>
      <c r="R213" s="135">
        <f t="shared" si="29"/>
        <v>2.1671111111111112</v>
      </c>
      <c r="S213" s="135">
        <f t="shared" si="29"/>
        <v>2.3924444444444446</v>
      </c>
      <c r="T213" s="135">
        <f t="shared" si="29"/>
        <v>2.2719999999999998</v>
      </c>
      <c r="U213" s="135">
        <f t="shared" si="29"/>
        <v>2.3559999999999999</v>
      </c>
      <c r="V213" s="135">
        <f t="shared" si="29"/>
        <v>2.1591111111111112</v>
      </c>
      <c r="W213" s="135">
        <f t="shared" si="29"/>
        <v>2.1773333333333333</v>
      </c>
      <c r="X213" s="135">
        <f t="shared" si="29"/>
        <v>2.1902222222222223</v>
      </c>
      <c r="Y213" s="135">
        <f t="shared" si="29"/>
        <v>2.2120000000000002</v>
      </c>
      <c r="Z213" s="135">
        <f t="shared" si="29"/>
        <v>1.8813333333333333</v>
      </c>
      <c r="AA213" s="135">
        <f t="shared" si="29"/>
        <v>1.8542222222222222</v>
      </c>
      <c r="AB213" s="135">
        <f t="shared" si="29"/>
        <v>1.2088888888888889</v>
      </c>
      <c r="AC213" s="135">
        <f t="shared" si="29"/>
        <v>0</v>
      </c>
      <c r="AD213" s="135">
        <f t="shared" si="29"/>
        <v>0</v>
      </c>
      <c r="AE213" s="135">
        <f t="shared" si="29"/>
        <v>0</v>
      </c>
      <c r="AF213" s="135">
        <f t="shared" si="29"/>
        <v>0</v>
      </c>
      <c r="AG213" s="135">
        <f t="shared" si="29"/>
        <v>0</v>
      </c>
      <c r="AH213" s="135">
        <f t="shared" si="29"/>
        <v>0</v>
      </c>
      <c r="AI213" s="135">
        <f t="shared" si="29"/>
        <v>0</v>
      </c>
      <c r="AJ213" s="135">
        <f t="shared" si="29"/>
        <v>0</v>
      </c>
      <c r="AK213" s="135">
        <f t="shared" si="29"/>
        <v>0</v>
      </c>
      <c r="AL213" s="135">
        <f t="shared" si="29"/>
        <v>0</v>
      </c>
      <c r="AM213" s="135">
        <f t="shared" si="29"/>
        <v>0</v>
      </c>
      <c r="AN213" s="135">
        <f t="shared" si="29"/>
        <v>0</v>
      </c>
      <c r="AO213" s="135">
        <f t="shared" si="29"/>
        <v>0</v>
      </c>
      <c r="AP213" s="135">
        <f t="shared" si="29"/>
        <v>46.886666666666663</v>
      </c>
    </row>
    <row r="214" spans="2:42" s="135" customFormat="1" ht="56.25" customHeight="1" x14ac:dyDescent="0.45">
      <c r="B214" s="134"/>
      <c r="G214" s="135" t="s">
        <v>170</v>
      </c>
      <c r="H214" s="135">
        <f t="shared" ref="H214:AP214" si="30">SUM(H210/64000)</f>
        <v>0.69593749999999999</v>
      </c>
      <c r="I214" s="135">
        <f t="shared" si="30"/>
        <v>0.73278125000000005</v>
      </c>
      <c r="J214" s="135">
        <f t="shared" si="30"/>
        <v>0.79465624999999995</v>
      </c>
      <c r="K214" s="135">
        <f t="shared" si="30"/>
        <v>0.86903125000000003</v>
      </c>
      <c r="L214" s="135">
        <f t="shared" si="30"/>
        <v>0.86528125</v>
      </c>
      <c r="M214" s="135">
        <f t="shared" si="30"/>
        <v>0.90684374999999995</v>
      </c>
      <c r="N214" s="135">
        <f t="shared" si="30"/>
        <v>0.87653124999999998</v>
      </c>
      <c r="O214" s="135">
        <f t="shared" si="30"/>
        <v>0.90659374999999998</v>
      </c>
      <c r="P214" s="135">
        <f t="shared" si="30"/>
        <v>0.93312499999999998</v>
      </c>
      <c r="Q214" s="135">
        <f t="shared" si="30"/>
        <v>0.86234374999999996</v>
      </c>
      <c r="R214" s="135">
        <f t="shared" si="30"/>
        <v>0.76187499999999997</v>
      </c>
      <c r="S214" s="135">
        <f t="shared" si="30"/>
        <v>0.84109374999999997</v>
      </c>
      <c r="T214" s="135">
        <f t="shared" si="30"/>
        <v>0.79874999999999996</v>
      </c>
      <c r="U214" s="135">
        <f t="shared" si="30"/>
        <v>0.82828124999999997</v>
      </c>
      <c r="V214" s="135">
        <f t="shared" si="30"/>
        <v>0.75906249999999997</v>
      </c>
      <c r="W214" s="135">
        <f t="shared" si="30"/>
        <v>0.76546875000000003</v>
      </c>
      <c r="X214" s="135">
        <f t="shared" si="30"/>
        <v>0.77</v>
      </c>
      <c r="Y214" s="135">
        <f t="shared" si="30"/>
        <v>0.77765625000000005</v>
      </c>
      <c r="Z214" s="135">
        <f t="shared" si="30"/>
        <v>0.66140624999999997</v>
      </c>
      <c r="AA214" s="135">
        <f t="shared" si="30"/>
        <v>0.65187499999999998</v>
      </c>
      <c r="AB214" s="135">
        <f t="shared" si="30"/>
        <v>0.42499999999999999</v>
      </c>
      <c r="AC214" s="135">
        <f t="shared" si="30"/>
        <v>0</v>
      </c>
      <c r="AD214" s="135">
        <f t="shared" si="30"/>
        <v>0</v>
      </c>
      <c r="AE214" s="135">
        <f t="shared" si="30"/>
        <v>0</v>
      </c>
      <c r="AF214" s="135">
        <f t="shared" si="30"/>
        <v>0</v>
      </c>
      <c r="AG214" s="135">
        <f t="shared" si="30"/>
        <v>0</v>
      </c>
      <c r="AH214" s="135">
        <f t="shared" si="30"/>
        <v>0</v>
      </c>
      <c r="AI214" s="135">
        <f t="shared" si="30"/>
        <v>0</v>
      </c>
      <c r="AJ214" s="135">
        <f t="shared" si="30"/>
        <v>0</v>
      </c>
      <c r="AK214" s="135">
        <f t="shared" si="30"/>
        <v>0</v>
      </c>
      <c r="AL214" s="135">
        <f t="shared" si="30"/>
        <v>0</v>
      </c>
      <c r="AM214" s="135">
        <f t="shared" si="30"/>
        <v>0</v>
      </c>
      <c r="AN214" s="135">
        <f t="shared" si="30"/>
        <v>0</v>
      </c>
      <c r="AO214" s="135">
        <f t="shared" si="30"/>
        <v>0</v>
      </c>
      <c r="AP214" s="135">
        <f t="shared" si="30"/>
        <v>16.483593750000001</v>
      </c>
    </row>
    <row r="215" spans="2:42" s="135" customFormat="1" ht="56.25" customHeight="1" x14ac:dyDescent="0.45">
      <c r="B215" s="134"/>
      <c r="G215" s="135" t="s">
        <v>169</v>
      </c>
      <c r="H215" s="135">
        <f t="shared" ref="H215:AP215" si="31">SUM(H210/50100)</f>
        <v>0.88902195608782431</v>
      </c>
      <c r="I215" s="135">
        <f t="shared" si="31"/>
        <v>0.93608782435129745</v>
      </c>
      <c r="J215" s="135">
        <f t="shared" si="31"/>
        <v>1.0151297405189621</v>
      </c>
      <c r="K215" s="135">
        <f t="shared" si="31"/>
        <v>1.1101397205588823</v>
      </c>
      <c r="L215" s="135">
        <f t="shared" si="31"/>
        <v>1.1053493013972056</v>
      </c>
      <c r="M215" s="135">
        <f t="shared" si="31"/>
        <v>1.1584431137724551</v>
      </c>
      <c r="N215" s="135">
        <f t="shared" si="31"/>
        <v>1.1197205588822354</v>
      </c>
      <c r="O215" s="135">
        <f t="shared" si="31"/>
        <v>1.1581237524950099</v>
      </c>
      <c r="P215" s="135">
        <f t="shared" si="31"/>
        <v>1.1920159680638722</v>
      </c>
      <c r="Q215" s="135">
        <f t="shared" si="31"/>
        <v>1.1015968063872255</v>
      </c>
      <c r="R215" s="135">
        <f t="shared" si="31"/>
        <v>0.97325349301397202</v>
      </c>
      <c r="S215" s="135">
        <f t="shared" si="31"/>
        <v>1.0744510978043913</v>
      </c>
      <c r="T215" s="135">
        <f t="shared" si="31"/>
        <v>1.0203592814371258</v>
      </c>
      <c r="U215" s="135">
        <f t="shared" si="31"/>
        <v>1.0580838323353294</v>
      </c>
      <c r="V215" s="135">
        <f t="shared" si="31"/>
        <v>0.96966067864271455</v>
      </c>
      <c r="W215" s="135">
        <f t="shared" si="31"/>
        <v>0.97784431137724548</v>
      </c>
      <c r="X215" s="135">
        <f t="shared" si="31"/>
        <v>0.98363273453093814</v>
      </c>
      <c r="Y215" s="135">
        <f t="shared" si="31"/>
        <v>0.99341317365269466</v>
      </c>
      <c r="Z215" s="135">
        <f t="shared" si="31"/>
        <v>0.84491017964071857</v>
      </c>
      <c r="AA215" s="135">
        <f t="shared" si="31"/>
        <v>0.83273453093812377</v>
      </c>
      <c r="AB215" s="135">
        <f t="shared" si="31"/>
        <v>0.54291417165668665</v>
      </c>
      <c r="AC215" s="135">
        <f t="shared" si="31"/>
        <v>0</v>
      </c>
      <c r="AD215" s="135">
        <f t="shared" si="31"/>
        <v>0</v>
      </c>
      <c r="AE215" s="135">
        <f t="shared" si="31"/>
        <v>0</v>
      </c>
      <c r="AF215" s="135">
        <f t="shared" si="31"/>
        <v>0</v>
      </c>
      <c r="AG215" s="135">
        <f t="shared" si="31"/>
        <v>0</v>
      </c>
      <c r="AH215" s="135">
        <f t="shared" si="31"/>
        <v>0</v>
      </c>
      <c r="AI215" s="135">
        <f t="shared" si="31"/>
        <v>0</v>
      </c>
      <c r="AJ215" s="135">
        <f t="shared" si="31"/>
        <v>0</v>
      </c>
      <c r="AK215" s="135">
        <f t="shared" si="31"/>
        <v>0</v>
      </c>
      <c r="AL215" s="135">
        <f t="shared" si="31"/>
        <v>0</v>
      </c>
      <c r="AM215" s="135">
        <f t="shared" si="31"/>
        <v>0</v>
      </c>
      <c r="AN215" s="135">
        <f t="shared" si="31"/>
        <v>0</v>
      </c>
      <c r="AO215" s="135">
        <f t="shared" si="31"/>
        <v>0</v>
      </c>
      <c r="AP215" s="135">
        <f t="shared" si="31"/>
        <v>21.056886227544911</v>
      </c>
    </row>
    <row r="216" spans="2:42" s="135" customFormat="1" ht="52.5" customHeight="1" x14ac:dyDescent="0.45">
      <c r="B216" s="134"/>
      <c r="AH216" s="768"/>
    </row>
    <row r="217" spans="2:42" s="135" customFormat="1" ht="52.5" customHeight="1" x14ac:dyDescent="0.45">
      <c r="B217" s="134"/>
      <c r="AH217" s="768"/>
    </row>
    <row r="218" spans="2:42" s="135" customFormat="1" ht="52.5" customHeight="1" x14ac:dyDescent="0.45">
      <c r="B218" s="134"/>
      <c r="AH218" s="768"/>
    </row>
    <row r="219" spans="2:42" s="135" customFormat="1" ht="52.5" customHeight="1" x14ac:dyDescent="0.45">
      <c r="B219" s="134"/>
      <c r="AH219" s="768"/>
    </row>
    <row r="220" spans="2:42" s="135" customFormat="1" ht="52.5" customHeight="1" x14ac:dyDescent="0.45">
      <c r="B220" s="134"/>
      <c r="AH220" s="768"/>
    </row>
    <row r="221" spans="2:42" s="135" customFormat="1" ht="52.5" customHeight="1" x14ac:dyDescent="0.45">
      <c r="B221" s="134"/>
      <c r="AH221" s="768"/>
    </row>
    <row r="222" spans="2:42" s="135" customFormat="1" ht="52.5" customHeight="1" x14ac:dyDescent="0.45">
      <c r="B222" s="134"/>
      <c r="AH222" s="768"/>
    </row>
    <row r="223" spans="2:42" s="135" customFormat="1" ht="52.5" customHeight="1" x14ac:dyDescent="0.45">
      <c r="B223" s="134"/>
      <c r="AH223" s="768"/>
    </row>
    <row r="224" spans="2:42" s="135" customFormat="1" ht="52.5" customHeight="1" x14ac:dyDescent="0.45">
      <c r="B224" s="134"/>
      <c r="AH224" s="768"/>
    </row>
    <row r="225" spans="2:34" s="135" customFormat="1" ht="52.5" customHeight="1" x14ac:dyDescent="0.45">
      <c r="B225" s="134"/>
      <c r="AH225" s="768"/>
    </row>
    <row r="226" spans="2:34" s="135" customFormat="1" ht="52.5" customHeight="1" x14ac:dyDescent="0.45">
      <c r="B226" s="134"/>
      <c r="AH226" s="768"/>
    </row>
    <row r="227" spans="2:34" s="135" customFormat="1" ht="52.5" customHeight="1" x14ac:dyDescent="0.45">
      <c r="B227" s="134"/>
      <c r="AH227" s="768"/>
    </row>
    <row r="228" spans="2:34" s="135" customFormat="1" ht="52.5" customHeight="1" x14ac:dyDescent="0.45">
      <c r="B228" s="134"/>
      <c r="AH228" s="768"/>
    </row>
    <row r="229" spans="2:34" s="135" customFormat="1" ht="38.4" x14ac:dyDescent="0.45">
      <c r="B229" s="134"/>
      <c r="AH229" s="768"/>
    </row>
    <row r="230" spans="2:34" s="135" customFormat="1" ht="38.4" x14ac:dyDescent="0.45">
      <c r="B230" s="134"/>
      <c r="AH230" s="768"/>
    </row>
    <row r="231" spans="2:34" s="135" customFormat="1" ht="38.4" x14ac:dyDescent="0.45">
      <c r="B231" s="134"/>
      <c r="AH231" s="768"/>
    </row>
    <row r="232" spans="2:34" s="135" customFormat="1" ht="38.4" x14ac:dyDescent="0.45">
      <c r="B232" s="134"/>
      <c r="AH232" s="768"/>
    </row>
    <row r="233" spans="2:34" s="135" customFormat="1" ht="38.4" x14ac:dyDescent="0.45">
      <c r="B233" s="134"/>
      <c r="AH233" s="768"/>
    </row>
    <row r="234" spans="2:34" s="135" customFormat="1" ht="38.4" x14ac:dyDescent="0.45">
      <c r="B234" s="134"/>
      <c r="AH234" s="768"/>
    </row>
    <row r="235" spans="2:34" s="135" customFormat="1" ht="38.4" x14ac:dyDescent="0.45">
      <c r="B235" s="134"/>
      <c r="AH235" s="768"/>
    </row>
    <row r="236" spans="2:34" s="135" customFormat="1" ht="38.4" x14ac:dyDescent="0.45">
      <c r="B236" s="134"/>
      <c r="AH236" s="768"/>
    </row>
    <row r="237" spans="2:34" s="135" customFormat="1" ht="38.4" x14ac:dyDescent="0.45">
      <c r="B237" s="134"/>
      <c r="AH237" s="768"/>
    </row>
    <row r="238" spans="2:34" s="135" customFormat="1" ht="38.4" x14ac:dyDescent="0.45">
      <c r="B238" s="134"/>
      <c r="AH238" s="768"/>
    </row>
    <row r="239" spans="2:34" x14ac:dyDescent="0.45">
      <c r="V239" s="3"/>
    </row>
    <row r="240" spans="2:34" x14ac:dyDescent="0.45">
      <c r="V240" s="3"/>
    </row>
    <row r="241" spans="22:22" x14ac:dyDescent="0.45">
      <c r="V241" s="3"/>
    </row>
    <row r="242" spans="22:22" x14ac:dyDescent="0.45">
      <c r="V242" s="3"/>
    </row>
    <row r="243" spans="22:22" x14ac:dyDescent="0.45">
      <c r="V243" s="3"/>
    </row>
    <row r="244" spans="22:22" x14ac:dyDescent="0.45">
      <c r="V244" s="3"/>
    </row>
    <row r="245" spans="22:22" x14ac:dyDescent="0.45">
      <c r="V245" s="3"/>
    </row>
    <row r="246" spans="22:22" x14ac:dyDescent="0.45">
      <c r="V246" s="3"/>
    </row>
    <row r="247" spans="22:22" x14ac:dyDescent="0.45">
      <c r="V247" s="3"/>
    </row>
    <row r="248" spans="22:22" x14ac:dyDescent="0.45">
      <c r="V248" s="3"/>
    </row>
    <row r="249" spans="22:22" x14ac:dyDescent="0.45">
      <c r="V249" s="3"/>
    </row>
    <row r="250" spans="22:22" x14ac:dyDescent="0.45">
      <c r="V250" s="3"/>
    </row>
    <row r="251" spans="22:22" x14ac:dyDescent="0.45">
      <c r="V251" s="3"/>
    </row>
    <row r="252" spans="22:22" x14ac:dyDescent="0.45">
      <c r="V252" s="3"/>
    </row>
    <row r="253" spans="22:22" x14ac:dyDescent="0.45">
      <c r="V253" s="3"/>
    </row>
    <row r="254" spans="22:22" x14ac:dyDescent="0.45">
      <c r="V254" s="3"/>
    </row>
    <row r="255" spans="22:22" x14ac:dyDescent="0.45">
      <c r="V255" s="3"/>
    </row>
    <row r="256" spans="22:22" x14ac:dyDescent="0.45">
      <c r="V256" s="3"/>
    </row>
    <row r="257" spans="22:22" x14ac:dyDescent="0.45">
      <c r="V257" s="3"/>
    </row>
    <row r="258" spans="22:22" x14ac:dyDescent="0.45">
      <c r="V258" s="3"/>
    </row>
    <row r="259" spans="22:22" x14ac:dyDescent="0.45">
      <c r="V259" s="3"/>
    </row>
    <row r="260" spans="22:22" x14ac:dyDescent="0.45">
      <c r="V260" s="3"/>
    </row>
    <row r="261" spans="22:22" x14ac:dyDescent="0.45">
      <c r="V261" s="3"/>
    </row>
    <row r="262" spans="22:22" x14ac:dyDescent="0.45">
      <c r="V262" s="3"/>
    </row>
    <row r="263" spans="22:22" x14ac:dyDescent="0.45">
      <c r="V263" s="3"/>
    </row>
    <row r="264" spans="22:22" x14ac:dyDescent="0.45">
      <c r="V264" s="3"/>
    </row>
    <row r="265" spans="22:22" x14ac:dyDescent="0.45">
      <c r="V265" s="3"/>
    </row>
    <row r="266" spans="22:22" x14ac:dyDescent="0.45">
      <c r="V266" s="3"/>
    </row>
    <row r="267" spans="22:22" x14ac:dyDescent="0.45">
      <c r="V267" s="3"/>
    </row>
    <row r="268" spans="22:22" x14ac:dyDescent="0.45">
      <c r="V268" s="3"/>
    </row>
    <row r="269" spans="22:22" x14ac:dyDescent="0.45">
      <c r="V269" s="3"/>
    </row>
    <row r="270" spans="22:22" x14ac:dyDescent="0.45">
      <c r="V270" s="3"/>
    </row>
    <row r="271" spans="22:22" x14ac:dyDescent="0.45">
      <c r="V271" s="3"/>
    </row>
    <row r="272" spans="22:22" x14ac:dyDescent="0.45">
      <c r="V272" s="3"/>
    </row>
    <row r="273" spans="22:22" x14ac:dyDescent="0.45">
      <c r="V273" s="3"/>
    </row>
    <row r="274" spans="22:22" x14ac:dyDescent="0.45">
      <c r="V274" s="3"/>
    </row>
    <row r="275" spans="22:22" x14ac:dyDescent="0.45">
      <c r="V275" s="3"/>
    </row>
    <row r="276" spans="22:22" x14ac:dyDescent="0.45">
      <c r="V276" s="3"/>
    </row>
    <row r="277" spans="22:22" x14ac:dyDescent="0.45">
      <c r="V277" s="3"/>
    </row>
    <row r="278" spans="22:22" x14ac:dyDescent="0.45">
      <c r="V278" s="3"/>
    </row>
    <row r="279" spans="22:22" x14ac:dyDescent="0.45">
      <c r="V279" s="3"/>
    </row>
    <row r="280" spans="22:22" x14ac:dyDescent="0.45">
      <c r="V280" s="3"/>
    </row>
    <row r="281" spans="22:22" x14ac:dyDescent="0.45">
      <c r="V281" s="3"/>
    </row>
    <row r="282" spans="22:22" x14ac:dyDescent="0.45">
      <c r="V282" s="3"/>
    </row>
    <row r="283" spans="22:22" x14ac:dyDescent="0.45">
      <c r="V283" s="3"/>
    </row>
    <row r="284" spans="22:22" x14ac:dyDescent="0.45">
      <c r="V284" s="3"/>
    </row>
    <row r="285" spans="22:22" x14ac:dyDescent="0.45">
      <c r="V285" s="3"/>
    </row>
    <row r="286" spans="22:22" x14ac:dyDescent="0.45">
      <c r="V286" s="3"/>
    </row>
    <row r="287" spans="22:22" x14ac:dyDescent="0.45">
      <c r="V287" s="3"/>
    </row>
    <row r="288" spans="22:22" x14ac:dyDescent="0.45">
      <c r="V288" s="3"/>
    </row>
    <row r="289" spans="22:22" x14ac:dyDescent="0.45">
      <c r="V289" s="3"/>
    </row>
    <row r="290" spans="22:22" x14ac:dyDescent="0.45">
      <c r="V290" s="3"/>
    </row>
    <row r="291" spans="22:22" x14ac:dyDescent="0.45">
      <c r="V291" s="3"/>
    </row>
    <row r="292" spans="22:22" x14ac:dyDescent="0.45">
      <c r="V292" s="3"/>
    </row>
    <row r="293" spans="22:22" x14ac:dyDescent="0.45">
      <c r="V293" s="3"/>
    </row>
    <row r="294" spans="22:22" x14ac:dyDescent="0.45">
      <c r="V294" s="3"/>
    </row>
    <row r="295" spans="22:22" x14ac:dyDescent="0.45">
      <c r="V295" s="3"/>
    </row>
    <row r="296" spans="22:22" x14ac:dyDescent="0.45">
      <c r="V296" s="3"/>
    </row>
    <row r="297" spans="22:22" x14ac:dyDescent="0.45">
      <c r="V297" s="3"/>
    </row>
    <row r="298" spans="22:22" x14ac:dyDescent="0.45">
      <c r="V298" s="3"/>
    </row>
    <row r="299" spans="22:22" x14ac:dyDescent="0.45">
      <c r="V299" s="3"/>
    </row>
    <row r="300" spans="22:22" x14ac:dyDescent="0.45">
      <c r="V300" s="3"/>
    </row>
    <row r="301" spans="22:22" x14ac:dyDescent="0.45">
      <c r="V301" s="3"/>
    </row>
    <row r="302" spans="22:22" x14ac:dyDescent="0.45">
      <c r="V302" s="3"/>
    </row>
    <row r="303" spans="22:22" x14ac:dyDescent="0.45">
      <c r="V303" s="3"/>
    </row>
    <row r="304" spans="22:22" x14ac:dyDescent="0.45">
      <c r="V304" s="3"/>
    </row>
    <row r="305" spans="9:41" x14ac:dyDescent="0.45">
      <c r="V305" s="3"/>
    </row>
    <row r="306" spans="9:41" x14ac:dyDescent="0.45">
      <c r="V306" s="3"/>
    </row>
    <row r="307" spans="9:41" x14ac:dyDescent="0.45">
      <c r="V307" s="3"/>
    </row>
    <row r="308" spans="9:41" x14ac:dyDescent="0.45">
      <c r="V308" s="3"/>
    </row>
    <row r="309" spans="9:41" x14ac:dyDescent="0.45">
      <c r="V309" s="3"/>
    </row>
    <row r="310" spans="9:41" x14ac:dyDescent="0.45">
      <c r="V310" s="3"/>
    </row>
    <row r="311" spans="9:41" x14ac:dyDescent="0.45">
      <c r="V311" s="3"/>
    </row>
    <row r="312" spans="9:41" x14ac:dyDescent="0.45">
      <c r="V312" s="3"/>
    </row>
    <row r="313" spans="9:41" x14ac:dyDescent="0.45">
      <c r="V313" s="3"/>
    </row>
    <row r="314" spans="9:41" x14ac:dyDescent="0.45">
      <c r="V314" s="3"/>
    </row>
    <row r="315" spans="9:41" x14ac:dyDescent="0.45">
      <c r="V315" s="3"/>
    </row>
    <row r="316" spans="9:41" x14ac:dyDescent="0.45">
      <c r="V316" s="3"/>
    </row>
    <row r="317" spans="9:41" x14ac:dyDescent="0.45"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R317" s="3">
        <v>0</v>
      </c>
      <c r="S317" s="3">
        <v>0</v>
      </c>
      <c r="T317" s="3">
        <v>0</v>
      </c>
      <c r="V317" s="3">
        <v>24</v>
      </c>
      <c r="W317" s="3">
        <v>0</v>
      </c>
      <c r="X317" s="3">
        <v>0</v>
      </c>
      <c r="Y317" s="3">
        <v>0</v>
      </c>
      <c r="Z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766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</row>
    <row r="318" spans="9:41" x14ac:dyDescent="0.45"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R318" s="3">
        <v>0</v>
      </c>
      <c r="S318" s="3">
        <v>0</v>
      </c>
      <c r="T318" s="3">
        <v>0</v>
      </c>
      <c r="V318" s="3">
        <v>8.8524590163934422E-2</v>
      </c>
      <c r="W318" s="3">
        <v>0</v>
      </c>
      <c r="X318" s="3">
        <v>0</v>
      </c>
      <c r="Y318" s="3">
        <v>0</v>
      </c>
      <c r="Z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766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</row>
    <row r="319" spans="9:41" x14ac:dyDescent="0.45">
      <c r="N319" s="3">
        <v>0.13770491803278689</v>
      </c>
      <c r="O319" s="3">
        <v>0.88524590163934425</v>
      </c>
      <c r="R319" s="3">
        <v>0.9</v>
      </c>
      <c r="S319" s="3">
        <v>0.82131147540983607</v>
      </c>
      <c r="T319" s="3">
        <v>0.95655737704918031</v>
      </c>
      <c r="V319" s="3">
        <v>1.1844262295081966</v>
      </c>
      <c r="W319" s="3">
        <v>1.2196721311475409</v>
      </c>
      <c r="X319" s="3">
        <v>0.99918032786885247</v>
      </c>
      <c r="Y319" s="3">
        <v>1.0655737704918034</v>
      </c>
      <c r="Z319" s="3">
        <v>0.91393442622950816</v>
      </c>
      <c r="AC319" s="3">
        <v>1.3598360655737705</v>
      </c>
      <c r="AD319" s="3">
        <v>0.95819672131147537</v>
      </c>
      <c r="AE319" s="3">
        <v>1.1000000000000001</v>
      </c>
      <c r="AF319" s="3">
        <v>1.1098360655737705</v>
      </c>
      <c r="AG319" s="3">
        <v>0.87786885245901636</v>
      </c>
      <c r="AH319" s="766">
        <v>0.81721311475409841</v>
      </c>
      <c r="AI319" s="3">
        <v>1.7426229508196722</v>
      </c>
      <c r="AJ319" s="3">
        <v>1.7426229508196722</v>
      </c>
      <c r="AK319" s="3">
        <v>1.7426229508196722</v>
      </c>
      <c r="AL319" s="3">
        <v>0.92950819672131146</v>
      </c>
      <c r="AM319" s="3">
        <v>1.7426229508196722</v>
      </c>
      <c r="AN319" s="3">
        <v>1.7426229508196722</v>
      </c>
      <c r="AO319" s="3">
        <v>1.7426229508196722</v>
      </c>
    </row>
    <row r="320" spans="9:41" x14ac:dyDescent="0.45">
      <c r="V320" s="3"/>
    </row>
    <row r="321" spans="22:22" x14ac:dyDescent="0.45">
      <c r="V321" s="3"/>
    </row>
    <row r="322" spans="22:22" x14ac:dyDescent="0.45">
      <c r="V322" s="3"/>
    </row>
    <row r="323" spans="22:22" x14ac:dyDescent="0.45">
      <c r="V323" s="3"/>
    </row>
    <row r="324" spans="22:22" x14ac:dyDescent="0.45">
      <c r="V324" s="3"/>
    </row>
    <row r="325" spans="22:22" x14ac:dyDescent="0.45">
      <c r="V325" s="3"/>
    </row>
    <row r="326" spans="22:22" x14ac:dyDescent="0.45">
      <c r="V326" s="3"/>
    </row>
    <row r="327" spans="22:22" x14ac:dyDescent="0.45">
      <c r="V327" s="3"/>
    </row>
    <row r="328" spans="22:22" x14ac:dyDescent="0.45">
      <c r="V328" s="3"/>
    </row>
    <row r="329" spans="22:22" x14ac:dyDescent="0.45">
      <c r="V329" s="3"/>
    </row>
    <row r="330" spans="22:22" x14ac:dyDescent="0.45">
      <c r="V330" s="3"/>
    </row>
    <row r="331" spans="22:22" x14ac:dyDescent="0.45">
      <c r="V331" s="3"/>
    </row>
    <row r="332" spans="22:22" x14ac:dyDescent="0.45">
      <c r="V332" s="3"/>
    </row>
    <row r="333" spans="22:22" x14ac:dyDescent="0.45">
      <c r="V333" s="3"/>
    </row>
    <row r="334" spans="22:22" x14ac:dyDescent="0.45">
      <c r="V334" s="3"/>
    </row>
    <row r="335" spans="22:22" x14ac:dyDescent="0.45">
      <c r="V335" s="3"/>
    </row>
    <row r="336" spans="22:22" x14ac:dyDescent="0.45">
      <c r="V336" s="3"/>
    </row>
    <row r="337" spans="22:22" x14ac:dyDescent="0.45">
      <c r="V337" s="3"/>
    </row>
    <row r="338" spans="22:22" x14ac:dyDescent="0.45">
      <c r="V338" s="3"/>
    </row>
    <row r="339" spans="22:22" x14ac:dyDescent="0.45">
      <c r="V339" s="3"/>
    </row>
    <row r="340" spans="22:22" x14ac:dyDescent="0.45">
      <c r="V340" s="3"/>
    </row>
    <row r="341" spans="22:22" x14ac:dyDescent="0.45">
      <c r="V341" s="3"/>
    </row>
    <row r="342" spans="22:22" x14ac:dyDescent="0.45">
      <c r="V342" s="3"/>
    </row>
    <row r="343" spans="22:22" x14ac:dyDescent="0.45">
      <c r="V343" s="3"/>
    </row>
    <row r="344" spans="22:22" x14ac:dyDescent="0.45">
      <c r="V344" s="3"/>
    </row>
    <row r="345" spans="22:22" x14ac:dyDescent="0.45">
      <c r="V345" s="3"/>
    </row>
    <row r="346" spans="22:22" x14ac:dyDescent="0.45">
      <c r="V346" s="3"/>
    </row>
    <row r="347" spans="22:22" x14ac:dyDescent="0.45">
      <c r="V347" s="3"/>
    </row>
    <row r="348" spans="22:22" x14ac:dyDescent="0.45">
      <c r="V348" s="3"/>
    </row>
    <row r="349" spans="22:22" x14ac:dyDescent="0.45">
      <c r="V349" s="3"/>
    </row>
    <row r="350" spans="22:22" x14ac:dyDescent="0.45">
      <c r="V350" s="3"/>
    </row>
    <row r="351" spans="22:22" x14ac:dyDescent="0.45">
      <c r="V351" s="3"/>
    </row>
    <row r="352" spans="22:22" x14ac:dyDescent="0.45">
      <c r="V352" s="3"/>
    </row>
    <row r="353" spans="22:22" x14ac:dyDescent="0.45">
      <c r="V353" s="3"/>
    </row>
    <row r="354" spans="22:22" x14ac:dyDescent="0.45">
      <c r="V354" s="3"/>
    </row>
    <row r="355" spans="22:22" x14ac:dyDescent="0.45">
      <c r="V355" s="3"/>
    </row>
    <row r="356" spans="22:22" x14ac:dyDescent="0.45">
      <c r="V356" s="3"/>
    </row>
    <row r="357" spans="22:22" x14ac:dyDescent="0.45">
      <c r="V357" s="3"/>
    </row>
    <row r="358" spans="22:22" x14ac:dyDescent="0.45">
      <c r="V358" s="3"/>
    </row>
    <row r="359" spans="22:22" x14ac:dyDescent="0.45">
      <c r="V359" s="3"/>
    </row>
    <row r="360" spans="22:22" x14ac:dyDescent="0.45">
      <c r="V360" s="3"/>
    </row>
    <row r="361" spans="22:22" x14ac:dyDescent="0.45">
      <c r="V361" s="3"/>
    </row>
    <row r="362" spans="22:22" x14ac:dyDescent="0.45">
      <c r="V362" s="3"/>
    </row>
    <row r="363" spans="22:22" x14ac:dyDescent="0.45">
      <c r="V363" s="3"/>
    </row>
    <row r="364" spans="22:22" x14ac:dyDescent="0.45">
      <c r="V364" s="3"/>
    </row>
    <row r="365" spans="22:22" x14ac:dyDescent="0.45">
      <c r="V365" s="3"/>
    </row>
    <row r="366" spans="22:22" x14ac:dyDescent="0.45">
      <c r="V366" s="3"/>
    </row>
    <row r="367" spans="22:22" x14ac:dyDescent="0.45">
      <c r="V367" s="3"/>
    </row>
    <row r="368" spans="22:22" x14ac:dyDescent="0.45">
      <c r="V368" s="3"/>
    </row>
    <row r="369" spans="22:22" x14ac:dyDescent="0.45">
      <c r="V369" s="3"/>
    </row>
    <row r="370" spans="22:22" x14ac:dyDescent="0.45">
      <c r="V370" s="3"/>
    </row>
    <row r="371" spans="22:22" x14ac:dyDescent="0.45">
      <c r="V371" s="3"/>
    </row>
    <row r="372" spans="22:22" x14ac:dyDescent="0.45">
      <c r="V372" s="3"/>
    </row>
    <row r="373" spans="22:22" x14ac:dyDescent="0.45">
      <c r="V373" s="3"/>
    </row>
    <row r="374" spans="22:22" x14ac:dyDescent="0.45">
      <c r="V374" s="3"/>
    </row>
    <row r="375" spans="22:22" x14ac:dyDescent="0.45">
      <c r="V375" s="3"/>
    </row>
    <row r="376" spans="22:22" x14ac:dyDescent="0.45">
      <c r="V376" s="3"/>
    </row>
    <row r="377" spans="22:22" x14ac:dyDescent="0.45">
      <c r="V377" s="3"/>
    </row>
    <row r="378" spans="22:22" x14ac:dyDescent="0.45">
      <c r="V378" s="3"/>
    </row>
    <row r="379" spans="22:22" x14ac:dyDescent="0.45">
      <c r="V379" s="3"/>
    </row>
    <row r="380" spans="22:22" x14ac:dyDescent="0.45">
      <c r="V380" s="3"/>
    </row>
    <row r="381" spans="22:22" x14ac:dyDescent="0.45">
      <c r="V381" s="3"/>
    </row>
    <row r="382" spans="22:22" x14ac:dyDescent="0.45">
      <c r="V382" s="3"/>
    </row>
    <row r="383" spans="22:22" x14ac:dyDescent="0.45">
      <c r="V383" s="3"/>
    </row>
    <row r="384" spans="22:22" x14ac:dyDescent="0.45">
      <c r="V384" s="3"/>
    </row>
    <row r="385" spans="22:22" x14ac:dyDescent="0.45">
      <c r="V385" s="3"/>
    </row>
    <row r="386" spans="22:22" x14ac:dyDescent="0.45">
      <c r="V386" s="3"/>
    </row>
    <row r="387" spans="22:22" x14ac:dyDescent="0.45">
      <c r="V387" s="3"/>
    </row>
    <row r="388" spans="22:22" x14ac:dyDescent="0.45">
      <c r="V388" s="3"/>
    </row>
    <row r="389" spans="22:22" x14ac:dyDescent="0.45">
      <c r="V389" s="3"/>
    </row>
    <row r="390" spans="22:22" x14ac:dyDescent="0.45">
      <c r="V390" s="3"/>
    </row>
    <row r="391" spans="22:22" x14ac:dyDescent="0.45">
      <c r="V391" s="3"/>
    </row>
    <row r="392" spans="22:22" x14ac:dyDescent="0.45">
      <c r="V392" s="3"/>
    </row>
    <row r="393" spans="22:22" x14ac:dyDescent="0.45">
      <c r="V393" s="3"/>
    </row>
    <row r="394" spans="22:22" x14ac:dyDescent="0.45">
      <c r="V394" s="3"/>
    </row>
    <row r="395" spans="22:22" x14ac:dyDescent="0.45">
      <c r="V395" s="3"/>
    </row>
    <row r="396" spans="22:22" x14ac:dyDescent="0.45">
      <c r="V396" s="3"/>
    </row>
    <row r="397" spans="22:22" x14ac:dyDescent="0.45">
      <c r="V397" s="3"/>
    </row>
    <row r="398" spans="22:22" x14ac:dyDescent="0.45">
      <c r="V398" s="3"/>
    </row>
    <row r="399" spans="22:22" x14ac:dyDescent="0.45">
      <c r="V399" s="3"/>
    </row>
    <row r="400" spans="22:22" x14ac:dyDescent="0.45">
      <c r="V400" s="3"/>
    </row>
    <row r="401" spans="22:22" x14ac:dyDescent="0.45">
      <c r="V401" s="3"/>
    </row>
    <row r="402" spans="22:22" x14ac:dyDescent="0.45">
      <c r="V402" s="3"/>
    </row>
    <row r="403" spans="22:22" x14ac:dyDescent="0.45">
      <c r="V403" s="3"/>
    </row>
    <row r="404" spans="22:22" x14ac:dyDescent="0.45">
      <c r="V404" s="3"/>
    </row>
    <row r="405" spans="22:22" x14ac:dyDescent="0.45">
      <c r="V405" s="3"/>
    </row>
    <row r="406" spans="22:22" x14ac:dyDescent="0.45">
      <c r="V406" s="3"/>
    </row>
    <row r="407" spans="22:22" x14ac:dyDescent="0.45">
      <c r="V407" s="3"/>
    </row>
    <row r="408" spans="22:22" x14ac:dyDescent="0.45">
      <c r="V408" s="3"/>
    </row>
    <row r="409" spans="22:22" x14ac:dyDescent="0.45">
      <c r="V409" s="3"/>
    </row>
    <row r="410" spans="22:22" x14ac:dyDescent="0.45">
      <c r="V410" s="3"/>
    </row>
    <row r="411" spans="22:22" x14ac:dyDescent="0.45">
      <c r="V411" s="3"/>
    </row>
    <row r="412" spans="22:22" x14ac:dyDescent="0.45">
      <c r="V412" s="3"/>
    </row>
    <row r="413" spans="22:22" x14ac:dyDescent="0.45">
      <c r="V413" s="3"/>
    </row>
    <row r="414" spans="22:22" x14ac:dyDescent="0.45">
      <c r="V414" s="3"/>
    </row>
    <row r="415" spans="22:22" x14ac:dyDescent="0.45">
      <c r="V415" s="3"/>
    </row>
    <row r="416" spans="22:22" x14ac:dyDescent="0.45">
      <c r="V416" s="3"/>
    </row>
    <row r="417" spans="22:22" x14ac:dyDescent="0.45">
      <c r="V417" s="3"/>
    </row>
    <row r="418" spans="22:22" x14ac:dyDescent="0.45">
      <c r="V418" s="3"/>
    </row>
    <row r="419" spans="22:22" x14ac:dyDescent="0.45">
      <c r="V419" s="3"/>
    </row>
    <row r="420" spans="22:22" x14ac:dyDescent="0.45">
      <c r="V420" s="3"/>
    </row>
    <row r="421" spans="22:22" x14ac:dyDescent="0.45">
      <c r="V421" s="3"/>
    </row>
    <row r="422" spans="22:22" x14ac:dyDescent="0.45">
      <c r="V422" s="3"/>
    </row>
    <row r="423" spans="22:22" x14ac:dyDescent="0.45">
      <c r="V423" s="3"/>
    </row>
    <row r="424" spans="22:22" x14ac:dyDescent="0.45">
      <c r="V424" s="3"/>
    </row>
    <row r="425" spans="22:22" x14ac:dyDescent="0.45">
      <c r="V425" s="3"/>
    </row>
    <row r="426" spans="22:22" x14ac:dyDescent="0.45">
      <c r="V426" s="3"/>
    </row>
    <row r="427" spans="22:22" x14ac:dyDescent="0.45">
      <c r="V427" s="3"/>
    </row>
    <row r="428" spans="22:22" x14ac:dyDescent="0.45">
      <c r="V428" s="3"/>
    </row>
    <row r="429" spans="22:22" x14ac:dyDescent="0.45">
      <c r="V429" s="3"/>
    </row>
    <row r="430" spans="22:22" x14ac:dyDescent="0.45">
      <c r="V430" s="3"/>
    </row>
    <row r="431" spans="22:22" x14ac:dyDescent="0.45">
      <c r="V431" s="3"/>
    </row>
    <row r="432" spans="22:22" x14ac:dyDescent="0.45">
      <c r="V432" s="3"/>
    </row>
    <row r="433" spans="22:22" x14ac:dyDescent="0.45">
      <c r="V433" s="3"/>
    </row>
    <row r="434" spans="22:22" x14ac:dyDescent="0.45">
      <c r="V434" s="3"/>
    </row>
    <row r="435" spans="22:22" x14ac:dyDescent="0.45">
      <c r="V435" s="3"/>
    </row>
    <row r="436" spans="22:22" x14ac:dyDescent="0.45">
      <c r="V436" s="3"/>
    </row>
    <row r="437" spans="22:22" x14ac:dyDescent="0.45">
      <c r="V437" s="3"/>
    </row>
    <row r="438" spans="22:22" x14ac:dyDescent="0.45">
      <c r="V438" s="3"/>
    </row>
    <row r="439" spans="22:22" x14ac:dyDescent="0.45">
      <c r="V439" s="3"/>
    </row>
    <row r="440" spans="22:22" x14ac:dyDescent="0.45">
      <c r="V440" s="3"/>
    </row>
    <row r="441" spans="22:22" x14ac:dyDescent="0.45">
      <c r="V441" s="3"/>
    </row>
    <row r="442" spans="22:22" x14ac:dyDescent="0.45">
      <c r="V442" s="3"/>
    </row>
    <row r="443" spans="22:22" x14ac:dyDescent="0.45">
      <c r="V443" s="3"/>
    </row>
    <row r="444" spans="22:22" x14ac:dyDescent="0.45">
      <c r="V444" s="3"/>
    </row>
    <row r="445" spans="22:22" x14ac:dyDescent="0.45">
      <c r="V445" s="3"/>
    </row>
    <row r="446" spans="22:22" x14ac:dyDescent="0.45">
      <c r="V446" s="3"/>
    </row>
    <row r="447" spans="22:22" x14ac:dyDescent="0.45">
      <c r="V447" s="3"/>
    </row>
    <row r="448" spans="22:22" x14ac:dyDescent="0.45">
      <c r="V448" s="3"/>
    </row>
    <row r="449" spans="22:22" x14ac:dyDescent="0.45">
      <c r="V449" s="3"/>
    </row>
    <row r="450" spans="22:22" x14ac:dyDescent="0.45">
      <c r="V450" s="3"/>
    </row>
    <row r="451" spans="22:22" x14ac:dyDescent="0.45">
      <c r="V451" s="3"/>
    </row>
    <row r="452" spans="22:22" x14ac:dyDescent="0.45">
      <c r="V452" s="3"/>
    </row>
    <row r="453" spans="22:22" x14ac:dyDescent="0.45">
      <c r="V453" s="3"/>
    </row>
    <row r="454" spans="22:22" x14ac:dyDescent="0.45">
      <c r="V454" s="3"/>
    </row>
    <row r="455" spans="22:22" x14ac:dyDescent="0.45">
      <c r="V455" s="3"/>
    </row>
    <row r="456" spans="22:22" x14ac:dyDescent="0.45">
      <c r="V456" s="3"/>
    </row>
    <row r="457" spans="22:22" x14ac:dyDescent="0.45">
      <c r="V457" s="3"/>
    </row>
    <row r="458" spans="22:22" x14ac:dyDescent="0.45">
      <c r="V458" s="3"/>
    </row>
    <row r="459" spans="22:22" x14ac:dyDescent="0.45">
      <c r="V459" s="3"/>
    </row>
    <row r="460" spans="22:22" x14ac:dyDescent="0.45">
      <c r="V460" s="3"/>
    </row>
    <row r="461" spans="22:22" x14ac:dyDescent="0.45">
      <c r="V461" s="3"/>
    </row>
    <row r="462" spans="22:22" x14ac:dyDescent="0.45">
      <c r="V462" s="3"/>
    </row>
    <row r="463" spans="22:22" x14ac:dyDescent="0.45">
      <c r="V463" s="3"/>
    </row>
    <row r="464" spans="22:22" x14ac:dyDescent="0.45">
      <c r="V464" s="3"/>
    </row>
    <row r="465" spans="22:22" x14ac:dyDescent="0.45">
      <c r="V465" s="3"/>
    </row>
    <row r="466" spans="22:22" x14ac:dyDescent="0.45">
      <c r="V466" s="3"/>
    </row>
    <row r="467" spans="22:22" x14ac:dyDescent="0.45">
      <c r="V467" s="3"/>
    </row>
    <row r="468" spans="22:22" x14ac:dyDescent="0.45">
      <c r="V468" s="3"/>
    </row>
    <row r="469" spans="22:22" x14ac:dyDescent="0.45">
      <c r="V469" s="3"/>
    </row>
    <row r="470" spans="22:22" x14ac:dyDescent="0.45">
      <c r="V470" s="3"/>
    </row>
    <row r="471" spans="22:22" x14ac:dyDescent="0.45">
      <c r="V471" s="3"/>
    </row>
    <row r="472" spans="22:22" x14ac:dyDescent="0.45">
      <c r="V472" s="3"/>
    </row>
    <row r="473" spans="22:22" x14ac:dyDescent="0.45">
      <c r="V473" s="3"/>
    </row>
    <row r="474" spans="22:22" x14ac:dyDescent="0.45">
      <c r="V474" s="3"/>
    </row>
    <row r="475" spans="22:22" x14ac:dyDescent="0.45">
      <c r="V475" s="3"/>
    </row>
    <row r="476" spans="22:22" x14ac:dyDescent="0.45">
      <c r="V476" s="3"/>
    </row>
    <row r="477" spans="22:22" x14ac:dyDescent="0.45">
      <c r="V477" s="3"/>
    </row>
    <row r="478" spans="22:22" x14ac:dyDescent="0.45">
      <c r="V478" s="3"/>
    </row>
    <row r="479" spans="22:22" x14ac:dyDescent="0.45">
      <c r="V479" s="3"/>
    </row>
    <row r="480" spans="22:22" x14ac:dyDescent="0.45">
      <c r="V480" s="3"/>
    </row>
    <row r="481" spans="22:22" x14ac:dyDescent="0.45">
      <c r="V481" s="3"/>
    </row>
    <row r="482" spans="22:22" x14ac:dyDescent="0.45">
      <c r="V482" s="3"/>
    </row>
    <row r="483" spans="22:22" x14ac:dyDescent="0.45">
      <c r="V483" s="3"/>
    </row>
    <row r="484" spans="22:22" x14ac:dyDescent="0.45">
      <c r="V484" s="3"/>
    </row>
    <row r="485" spans="22:22" x14ac:dyDescent="0.45">
      <c r="V485" s="3"/>
    </row>
    <row r="486" spans="22:22" x14ac:dyDescent="0.45">
      <c r="V486" s="3"/>
    </row>
    <row r="487" spans="22:22" x14ac:dyDescent="0.45">
      <c r="V487" s="3"/>
    </row>
    <row r="488" spans="22:22" x14ac:dyDescent="0.45">
      <c r="V488" s="3"/>
    </row>
    <row r="489" spans="22:22" x14ac:dyDescent="0.45">
      <c r="V489" s="3"/>
    </row>
    <row r="490" spans="22:22" x14ac:dyDescent="0.45">
      <c r="V490" s="3"/>
    </row>
    <row r="491" spans="22:22" x14ac:dyDescent="0.45">
      <c r="V491" s="3"/>
    </row>
    <row r="492" spans="22:22" x14ac:dyDescent="0.45">
      <c r="V492" s="3"/>
    </row>
    <row r="493" spans="22:22" x14ac:dyDescent="0.45">
      <c r="V493" s="3"/>
    </row>
    <row r="494" spans="22:22" x14ac:dyDescent="0.45">
      <c r="V494" s="3"/>
    </row>
    <row r="495" spans="22:22" x14ac:dyDescent="0.45">
      <c r="V495" s="3"/>
    </row>
    <row r="496" spans="22:22" x14ac:dyDescent="0.45">
      <c r="V496" s="3"/>
    </row>
    <row r="497" spans="22:22" x14ac:dyDescent="0.45">
      <c r="V497" s="3"/>
    </row>
    <row r="498" spans="22:22" x14ac:dyDescent="0.45">
      <c r="V498" s="3"/>
    </row>
    <row r="499" spans="22:22" x14ac:dyDescent="0.45">
      <c r="V499" s="3"/>
    </row>
    <row r="500" spans="22:22" x14ac:dyDescent="0.45">
      <c r="V500" s="3"/>
    </row>
    <row r="501" spans="22:22" x14ac:dyDescent="0.45">
      <c r="V501" s="3"/>
    </row>
    <row r="502" spans="22:22" x14ac:dyDescent="0.45">
      <c r="V502" s="3"/>
    </row>
    <row r="503" spans="22:22" x14ac:dyDescent="0.45">
      <c r="V503" s="3"/>
    </row>
    <row r="504" spans="22:22" x14ac:dyDescent="0.45">
      <c r="V504" s="3"/>
    </row>
    <row r="505" spans="22:22" x14ac:dyDescent="0.45">
      <c r="V505" s="3"/>
    </row>
    <row r="506" spans="22:22" x14ac:dyDescent="0.45">
      <c r="V506" s="3"/>
    </row>
    <row r="507" spans="22:22" x14ac:dyDescent="0.45">
      <c r="V507" s="3"/>
    </row>
    <row r="508" spans="22:22" x14ac:dyDescent="0.45">
      <c r="V508" s="3"/>
    </row>
    <row r="509" spans="22:22" x14ac:dyDescent="0.45">
      <c r="V509" s="3"/>
    </row>
    <row r="510" spans="22:22" x14ac:dyDescent="0.45">
      <c r="V510" s="3"/>
    </row>
    <row r="511" spans="22:22" x14ac:dyDescent="0.45">
      <c r="V511" s="3"/>
    </row>
    <row r="512" spans="22:22" x14ac:dyDescent="0.45">
      <c r="V512" s="3"/>
    </row>
    <row r="513" spans="22:22" x14ac:dyDescent="0.45">
      <c r="V513" s="3"/>
    </row>
    <row r="514" spans="22:22" x14ac:dyDescent="0.45">
      <c r="V514" s="3"/>
    </row>
    <row r="515" spans="22:22" x14ac:dyDescent="0.45">
      <c r="V515" s="3"/>
    </row>
    <row r="516" spans="22:22" x14ac:dyDescent="0.45">
      <c r="V516" s="3"/>
    </row>
    <row r="517" spans="22:22" x14ac:dyDescent="0.45">
      <c r="V517" s="3"/>
    </row>
    <row r="518" spans="22:22" x14ac:dyDescent="0.45">
      <c r="V518" s="3"/>
    </row>
    <row r="519" spans="22:22" x14ac:dyDescent="0.45">
      <c r="V519" s="3"/>
    </row>
    <row r="520" spans="22:22" x14ac:dyDescent="0.45">
      <c r="V520" s="3"/>
    </row>
    <row r="521" spans="22:22" x14ac:dyDescent="0.45">
      <c r="V521" s="3"/>
    </row>
    <row r="522" spans="22:22" x14ac:dyDescent="0.45">
      <c r="V522" s="3"/>
    </row>
    <row r="523" spans="22:22" x14ac:dyDescent="0.45">
      <c r="V523" s="3"/>
    </row>
    <row r="524" spans="22:22" x14ac:dyDescent="0.45">
      <c r="V524" s="3"/>
    </row>
    <row r="525" spans="22:22" x14ac:dyDescent="0.45">
      <c r="V525" s="3"/>
    </row>
    <row r="526" spans="22:22" x14ac:dyDescent="0.45">
      <c r="V526" s="3"/>
    </row>
    <row r="527" spans="22:22" x14ac:dyDescent="0.45">
      <c r="V527" s="3"/>
    </row>
    <row r="528" spans="22:22" x14ac:dyDescent="0.45">
      <c r="V528" s="3"/>
    </row>
    <row r="529" spans="22:22" x14ac:dyDescent="0.45">
      <c r="V529" s="3"/>
    </row>
    <row r="530" spans="22:22" x14ac:dyDescent="0.45">
      <c r="V530" s="3"/>
    </row>
    <row r="531" spans="22:22" x14ac:dyDescent="0.45">
      <c r="V531" s="3"/>
    </row>
    <row r="532" spans="22:22" x14ac:dyDescent="0.45">
      <c r="V532" s="3"/>
    </row>
    <row r="533" spans="22:22" x14ac:dyDescent="0.45">
      <c r="V533" s="3"/>
    </row>
    <row r="534" spans="22:22" x14ac:dyDescent="0.45">
      <c r="V534" s="3"/>
    </row>
    <row r="535" spans="22:22" x14ac:dyDescent="0.45">
      <c r="V535" s="3"/>
    </row>
    <row r="536" spans="22:22" x14ac:dyDescent="0.45">
      <c r="V536" s="3"/>
    </row>
    <row r="537" spans="22:22" x14ac:dyDescent="0.45">
      <c r="V537" s="3"/>
    </row>
    <row r="538" spans="22:22" x14ac:dyDescent="0.45">
      <c r="V538" s="3"/>
    </row>
    <row r="539" spans="22:22" x14ac:dyDescent="0.45">
      <c r="V539" s="3"/>
    </row>
    <row r="540" spans="22:22" x14ac:dyDescent="0.45">
      <c r="V540" s="3"/>
    </row>
    <row r="541" spans="22:22" x14ac:dyDescent="0.45">
      <c r="V541" s="3"/>
    </row>
    <row r="542" spans="22:22" x14ac:dyDescent="0.45">
      <c r="V542" s="3"/>
    </row>
    <row r="543" spans="22:22" x14ac:dyDescent="0.45">
      <c r="V543" s="3"/>
    </row>
    <row r="544" spans="22:22" x14ac:dyDescent="0.45">
      <c r="V544" s="3"/>
    </row>
    <row r="545" spans="22:22" x14ac:dyDescent="0.45">
      <c r="V545" s="3"/>
    </row>
    <row r="546" spans="22:22" x14ac:dyDescent="0.45">
      <c r="V546" s="3"/>
    </row>
    <row r="547" spans="22:22" x14ac:dyDescent="0.45">
      <c r="V547" s="3"/>
    </row>
    <row r="548" spans="22:22" x14ac:dyDescent="0.45">
      <c r="V548" s="3"/>
    </row>
    <row r="549" spans="22:22" x14ac:dyDescent="0.45">
      <c r="V549" s="3"/>
    </row>
    <row r="550" spans="22:22" x14ac:dyDescent="0.45">
      <c r="V550" s="3"/>
    </row>
    <row r="551" spans="22:22" x14ac:dyDescent="0.45">
      <c r="V551" s="3"/>
    </row>
    <row r="552" spans="22:22" x14ac:dyDescent="0.45">
      <c r="V552" s="3"/>
    </row>
    <row r="553" spans="22:22" x14ac:dyDescent="0.45">
      <c r="V553" s="3"/>
    </row>
    <row r="554" spans="22:22" x14ac:dyDescent="0.45">
      <c r="V554" s="3"/>
    </row>
    <row r="555" spans="22:22" x14ac:dyDescent="0.45">
      <c r="V555" s="3"/>
    </row>
    <row r="556" spans="22:22" x14ac:dyDescent="0.45">
      <c r="V556" s="3"/>
    </row>
    <row r="557" spans="22:22" x14ac:dyDescent="0.45">
      <c r="V557" s="3"/>
    </row>
    <row r="558" spans="22:22" x14ac:dyDescent="0.45">
      <c r="V558" s="3"/>
    </row>
    <row r="559" spans="22:22" x14ac:dyDescent="0.45">
      <c r="V559" s="3"/>
    </row>
    <row r="560" spans="22:22" x14ac:dyDescent="0.45">
      <c r="V560" s="3"/>
    </row>
    <row r="561" spans="22:22" x14ac:dyDescent="0.45">
      <c r="V561" s="3"/>
    </row>
    <row r="562" spans="22:22" x14ac:dyDescent="0.45">
      <c r="V562" s="3"/>
    </row>
    <row r="563" spans="22:22" x14ac:dyDescent="0.45">
      <c r="V563" s="3"/>
    </row>
    <row r="564" spans="22:22" x14ac:dyDescent="0.45">
      <c r="V564" s="3"/>
    </row>
    <row r="565" spans="22:22" x14ac:dyDescent="0.45">
      <c r="V565" s="3"/>
    </row>
    <row r="566" spans="22:22" x14ac:dyDescent="0.45">
      <c r="V566" s="3"/>
    </row>
    <row r="567" spans="22:22" x14ac:dyDescent="0.45">
      <c r="V567" s="3"/>
    </row>
    <row r="568" spans="22:22" x14ac:dyDescent="0.45">
      <c r="V568" s="3"/>
    </row>
    <row r="569" spans="22:22" x14ac:dyDescent="0.45">
      <c r="V569" s="3"/>
    </row>
    <row r="570" spans="22:22" x14ac:dyDescent="0.45">
      <c r="V570" s="3"/>
    </row>
    <row r="571" spans="22:22" x14ac:dyDescent="0.45">
      <c r="V571" s="3"/>
    </row>
    <row r="572" spans="22:22" x14ac:dyDescent="0.45">
      <c r="V572" s="3"/>
    </row>
    <row r="573" spans="22:22" x14ac:dyDescent="0.45">
      <c r="V573" s="3"/>
    </row>
    <row r="574" spans="22:22" x14ac:dyDescent="0.45">
      <c r="V574" s="3"/>
    </row>
    <row r="575" spans="22:22" x14ac:dyDescent="0.45">
      <c r="V575" s="3"/>
    </row>
    <row r="576" spans="22:22" x14ac:dyDescent="0.45">
      <c r="V576" s="3"/>
    </row>
    <row r="577" spans="22:22" x14ac:dyDescent="0.45">
      <c r="V577" s="3"/>
    </row>
    <row r="578" spans="22:22" x14ac:dyDescent="0.45">
      <c r="V578" s="3"/>
    </row>
    <row r="579" spans="22:22" x14ac:dyDescent="0.45">
      <c r="V579" s="3"/>
    </row>
    <row r="580" spans="22:22" x14ac:dyDescent="0.45">
      <c r="V580" s="3"/>
    </row>
    <row r="581" spans="22:22" x14ac:dyDescent="0.45">
      <c r="V581" s="3"/>
    </row>
    <row r="582" spans="22:22" x14ac:dyDescent="0.45">
      <c r="V582" s="3"/>
    </row>
    <row r="583" spans="22:22" x14ac:dyDescent="0.45">
      <c r="V583" s="3"/>
    </row>
    <row r="584" spans="22:22" x14ac:dyDescent="0.45">
      <c r="V584" s="3"/>
    </row>
    <row r="585" spans="22:22" x14ac:dyDescent="0.45">
      <c r="V585" s="3"/>
    </row>
    <row r="586" spans="22:22" x14ac:dyDescent="0.45">
      <c r="V586" s="3"/>
    </row>
    <row r="587" spans="22:22" x14ac:dyDescent="0.45">
      <c r="V587" s="3"/>
    </row>
    <row r="588" spans="22:22" x14ac:dyDescent="0.45">
      <c r="V588" s="3"/>
    </row>
    <row r="589" spans="22:22" x14ac:dyDescent="0.45">
      <c r="V589" s="3"/>
    </row>
    <row r="590" spans="22:22" x14ac:dyDescent="0.45">
      <c r="V590" s="3"/>
    </row>
    <row r="591" spans="22:22" x14ac:dyDescent="0.45">
      <c r="V591" s="3"/>
    </row>
    <row r="592" spans="22:22" x14ac:dyDescent="0.45">
      <c r="V592" s="3"/>
    </row>
    <row r="593" spans="22:22" x14ac:dyDescent="0.45">
      <c r="V593" s="3"/>
    </row>
    <row r="594" spans="22:22" x14ac:dyDescent="0.45">
      <c r="V594" s="3"/>
    </row>
    <row r="595" spans="22:22" x14ac:dyDescent="0.45">
      <c r="V595" s="3"/>
    </row>
    <row r="596" spans="22:22" x14ac:dyDescent="0.45">
      <c r="V596" s="3"/>
    </row>
    <row r="597" spans="22:22" x14ac:dyDescent="0.45">
      <c r="V597" s="3"/>
    </row>
    <row r="598" spans="22:22" x14ac:dyDescent="0.45">
      <c r="V598" s="3"/>
    </row>
    <row r="599" spans="22:22" x14ac:dyDescent="0.45">
      <c r="V599" s="3"/>
    </row>
    <row r="600" spans="22:22" x14ac:dyDescent="0.45">
      <c r="V600" s="3"/>
    </row>
    <row r="601" spans="22:22" x14ac:dyDescent="0.45">
      <c r="V601" s="3"/>
    </row>
    <row r="602" spans="22:22" x14ac:dyDescent="0.45">
      <c r="V602" s="3"/>
    </row>
    <row r="603" spans="22:22" x14ac:dyDescent="0.45">
      <c r="V603" s="3"/>
    </row>
    <row r="604" spans="22:22" x14ac:dyDescent="0.45">
      <c r="V604" s="3"/>
    </row>
    <row r="605" spans="22:22" x14ac:dyDescent="0.45">
      <c r="V605" s="3"/>
    </row>
    <row r="606" spans="22:22" x14ac:dyDescent="0.45">
      <c r="V606" s="3"/>
    </row>
    <row r="607" spans="22:22" x14ac:dyDescent="0.45">
      <c r="V607" s="3"/>
    </row>
    <row r="608" spans="22:22" x14ac:dyDescent="0.45">
      <c r="V608" s="3"/>
    </row>
    <row r="609" spans="22:22" x14ac:dyDescent="0.45">
      <c r="V609" s="3"/>
    </row>
    <row r="610" spans="22:22" x14ac:dyDescent="0.45">
      <c r="V610" s="3"/>
    </row>
    <row r="611" spans="22:22" x14ac:dyDescent="0.45">
      <c r="V611" s="3"/>
    </row>
    <row r="612" spans="22:22" x14ac:dyDescent="0.45">
      <c r="V612" s="3"/>
    </row>
    <row r="613" spans="22:22" x14ac:dyDescent="0.45">
      <c r="V613" s="3"/>
    </row>
    <row r="614" spans="22:22" x14ac:dyDescent="0.45">
      <c r="V614" s="3"/>
    </row>
    <row r="615" spans="22:22" x14ac:dyDescent="0.45">
      <c r="V615" s="3"/>
    </row>
    <row r="616" spans="22:22" x14ac:dyDescent="0.45">
      <c r="V616" s="3"/>
    </row>
    <row r="617" spans="22:22" x14ac:dyDescent="0.45">
      <c r="V617" s="3"/>
    </row>
    <row r="618" spans="22:22" x14ac:dyDescent="0.45">
      <c r="V618" s="3"/>
    </row>
    <row r="619" spans="22:22" x14ac:dyDescent="0.45">
      <c r="V619" s="3"/>
    </row>
    <row r="620" spans="22:22" x14ac:dyDescent="0.45">
      <c r="V620" s="3"/>
    </row>
    <row r="621" spans="22:22" x14ac:dyDescent="0.45">
      <c r="V621" s="3"/>
    </row>
    <row r="622" spans="22:22" x14ac:dyDescent="0.45">
      <c r="V622" s="3"/>
    </row>
    <row r="623" spans="22:22" x14ac:dyDescent="0.45">
      <c r="V623" s="3"/>
    </row>
    <row r="624" spans="22:22" x14ac:dyDescent="0.45">
      <c r="V624" s="3"/>
    </row>
    <row r="625" spans="22:22" x14ac:dyDescent="0.45">
      <c r="V625" s="3"/>
    </row>
    <row r="626" spans="22:22" x14ac:dyDescent="0.45">
      <c r="V626" s="3"/>
    </row>
    <row r="627" spans="22:22" x14ac:dyDescent="0.45">
      <c r="V627" s="3"/>
    </row>
    <row r="628" spans="22:22" x14ac:dyDescent="0.45">
      <c r="V628" s="3"/>
    </row>
    <row r="629" spans="22:22" x14ac:dyDescent="0.45">
      <c r="V629" s="3"/>
    </row>
    <row r="630" spans="22:22" x14ac:dyDescent="0.45">
      <c r="V630" s="3"/>
    </row>
    <row r="631" spans="22:22" x14ac:dyDescent="0.45">
      <c r="V631" s="3"/>
    </row>
    <row r="632" spans="22:22" x14ac:dyDescent="0.45">
      <c r="V632" s="3"/>
    </row>
    <row r="633" spans="22:22" x14ac:dyDescent="0.45">
      <c r="V633" s="3"/>
    </row>
    <row r="634" spans="22:22" x14ac:dyDescent="0.45">
      <c r="V634" s="3"/>
    </row>
    <row r="635" spans="22:22" x14ac:dyDescent="0.45">
      <c r="V635" s="3"/>
    </row>
    <row r="636" spans="22:22" x14ac:dyDescent="0.45">
      <c r="V636" s="3"/>
    </row>
    <row r="637" spans="22:22" x14ac:dyDescent="0.45">
      <c r="V637" s="3"/>
    </row>
    <row r="638" spans="22:22" x14ac:dyDescent="0.45">
      <c r="V638" s="3"/>
    </row>
    <row r="639" spans="22:22" x14ac:dyDescent="0.45">
      <c r="V639" s="3"/>
    </row>
    <row r="640" spans="22:22" x14ac:dyDescent="0.45">
      <c r="V640" s="3"/>
    </row>
    <row r="641" spans="22:22" x14ac:dyDescent="0.45">
      <c r="V641" s="3"/>
    </row>
    <row r="642" spans="22:22" x14ac:dyDescent="0.45">
      <c r="V642" s="3"/>
    </row>
    <row r="643" spans="22:22" x14ac:dyDescent="0.45">
      <c r="V643" s="3"/>
    </row>
    <row r="644" spans="22:22" x14ac:dyDescent="0.45">
      <c r="V644" s="3"/>
    </row>
    <row r="645" spans="22:22" x14ac:dyDescent="0.45">
      <c r="V645" s="3"/>
    </row>
    <row r="646" spans="22:22" x14ac:dyDescent="0.45">
      <c r="V646" s="3"/>
    </row>
    <row r="647" spans="22:22" x14ac:dyDescent="0.45">
      <c r="V647" s="3"/>
    </row>
    <row r="648" spans="22:22" x14ac:dyDescent="0.45">
      <c r="V648" s="3"/>
    </row>
    <row r="649" spans="22:22" x14ac:dyDescent="0.45">
      <c r="V649" s="3"/>
    </row>
    <row r="650" spans="22:22" x14ac:dyDescent="0.45">
      <c r="V650" s="3"/>
    </row>
    <row r="651" spans="22:22" x14ac:dyDescent="0.45">
      <c r="V651" s="3"/>
    </row>
    <row r="652" spans="22:22" x14ac:dyDescent="0.45">
      <c r="V652" s="3"/>
    </row>
    <row r="653" spans="22:22" x14ac:dyDescent="0.45">
      <c r="V653" s="3"/>
    </row>
    <row r="654" spans="22:22" x14ac:dyDescent="0.45">
      <c r="V654" s="3"/>
    </row>
    <row r="655" spans="22:22" x14ac:dyDescent="0.45">
      <c r="V655" s="3"/>
    </row>
    <row r="656" spans="22:22" x14ac:dyDescent="0.45">
      <c r="V656" s="3"/>
    </row>
    <row r="657" spans="22:22" x14ac:dyDescent="0.45">
      <c r="V657" s="3"/>
    </row>
    <row r="658" spans="22:22" x14ac:dyDescent="0.45">
      <c r="V658" s="3"/>
    </row>
    <row r="659" spans="22:22" x14ac:dyDescent="0.45">
      <c r="V659" s="3"/>
    </row>
    <row r="660" spans="22:22" x14ac:dyDescent="0.45">
      <c r="V660" s="3"/>
    </row>
    <row r="661" spans="22:22" x14ac:dyDescent="0.45">
      <c r="V661" s="3"/>
    </row>
    <row r="662" spans="22:22" x14ac:dyDescent="0.45">
      <c r="V662" s="3"/>
    </row>
    <row r="663" spans="22:22" x14ac:dyDescent="0.45">
      <c r="V663" s="3"/>
    </row>
    <row r="664" spans="22:22" x14ac:dyDescent="0.45">
      <c r="V664" s="3"/>
    </row>
    <row r="665" spans="22:22" x14ac:dyDescent="0.45">
      <c r="V665" s="3"/>
    </row>
    <row r="666" spans="22:22" x14ac:dyDescent="0.45">
      <c r="V666" s="3"/>
    </row>
    <row r="667" spans="22:22" x14ac:dyDescent="0.45">
      <c r="V667" s="3"/>
    </row>
    <row r="668" spans="22:22" x14ac:dyDescent="0.45">
      <c r="V668" s="3"/>
    </row>
    <row r="669" spans="22:22" x14ac:dyDescent="0.45">
      <c r="V669" s="3"/>
    </row>
    <row r="670" spans="22:22" x14ac:dyDescent="0.45">
      <c r="V670" s="3"/>
    </row>
    <row r="671" spans="22:22" x14ac:dyDescent="0.45">
      <c r="V671" s="3"/>
    </row>
    <row r="672" spans="22:22" x14ac:dyDescent="0.45">
      <c r="V672" s="3"/>
    </row>
    <row r="673" spans="22:22" x14ac:dyDescent="0.45">
      <c r="V673" s="3"/>
    </row>
    <row r="674" spans="22:22" x14ac:dyDescent="0.45">
      <c r="V674" s="3"/>
    </row>
    <row r="675" spans="22:22" x14ac:dyDescent="0.45">
      <c r="V675" s="3"/>
    </row>
    <row r="676" spans="22:22" x14ac:dyDescent="0.45">
      <c r="V676" s="3"/>
    </row>
    <row r="677" spans="22:22" x14ac:dyDescent="0.45">
      <c r="V677" s="3"/>
    </row>
    <row r="678" spans="22:22" x14ac:dyDescent="0.45">
      <c r="V678" s="3"/>
    </row>
    <row r="679" spans="22:22" x14ac:dyDescent="0.45">
      <c r="V679" s="3"/>
    </row>
    <row r="680" spans="22:22" x14ac:dyDescent="0.45">
      <c r="V680" s="3"/>
    </row>
    <row r="681" spans="22:22" x14ac:dyDescent="0.45">
      <c r="V681" s="3"/>
    </row>
    <row r="682" spans="22:22" x14ac:dyDescent="0.45">
      <c r="V682" s="3"/>
    </row>
    <row r="683" spans="22:22" x14ac:dyDescent="0.45">
      <c r="V683" s="3"/>
    </row>
    <row r="684" spans="22:22" x14ac:dyDescent="0.45">
      <c r="V684" s="3"/>
    </row>
    <row r="685" spans="22:22" x14ac:dyDescent="0.45">
      <c r="V685" s="3"/>
    </row>
    <row r="686" spans="22:22" x14ac:dyDescent="0.45">
      <c r="V686" s="3"/>
    </row>
    <row r="687" spans="22:22" x14ac:dyDescent="0.45">
      <c r="V687" s="3"/>
    </row>
    <row r="688" spans="22:22" x14ac:dyDescent="0.45">
      <c r="V688" s="3"/>
    </row>
    <row r="689" spans="22:22" x14ac:dyDescent="0.45">
      <c r="V689" s="3"/>
    </row>
    <row r="690" spans="22:22" x14ac:dyDescent="0.45">
      <c r="V690" s="3"/>
    </row>
    <row r="691" spans="22:22" x14ac:dyDescent="0.45">
      <c r="V691" s="3"/>
    </row>
    <row r="692" spans="22:22" x14ac:dyDescent="0.45">
      <c r="V692" s="3"/>
    </row>
    <row r="693" spans="22:22" x14ac:dyDescent="0.45">
      <c r="V693" s="3"/>
    </row>
    <row r="694" spans="22:22" x14ac:dyDescent="0.45">
      <c r="V694" s="3"/>
    </row>
    <row r="695" spans="22:22" x14ac:dyDescent="0.45">
      <c r="V695" s="3"/>
    </row>
    <row r="696" spans="22:22" x14ac:dyDescent="0.45">
      <c r="V696" s="3"/>
    </row>
    <row r="697" spans="22:22" x14ac:dyDescent="0.45">
      <c r="V697" s="3"/>
    </row>
    <row r="698" spans="22:22" x14ac:dyDescent="0.45">
      <c r="V698" s="3"/>
    </row>
    <row r="699" spans="22:22" x14ac:dyDescent="0.45">
      <c r="V699" s="3"/>
    </row>
    <row r="700" spans="22:22" x14ac:dyDescent="0.45">
      <c r="V700" s="3"/>
    </row>
    <row r="701" spans="22:22" x14ac:dyDescent="0.45">
      <c r="V701" s="3"/>
    </row>
    <row r="702" spans="22:22" x14ac:dyDescent="0.45">
      <c r="V702" s="3"/>
    </row>
    <row r="703" spans="22:22" x14ac:dyDescent="0.45">
      <c r="V703" s="3"/>
    </row>
    <row r="704" spans="22:22" x14ac:dyDescent="0.45">
      <c r="V704" s="3"/>
    </row>
    <row r="705" spans="22:22" x14ac:dyDescent="0.45">
      <c r="V705" s="3"/>
    </row>
    <row r="706" spans="22:22" x14ac:dyDescent="0.45">
      <c r="V706" s="3"/>
    </row>
    <row r="707" spans="22:22" x14ac:dyDescent="0.45">
      <c r="V707" s="3"/>
    </row>
    <row r="708" spans="22:22" x14ac:dyDescent="0.45">
      <c r="V708" s="3"/>
    </row>
    <row r="709" spans="22:22" x14ac:dyDescent="0.45">
      <c r="V709" s="3"/>
    </row>
    <row r="710" spans="22:22" x14ac:dyDescent="0.45">
      <c r="V710" s="3"/>
    </row>
    <row r="711" spans="22:22" x14ac:dyDescent="0.45">
      <c r="V711" s="3"/>
    </row>
    <row r="712" spans="22:22" x14ac:dyDescent="0.45">
      <c r="V712" s="3"/>
    </row>
    <row r="713" spans="22:22" x14ac:dyDescent="0.45">
      <c r="V713" s="3"/>
    </row>
    <row r="714" spans="22:22" x14ac:dyDescent="0.45">
      <c r="V714" s="3"/>
    </row>
    <row r="715" spans="22:22" x14ac:dyDescent="0.45">
      <c r="V715" s="3"/>
    </row>
    <row r="716" spans="22:22" x14ac:dyDescent="0.45">
      <c r="V716" s="3"/>
    </row>
    <row r="717" spans="22:22" x14ac:dyDescent="0.45">
      <c r="V717" s="3"/>
    </row>
    <row r="718" spans="22:22" x14ac:dyDescent="0.45">
      <c r="V718" s="3"/>
    </row>
    <row r="719" spans="22:22" x14ac:dyDescent="0.45">
      <c r="V719" s="3"/>
    </row>
    <row r="720" spans="22:22" x14ac:dyDescent="0.45">
      <c r="V720" s="3"/>
    </row>
    <row r="721" spans="22:22" x14ac:dyDescent="0.45">
      <c r="V721" s="3"/>
    </row>
    <row r="722" spans="22:22" x14ac:dyDescent="0.45">
      <c r="V722" s="3"/>
    </row>
    <row r="723" spans="22:22" x14ac:dyDescent="0.45">
      <c r="V723" s="3"/>
    </row>
    <row r="724" spans="22:22" x14ac:dyDescent="0.45">
      <c r="V724" s="3"/>
    </row>
    <row r="725" spans="22:22" x14ac:dyDescent="0.45">
      <c r="V725" s="3"/>
    </row>
    <row r="726" spans="22:22" x14ac:dyDescent="0.45">
      <c r="V726" s="3"/>
    </row>
    <row r="727" spans="22:22" x14ac:dyDescent="0.45">
      <c r="V727" s="3"/>
    </row>
    <row r="728" spans="22:22" x14ac:dyDescent="0.45">
      <c r="V728" s="3"/>
    </row>
    <row r="729" spans="22:22" x14ac:dyDescent="0.45">
      <c r="V729" s="3"/>
    </row>
    <row r="730" spans="22:22" x14ac:dyDescent="0.45">
      <c r="V730" s="3"/>
    </row>
    <row r="731" spans="22:22" x14ac:dyDescent="0.45">
      <c r="V731" s="3"/>
    </row>
    <row r="732" spans="22:22" x14ac:dyDescent="0.45">
      <c r="V732" s="3"/>
    </row>
    <row r="733" spans="22:22" x14ac:dyDescent="0.45">
      <c r="V733" s="3"/>
    </row>
    <row r="734" spans="22:22" x14ac:dyDescent="0.45">
      <c r="V734" s="3"/>
    </row>
    <row r="735" spans="22:22" x14ac:dyDescent="0.45">
      <c r="V735" s="3"/>
    </row>
    <row r="736" spans="22:22" x14ac:dyDescent="0.45">
      <c r="V736" s="3"/>
    </row>
    <row r="737" spans="22:22" x14ac:dyDescent="0.45">
      <c r="V737" s="3"/>
    </row>
    <row r="738" spans="22:22" x14ac:dyDescent="0.45">
      <c r="V738" s="3"/>
    </row>
    <row r="739" spans="22:22" x14ac:dyDescent="0.45">
      <c r="V739" s="3"/>
    </row>
    <row r="740" spans="22:22" x14ac:dyDescent="0.45">
      <c r="V740" s="3"/>
    </row>
    <row r="741" spans="22:22" x14ac:dyDescent="0.45">
      <c r="V741" s="3"/>
    </row>
    <row r="742" spans="22:22" x14ac:dyDescent="0.45">
      <c r="V742" s="3"/>
    </row>
    <row r="743" spans="22:22" x14ac:dyDescent="0.45">
      <c r="V743" s="3"/>
    </row>
    <row r="744" spans="22:22" x14ac:dyDescent="0.45">
      <c r="V744" s="3"/>
    </row>
    <row r="745" spans="22:22" x14ac:dyDescent="0.45">
      <c r="V745" s="3"/>
    </row>
    <row r="746" spans="22:22" x14ac:dyDescent="0.45">
      <c r="V746" s="3"/>
    </row>
    <row r="747" spans="22:22" x14ac:dyDescent="0.45">
      <c r="V747" s="3"/>
    </row>
    <row r="748" spans="22:22" x14ac:dyDescent="0.45">
      <c r="V748" s="3"/>
    </row>
    <row r="749" spans="22:22" x14ac:dyDescent="0.45">
      <c r="V749" s="3"/>
    </row>
    <row r="750" spans="22:22" x14ac:dyDescent="0.45">
      <c r="V750" s="3"/>
    </row>
    <row r="751" spans="22:22" x14ac:dyDescent="0.45">
      <c r="V751" s="3"/>
    </row>
    <row r="752" spans="22:22" x14ac:dyDescent="0.45">
      <c r="V752" s="3"/>
    </row>
    <row r="753" spans="22:22" x14ac:dyDescent="0.45">
      <c r="V753" s="3"/>
    </row>
    <row r="754" spans="22:22" x14ac:dyDescent="0.45">
      <c r="V754" s="3"/>
    </row>
    <row r="755" spans="22:22" x14ac:dyDescent="0.45">
      <c r="V755" s="3"/>
    </row>
    <row r="756" spans="22:22" x14ac:dyDescent="0.45">
      <c r="V756" s="3"/>
    </row>
    <row r="757" spans="22:22" x14ac:dyDescent="0.45">
      <c r="V757" s="3"/>
    </row>
    <row r="758" spans="22:22" x14ac:dyDescent="0.45">
      <c r="V758" s="3"/>
    </row>
    <row r="759" spans="22:22" x14ac:dyDescent="0.45">
      <c r="V759" s="3"/>
    </row>
    <row r="760" spans="22:22" x14ac:dyDescent="0.45">
      <c r="V760" s="3"/>
    </row>
    <row r="761" spans="22:22" x14ac:dyDescent="0.45">
      <c r="V761" s="3"/>
    </row>
    <row r="762" spans="22:22" x14ac:dyDescent="0.45">
      <c r="V762" s="3"/>
    </row>
    <row r="763" spans="22:22" x14ac:dyDescent="0.45">
      <c r="V763" s="3"/>
    </row>
    <row r="764" spans="22:22" x14ac:dyDescent="0.45">
      <c r="V764" s="3"/>
    </row>
    <row r="765" spans="22:22" x14ac:dyDescent="0.45">
      <c r="V765" s="3"/>
    </row>
    <row r="766" spans="22:22" x14ac:dyDescent="0.45">
      <c r="V766" s="3"/>
    </row>
    <row r="767" spans="22:22" x14ac:dyDescent="0.45">
      <c r="V767" s="3"/>
    </row>
    <row r="768" spans="22:22" x14ac:dyDescent="0.45">
      <c r="V768" s="3"/>
    </row>
    <row r="769" spans="22:22" x14ac:dyDescent="0.45">
      <c r="V769" s="3"/>
    </row>
    <row r="770" spans="22:22" x14ac:dyDescent="0.45">
      <c r="V770" s="3"/>
    </row>
    <row r="771" spans="22:22" x14ac:dyDescent="0.45">
      <c r="V771" s="3"/>
    </row>
    <row r="772" spans="22:22" x14ac:dyDescent="0.45">
      <c r="V772" s="3"/>
    </row>
    <row r="773" spans="22:22" x14ac:dyDescent="0.45">
      <c r="V773" s="3"/>
    </row>
    <row r="774" spans="22:22" x14ac:dyDescent="0.45">
      <c r="V774" s="3"/>
    </row>
    <row r="775" spans="22:22" x14ac:dyDescent="0.45">
      <c r="V775" s="3"/>
    </row>
    <row r="776" spans="22:22" x14ac:dyDescent="0.45">
      <c r="V776" s="3"/>
    </row>
    <row r="777" spans="22:22" x14ac:dyDescent="0.45">
      <c r="V777" s="3"/>
    </row>
    <row r="778" spans="22:22" x14ac:dyDescent="0.45">
      <c r="V778" s="3"/>
    </row>
    <row r="779" spans="22:22" x14ac:dyDescent="0.45">
      <c r="V779" s="3"/>
    </row>
    <row r="780" spans="22:22" x14ac:dyDescent="0.45">
      <c r="V780" s="3"/>
    </row>
    <row r="781" spans="22:22" x14ac:dyDescent="0.45">
      <c r="V781" s="3"/>
    </row>
    <row r="782" spans="22:22" x14ac:dyDescent="0.45">
      <c r="V782" s="3"/>
    </row>
    <row r="783" spans="22:22" x14ac:dyDescent="0.45">
      <c r="V783" s="3"/>
    </row>
    <row r="784" spans="22:22" x14ac:dyDescent="0.45">
      <c r="V784" s="3"/>
    </row>
    <row r="785" spans="22:22" x14ac:dyDescent="0.45">
      <c r="V785" s="3"/>
    </row>
    <row r="786" spans="22:22" x14ac:dyDescent="0.45">
      <c r="V786" s="3"/>
    </row>
    <row r="787" spans="22:22" x14ac:dyDescent="0.45">
      <c r="V787" s="3"/>
    </row>
    <row r="788" spans="22:22" x14ac:dyDescent="0.45">
      <c r="V788" s="3"/>
    </row>
    <row r="789" spans="22:22" x14ac:dyDescent="0.45">
      <c r="V789" s="3"/>
    </row>
    <row r="790" spans="22:22" x14ac:dyDescent="0.45">
      <c r="V790" s="3"/>
    </row>
    <row r="791" spans="22:22" x14ac:dyDescent="0.45">
      <c r="V791" s="3"/>
    </row>
    <row r="792" spans="22:22" x14ac:dyDescent="0.45">
      <c r="V792" s="3"/>
    </row>
    <row r="793" spans="22:22" x14ac:dyDescent="0.45">
      <c r="V793" s="3"/>
    </row>
    <row r="794" spans="22:22" x14ac:dyDescent="0.45">
      <c r="V794" s="3"/>
    </row>
    <row r="795" spans="22:22" x14ac:dyDescent="0.45">
      <c r="V795" s="3"/>
    </row>
    <row r="796" spans="22:22" x14ac:dyDescent="0.45">
      <c r="V796" s="3"/>
    </row>
    <row r="797" spans="22:22" x14ac:dyDescent="0.45">
      <c r="V797" s="3"/>
    </row>
    <row r="798" spans="22:22" x14ac:dyDescent="0.45">
      <c r="V798" s="3"/>
    </row>
    <row r="799" spans="22:22" x14ac:dyDescent="0.45">
      <c r="V799" s="3"/>
    </row>
    <row r="800" spans="22:22" x14ac:dyDescent="0.45">
      <c r="V800" s="3"/>
    </row>
    <row r="801" spans="22:22" x14ac:dyDescent="0.45">
      <c r="V801" s="3"/>
    </row>
    <row r="802" spans="22:22" x14ac:dyDescent="0.45">
      <c r="V802" s="3"/>
    </row>
    <row r="803" spans="22:22" x14ac:dyDescent="0.45">
      <c r="V803" s="3"/>
    </row>
    <row r="804" spans="22:22" x14ac:dyDescent="0.45">
      <c r="V804" s="3"/>
    </row>
    <row r="805" spans="22:22" x14ac:dyDescent="0.45">
      <c r="V805" s="3"/>
    </row>
    <row r="806" spans="22:22" x14ac:dyDescent="0.45">
      <c r="V806" s="3"/>
    </row>
    <row r="807" spans="22:22" x14ac:dyDescent="0.45">
      <c r="V807" s="3"/>
    </row>
    <row r="808" spans="22:22" x14ac:dyDescent="0.45">
      <c r="V808" s="3"/>
    </row>
    <row r="809" spans="22:22" x14ac:dyDescent="0.45">
      <c r="V809" s="3"/>
    </row>
    <row r="810" spans="22:22" x14ac:dyDescent="0.45">
      <c r="V810" s="3"/>
    </row>
    <row r="811" spans="22:22" x14ac:dyDescent="0.45">
      <c r="V811" s="3"/>
    </row>
    <row r="812" spans="22:22" x14ac:dyDescent="0.45">
      <c r="V812" s="3"/>
    </row>
    <row r="813" spans="22:22" x14ac:dyDescent="0.45">
      <c r="V813" s="3"/>
    </row>
    <row r="814" spans="22:22" x14ac:dyDescent="0.45">
      <c r="V814" s="3"/>
    </row>
    <row r="815" spans="22:22" x14ac:dyDescent="0.45">
      <c r="V815" s="3"/>
    </row>
    <row r="816" spans="22:22" x14ac:dyDescent="0.45">
      <c r="V816" s="3"/>
    </row>
    <row r="817" spans="22:22" x14ac:dyDescent="0.45">
      <c r="V817" s="3"/>
    </row>
    <row r="818" spans="22:22" x14ac:dyDescent="0.45">
      <c r="V818" s="3"/>
    </row>
    <row r="819" spans="22:22" x14ac:dyDescent="0.45">
      <c r="V819" s="3"/>
    </row>
    <row r="820" spans="22:22" x14ac:dyDescent="0.45">
      <c r="V820" s="3"/>
    </row>
    <row r="821" spans="22:22" x14ac:dyDescent="0.45">
      <c r="V821" s="3"/>
    </row>
    <row r="822" spans="22:22" x14ac:dyDescent="0.45">
      <c r="V822" s="3"/>
    </row>
    <row r="823" spans="22:22" x14ac:dyDescent="0.45">
      <c r="V823" s="3"/>
    </row>
    <row r="824" spans="22:22" x14ac:dyDescent="0.45">
      <c r="V824" s="3"/>
    </row>
    <row r="825" spans="22:22" x14ac:dyDescent="0.45">
      <c r="V825" s="3"/>
    </row>
    <row r="826" spans="22:22" x14ac:dyDescent="0.45">
      <c r="V826" s="3"/>
    </row>
    <row r="827" spans="22:22" x14ac:dyDescent="0.45">
      <c r="V827" s="3"/>
    </row>
    <row r="828" spans="22:22" x14ac:dyDescent="0.45">
      <c r="V828" s="3"/>
    </row>
    <row r="829" spans="22:22" x14ac:dyDescent="0.45">
      <c r="V829" s="3"/>
    </row>
    <row r="830" spans="22:22" x14ac:dyDescent="0.45">
      <c r="V830" s="3"/>
    </row>
    <row r="831" spans="22:22" x14ac:dyDescent="0.45">
      <c r="V831" s="3"/>
    </row>
    <row r="832" spans="22:22" x14ac:dyDescent="0.45">
      <c r="V832" s="3"/>
    </row>
    <row r="833" spans="22:22" x14ac:dyDescent="0.45">
      <c r="V833" s="3"/>
    </row>
    <row r="834" spans="22:22" x14ac:dyDescent="0.45">
      <c r="V834" s="3"/>
    </row>
    <row r="835" spans="22:22" x14ac:dyDescent="0.45">
      <c r="V835" s="3"/>
    </row>
    <row r="836" spans="22:22" x14ac:dyDescent="0.45">
      <c r="V836" s="3"/>
    </row>
    <row r="837" spans="22:22" x14ac:dyDescent="0.45">
      <c r="V837" s="3"/>
    </row>
    <row r="838" spans="22:22" x14ac:dyDescent="0.45">
      <c r="V838" s="3"/>
    </row>
    <row r="839" spans="22:22" x14ac:dyDescent="0.45">
      <c r="V839" s="3"/>
    </row>
    <row r="840" spans="22:22" x14ac:dyDescent="0.45">
      <c r="V840" s="3"/>
    </row>
    <row r="841" spans="22:22" x14ac:dyDescent="0.45">
      <c r="V841" s="3"/>
    </row>
    <row r="842" spans="22:22" x14ac:dyDescent="0.45">
      <c r="V842" s="3"/>
    </row>
    <row r="843" spans="22:22" x14ac:dyDescent="0.45">
      <c r="V843" s="3"/>
    </row>
    <row r="844" spans="22:22" x14ac:dyDescent="0.45">
      <c r="V844" s="3"/>
    </row>
    <row r="845" spans="22:22" x14ac:dyDescent="0.45">
      <c r="V845" s="3"/>
    </row>
    <row r="846" spans="22:22" x14ac:dyDescent="0.45">
      <c r="V846" s="3"/>
    </row>
    <row r="847" spans="22:22" x14ac:dyDescent="0.45">
      <c r="V847" s="3"/>
    </row>
    <row r="848" spans="22:22" x14ac:dyDescent="0.45">
      <c r="V848" s="3"/>
    </row>
    <row r="849" spans="22:22" x14ac:dyDescent="0.45">
      <c r="V849" s="3"/>
    </row>
    <row r="850" spans="22:22" x14ac:dyDescent="0.45">
      <c r="V850" s="3"/>
    </row>
    <row r="851" spans="22:22" x14ac:dyDescent="0.45">
      <c r="V851" s="3"/>
    </row>
    <row r="852" spans="22:22" x14ac:dyDescent="0.45">
      <c r="V852" s="3"/>
    </row>
    <row r="853" spans="22:22" x14ac:dyDescent="0.45">
      <c r="V853" s="3"/>
    </row>
    <row r="854" spans="22:22" x14ac:dyDescent="0.45">
      <c r="V854" s="3"/>
    </row>
    <row r="855" spans="22:22" x14ac:dyDescent="0.45">
      <c r="V855" s="3"/>
    </row>
    <row r="856" spans="22:22" x14ac:dyDescent="0.45">
      <c r="V856" s="3"/>
    </row>
    <row r="857" spans="22:22" x14ac:dyDescent="0.45">
      <c r="V857" s="3"/>
    </row>
    <row r="858" spans="22:22" x14ac:dyDescent="0.45">
      <c r="V858" s="3"/>
    </row>
    <row r="859" spans="22:22" x14ac:dyDescent="0.45">
      <c r="V859" s="3"/>
    </row>
    <row r="860" spans="22:22" x14ac:dyDescent="0.45">
      <c r="V860" s="3"/>
    </row>
    <row r="861" spans="22:22" x14ac:dyDescent="0.45">
      <c r="V861" s="3"/>
    </row>
    <row r="862" spans="22:22" x14ac:dyDescent="0.45">
      <c r="V862" s="3"/>
    </row>
    <row r="863" spans="22:22" x14ac:dyDescent="0.45">
      <c r="V863" s="3"/>
    </row>
    <row r="864" spans="22:22" x14ac:dyDescent="0.45">
      <c r="V864" s="3"/>
    </row>
    <row r="865" spans="22:22" x14ac:dyDescent="0.45">
      <c r="V865" s="3"/>
    </row>
    <row r="866" spans="22:22" x14ac:dyDescent="0.45">
      <c r="V866" s="3"/>
    </row>
    <row r="867" spans="22:22" x14ac:dyDescent="0.45">
      <c r="V867" s="3"/>
    </row>
    <row r="868" spans="22:22" x14ac:dyDescent="0.45">
      <c r="V868" s="3"/>
    </row>
    <row r="869" spans="22:22" x14ac:dyDescent="0.45">
      <c r="V869" s="3"/>
    </row>
    <row r="870" spans="22:22" x14ac:dyDescent="0.45">
      <c r="V870" s="3"/>
    </row>
    <row r="871" spans="22:22" x14ac:dyDescent="0.45">
      <c r="V871" s="3"/>
    </row>
    <row r="872" spans="22:22" x14ac:dyDescent="0.45">
      <c r="V872" s="3"/>
    </row>
    <row r="873" spans="22:22" x14ac:dyDescent="0.45">
      <c r="V873" s="3"/>
    </row>
    <row r="874" spans="22:22" x14ac:dyDescent="0.45">
      <c r="V874" s="3"/>
    </row>
    <row r="875" spans="22:22" x14ac:dyDescent="0.45">
      <c r="V875" s="3"/>
    </row>
    <row r="876" spans="22:22" x14ac:dyDescent="0.45">
      <c r="V876" s="3"/>
    </row>
    <row r="877" spans="22:22" x14ac:dyDescent="0.45">
      <c r="V877" s="3"/>
    </row>
    <row r="878" spans="22:22" x14ac:dyDescent="0.45">
      <c r="V878" s="3"/>
    </row>
    <row r="879" spans="22:22" x14ac:dyDescent="0.45">
      <c r="V879" s="3"/>
    </row>
    <row r="880" spans="22:22" x14ac:dyDescent="0.45">
      <c r="V880" s="3"/>
    </row>
    <row r="881" spans="22:22" x14ac:dyDescent="0.45">
      <c r="V881" s="3"/>
    </row>
    <row r="882" spans="22:22" x14ac:dyDescent="0.45">
      <c r="V882" s="3"/>
    </row>
    <row r="883" spans="22:22" x14ac:dyDescent="0.45">
      <c r="V883" s="3"/>
    </row>
    <row r="884" spans="22:22" x14ac:dyDescent="0.45">
      <c r="V884" s="3"/>
    </row>
    <row r="885" spans="22:22" x14ac:dyDescent="0.45">
      <c r="V885" s="3"/>
    </row>
    <row r="886" spans="22:22" x14ac:dyDescent="0.45">
      <c r="V886" s="3"/>
    </row>
    <row r="887" spans="22:22" x14ac:dyDescent="0.45">
      <c r="V887" s="3"/>
    </row>
    <row r="888" spans="22:22" x14ac:dyDescent="0.45">
      <c r="V888" s="3"/>
    </row>
    <row r="889" spans="22:22" x14ac:dyDescent="0.45">
      <c r="V889" s="3"/>
    </row>
    <row r="890" spans="22:22" x14ac:dyDescent="0.45">
      <c r="V890" s="3"/>
    </row>
    <row r="891" spans="22:22" x14ac:dyDescent="0.45">
      <c r="V891" s="3"/>
    </row>
    <row r="892" spans="22:22" x14ac:dyDescent="0.45">
      <c r="V892" s="3"/>
    </row>
    <row r="893" spans="22:22" x14ac:dyDescent="0.45">
      <c r="V893" s="3"/>
    </row>
    <row r="894" spans="22:22" x14ac:dyDescent="0.45">
      <c r="V894" s="3"/>
    </row>
    <row r="895" spans="22:22" x14ac:dyDescent="0.45">
      <c r="V895" s="3"/>
    </row>
    <row r="896" spans="22:22" x14ac:dyDescent="0.45">
      <c r="V896" s="3"/>
    </row>
    <row r="897" spans="22:22" x14ac:dyDescent="0.45">
      <c r="V897" s="3"/>
    </row>
    <row r="898" spans="22:22" x14ac:dyDescent="0.45">
      <c r="V898" s="3"/>
    </row>
    <row r="899" spans="22:22" x14ac:dyDescent="0.45">
      <c r="V899" s="3"/>
    </row>
    <row r="900" spans="22:22" x14ac:dyDescent="0.45">
      <c r="V900" s="3"/>
    </row>
    <row r="901" spans="22:22" x14ac:dyDescent="0.45">
      <c r="V901" s="3"/>
    </row>
    <row r="902" spans="22:22" x14ac:dyDescent="0.45">
      <c r="V902" s="3"/>
    </row>
    <row r="903" spans="22:22" x14ac:dyDescent="0.45">
      <c r="V903" s="3"/>
    </row>
    <row r="904" spans="22:22" x14ac:dyDescent="0.45">
      <c r="V904" s="3"/>
    </row>
    <row r="905" spans="22:22" x14ac:dyDescent="0.45">
      <c r="V905" s="3"/>
    </row>
    <row r="906" spans="22:22" x14ac:dyDescent="0.45">
      <c r="V906" s="3"/>
    </row>
    <row r="907" spans="22:22" x14ac:dyDescent="0.45">
      <c r="V907" s="3"/>
    </row>
    <row r="908" spans="22:22" x14ac:dyDescent="0.45">
      <c r="V908" s="3"/>
    </row>
    <row r="909" spans="22:22" x14ac:dyDescent="0.45">
      <c r="V909" s="3"/>
    </row>
    <row r="910" spans="22:22" x14ac:dyDescent="0.45">
      <c r="V910" s="3"/>
    </row>
    <row r="911" spans="22:22" x14ac:dyDescent="0.45">
      <c r="V911" s="3"/>
    </row>
    <row r="912" spans="22:22" x14ac:dyDescent="0.45">
      <c r="V912" s="3"/>
    </row>
    <row r="913" spans="22:22" x14ac:dyDescent="0.45">
      <c r="V913" s="3"/>
    </row>
    <row r="914" spans="22:22" x14ac:dyDescent="0.45">
      <c r="V914" s="3"/>
    </row>
    <row r="915" spans="22:22" x14ac:dyDescent="0.45">
      <c r="V915" s="3"/>
    </row>
    <row r="916" spans="22:22" x14ac:dyDescent="0.45">
      <c r="V916" s="3"/>
    </row>
    <row r="917" spans="22:22" x14ac:dyDescent="0.45">
      <c r="V917" s="3"/>
    </row>
    <row r="918" spans="22:22" x14ac:dyDescent="0.45">
      <c r="V918" s="3"/>
    </row>
    <row r="919" spans="22:22" x14ac:dyDescent="0.45">
      <c r="V919" s="3"/>
    </row>
    <row r="920" spans="22:22" x14ac:dyDescent="0.45">
      <c r="V920" s="3"/>
    </row>
    <row r="921" spans="22:22" x14ac:dyDescent="0.45">
      <c r="V921" s="3"/>
    </row>
    <row r="922" spans="22:22" x14ac:dyDescent="0.45">
      <c r="V922" s="3"/>
    </row>
    <row r="923" spans="22:22" x14ac:dyDescent="0.45">
      <c r="V923" s="3"/>
    </row>
    <row r="924" spans="22:22" x14ac:dyDescent="0.45">
      <c r="V924" s="3"/>
    </row>
    <row r="925" spans="22:22" x14ac:dyDescent="0.45">
      <c r="V925" s="3"/>
    </row>
    <row r="926" spans="22:22" x14ac:dyDescent="0.45">
      <c r="V926" s="3"/>
    </row>
    <row r="927" spans="22:22" x14ac:dyDescent="0.45">
      <c r="V927" s="3"/>
    </row>
    <row r="928" spans="22:22" x14ac:dyDescent="0.45">
      <c r="V928" s="3"/>
    </row>
    <row r="929" spans="22:22" x14ac:dyDescent="0.45">
      <c r="V929" s="3"/>
    </row>
    <row r="930" spans="22:22" x14ac:dyDescent="0.45">
      <c r="V930" s="3"/>
    </row>
    <row r="931" spans="22:22" x14ac:dyDescent="0.45">
      <c r="V931" s="3"/>
    </row>
    <row r="932" spans="22:22" x14ac:dyDescent="0.45">
      <c r="V932" s="3"/>
    </row>
    <row r="933" spans="22:22" x14ac:dyDescent="0.45">
      <c r="V933" s="3"/>
    </row>
    <row r="934" spans="22:22" x14ac:dyDescent="0.45">
      <c r="V934" s="3"/>
    </row>
    <row r="935" spans="22:22" x14ac:dyDescent="0.45">
      <c r="V935" s="3"/>
    </row>
    <row r="936" spans="22:22" x14ac:dyDescent="0.45">
      <c r="V936" s="3"/>
    </row>
    <row r="937" spans="22:22" x14ac:dyDescent="0.45">
      <c r="V937" s="3"/>
    </row>
    <row r="938" spans="22:22" x14ac:dyDescent="0.45">
      <c r="V938" s="3"/>
    </row>
    <row r="939" spans="22:22" x14ac:dyDescent="0.45">
      <c r="V939" s="3"/>
    </row>
    <row r="940" spans="22:22" x14ac:dyDescent="0.45">
      <c r="V940" s="3"/>
    </row>
    <row r="941" spans="22:22" x14ac:dyDescent="0.45">
      <c r="V941" s="3"/>
    </row>
    <row r="942" spans="22:22" x14ac:dyDescent="0.45">
      <c r="V942" s="3"/>
    </row>
    <row r="943" spans="22:22" x14ac:dyDescent="0.45">
      <c r="V943" s="3"/>
    </row>
    <row r="944" spans="22:22" x14ac:dyDescent="0.45">
      <c r="V944" s="3"/>
    </row>
    <row r="945" spans="22:22" x14ac:dyDescent="0.45">
      <c r="V945" s="3"/>
    </row>
    <row r="946" spans="22:22" x14ac:dyDescent="0.45">
      <c r="V946" s="3"/>
    </row>
    <row r="947" spans="22:22" x14ac:dyDescent="0.45">
      <c r="V947" s="3"/>
    </row>
    <row r="948" spans="22:22" x14ac:dyDescent="0.45">
      <c r="V948" s="3"/>
    </row>
    <row r="949" spans="22:22" x14ac:dyDescent="0.45">
      <c r="V949" s="3"/>
    </row>
    <row r="950" spans="22:22" x14ac:dyDescent="0.45">
      <c r="V950" s="3"/>
    </row>
    <row r="951" spans="22:22" x14ac:dyDescent="0.45">
      <c r="V951" s="3"/>
    </row>
    <row r="952" spans="22:22" x14ac:dyDescent="0.45">
      <c r="V952" s="3"/>
    </row>
    <row r="953" spans="22:22" x14ac:dyDescent="0.45">
      <c r="V953" s="3"/>
    </row>
    <row r="954" spans="22:22" x14ac:dyDescent="0.45">
      <c r="V954" s="3"/>
    </row>
    <row r="955" spans="22:22" x14ac:dyDescent="0.45">
      <c r="V955" s="3"/>
    </row>
    <row r="956" spans="22:22" x14ac:dyDescent="0.45">
      <c r="V956" s="3"/>
    </row>
    <row r="957" spans="22:22" x14ac:dyDescent="0.45">
      <c r="V957" s="3"/>
    </row>
    <row r="958" spans="22:22" x14ac:dyDescent="0.45">
      <c r="V958" s="3"/>
    </row>
    <row r="959" spans="22:22" x14ac:dyDescent="0.45">
      <c r="V959" s="3"/>
    </row>
    <row r="960" spans="22:22" x14ac:dyDescent="0.45">
      <c r="V960" s="3"/>
    </row>
    <row r="961" spans="22:22" x14ac:dyDescent="0.45">
      <c r="V961" s="3"/>
    </row>
    <row r="962" spans="22:22" x14ac:dyDescent="0.45">
      <c r="V962" s="3"/>
    </row>
    <row r="963" spans="22:22" x14ac:dyDescent="0.45">
      <c r="V963" s="3"/>
    </row>
    <row r="964" spans="22:22" x14ac:dyDescent="0.45">
      <c r="V964" s="3"/>
    </row>
    <row r="965" spans="22:22" x14ac:dyDescent="0.45">
      <c r="V965" s="3"/>
    </row>
    <row r="966" spans="22:22" x14ac:dyDescent="0.45">
      <c r="V966" s="3"/>
    </row>
    <row r="967" spans="22:22" x14ac:dyDescent="0.45">
      <c r="V967" s="3"/>
    </row>
    <row r="968" spans="22:22" x14ac:dyDescent="0.45">
      <c r="V968" s="3"/>
    </row>
    <row r="969" spans="22:22" x14ac:dyDescent="0.45">
      <c r="V969" s="3"/>
    </row>
    <row r="970" spans="22:22" x14ac:dyDescent="0.45">
      <c r="V970" s="3"/>
    </row>
    <row r="971" spans="22:22" x14ac:dyDescent="0.45">
      <c r="V971" s="3"/>
    </row>
    <row r="972" spans="22:22" x14ac:dyDescent="0.45">
      <c r="V972" s="3"/>
    </row>
    <row r="973" spans="22:22" x14ac:dyDescent="0.45">
      <c r="V973" s="3"/>
    </row>
    <row r="974" spans="22:22" x14ac:dyDescent="0.45">
      <c r="V974" s="3"/>
    </row>
    <row r="975" spans="22:22" x14ac:dyDescent="0.45">
      <c r="V975" s="3"/>
    </row>
    <row r="976" spans="22:22" x14ac:dyDescent="0.45">
      <c r="V976" s="3"/>
    </row>
    <row r="977" spans="22:22" x14ac:dyDescent="0.45">
      <c r="V977" s="3"/>
    </row>
    <row r="978" spans="22:22" x14ac:dyDescent="0.45">
      <c r="V978" s="3"/>
    </row>
    <row r="979" spans="22:22" x14ac:dyDescent="0.45">
      <c r="V979" s="3"/>
    </row>
    <row r="980" spans="22:22" x14ac:dyDescent="0.45">
      <c r="V980" s="3"/>
    </row>
    <row r="981" spans="22:22" x14ac:dyDescent="0.45">
      <c r="V981" s="3"/>
    </row>
    <row r="982" spans="22:22" x14ac:dyDescent="0.45">
      <c r="V982" s="3"/>
    </row>
    <row r="983" spans="22:22" x14ac:dyDescent="0.45">
      <c r="V983" s="3"/>
    </row>
    <row r="984" spans="22:22" x14ac:dyDescent="0.45">
      <c r="V984" s="3"/>
    </row>
    <row r="985" spans="22:22" x14ac:dyDescent="0.45">
      <c r="V985" s="3"/>
    </row>
    <row r="986" spans="22:22" x14ac:dyDescent="0.45">
      <c r="V986" s="3"/>
    </row>
    <row r="987" spans="22:22" x14ac:dyDescent="0.45">
      <c r="V987" s="3"/>
    </row>
    <row r="988" spans="22:22" x14ac:dyDescent="0.45">
      <c r="V988" s="3"/>
    </row>
    <row r="989" spans="22:22" x14ac:dyDescent="0.45">
      <c r="V989" s="3"/>
    </row>
    <row r="990" spans="22:22" x14ac:dyDescent="0.45">
      <c r="V990" s="3"/>
    </row>
    <row r="991" spans="22:22" x14ac:dyDescent="0.45">
      <c r="V991" s="3"/>
    </row>
    <row r="992" spans="22:22" x14ac:dyDescent="0.45">
      <c r="V992" s="3"/>
    </row>
    <row r="993" spans="22:22" x14ac:dyDescent="0.45">
      <c r="V993" s="3"/>
    </row>
    <row r="994" spans="22:22" x14ac:dyDescent="0.45">
      <c r="V994" s="3"/>
    </row>
    <row r="995" spans="22:22" x14ac:dyDescent="0.45">
      <c r="V995" s="3"/>
    </row>
    <row r="996" spans="22:22" x14ac:dyDescent="0.45">
      <c r="V996" s="3"/>
    </row>
    <row r="997" spans="22:22" x14ac:dyDescent="0.45">
      <c r="V997" s="3"/>
    </row>
    <row r="998" spans="22:22" x14ac:dyDescent="0.45">
      <c r="V998" s="3"/>
    </row>
    <row r="999" spans="22:22" x14ac:dyDescent="0.45">
      <c r="V999" s="3"/>
    </row>
    <row r="1000" spans="22:22" x14ac:dyDescent="0.45">
      <c r="V1000" s="3"/>
    </row>
    <row r="1001" spans="22:22" x14ac:dyDescent="0.45">
      <c r="V1001" s="3"/>
    </row>
    <row r="1002" spans="22:22" x14ac:dyDescent="0.45">
      <c r="V1002" s="3"/>
    </row>
    <row r="1003" spans="22:22" x14ac:dyDescent="0.45">
      <c r="V1003" s="3"/>
    </row>
    <row r="1004" spans="22:22" x14ac:dyDescent="0.45">
      <c r="V1004" s="3"/>
    </row>
    <row r="1005" spans="22:22" x14ac:dyDescent="0.45">
      <c r="V1005" s="3"/>
    </row>
    <row r="1006" spans="22:22" x14ac:dyDescent="0.45">
      <c r="V1006" s="3"/>
    </row>
    <row r="1007" spans="22:22" x14ac:dyDescent="0.45">
      <c r="V1007" s="3"/>
    </row>
    <row r="1008" spans="22:22" x14ac:dyDescent="0.45">
      <c r="V1008" s="3"/>
    </row>
    <row r="1009" spans="22:22" x14ac:dyDescent="0.45">
      <c r="V1009" s="3"/>
    </row>
    <row r="1010" spans="22:22" x14ac:dyDescent="0.45">
      <c r="V1010" s="3"/>
    </row>
    <row r="1011" spans="22:22" x14ac:dyDescent="0.45">
      <c r="V1011" s="3"/>
    </row>
    <row r="1012" spans="22:22" x14ac:dyDescent="0.45">
      <c r="V1012" s="3"/>
    </row>
    <row r="1013" spans="22:22" x14ac:dyDescent="0.45">
      <c r="V1013" s="3"/>
    </row>
    <row r="1014" spans="22:22" x14ac:dyDescent="0.45">
      <c r="V1014" s="3"/>
    </row>
    <row r="1015" spans="22:22" x14ac:dyDescent="0.45">
      <c r="V1015" s="3"/>
    </row>
    <row r="1016" spans="22:22" x14ac:dyDescent="0.45">
      <c r="V1016" s="3"/>
    </row>
    <row r="1017" spans="22:22" x14ac:dyDescent="0.45">
      <c r="V1017" s="3"/>
    </row>
    <row r="1018" spans="22:22" x14ac:dyDescent="0.45">
      <c r="V1018" s="3"/>
    </row>
    <row r="1019" spans="22:22" x14ac:dyDescent="0.45">
      <c r="V1019" s="3"/>
    </row>
    <row r="1020" spans="22:22" x14ac:dyDescent="0.45">
      <c r="V1020" s="3"/>
    </row>
    <row r="1021" spans="22:22" x14ac:dyDescent="0.45">
      <c r="V1021" s="3"/>
    </row>
    <row r="1022" spans="22:22" x14ac:dyDescent="0.45">
      <c r="V1022" s="3"/>
    </row>
    <row r="1023" spans="22:22" x14ac:dyDescent="0.45">
      <c r="V1023" s="3"/>
    </row>
    <row r="1024" spans="22:22" x14ac:dyDescent="0.45">
      <c r="V1024" s="3"/>
    </row>
    <row r="1025" spans="22:22" x14ac:dyDescent="0.45">
      <c r="V1025" s="3"/>
    </row>
    <row r="1026" spans="22:22" x14ac:dyDescent="0.45">
      <c r="V1026" s="3"/>
    </row>
    <row r="1027" spans="22:22" x14ac:dyDescent="0.45">
      <c r="V1027" s="3"/>
    </row>
    <row r="1028" spans="22:22" x14ac:dyDescent="0.45">
      <c r="V1028" s="3"/>
    </row>
    <row r="1029" spans="22:22" x14ac:dyDescent="0.45">
      <c r="V1029" s="3"/>
    </row>
    <row r="1030" spans="22:22" x14ac:dyDescent="0.45">
      <c r="V1030" s="3"/>
    </row>
    <row r="1031" spans="22:22" x14ac:dyDescent="0.45">
      <c r="V1031" s="3"/>
    </row>
    <row r="1032" spans="22:22" x14ac:dyDescent="0.45">
      <c r="V1032" s="3"/>
    </row>
    <row r="1033" spans="22:22" x14ac:dyDescent="0.45">
      <c r="V1033" s="3"/>
    </row>
    <row r="1034" spans="22:22" x14ac:dyDescent="0.45">
      <c r="V1034" s="3"/>
    </row>
    <row r="1035" spans="22:22" x14ac:dyDescent="0.45">
      <c r="V1035" s="3"/>
    </row>
    <row r="1036" spans="22:22" x14ac:dyDescent="0.45">
      <c r="V1036" s="3"/>
    </row>
    <row r="1037" spans="22:22" x14ac:dyDescent="0.45">
      <c r="V1037" s="3"/>
    </row>
    <row r="1038" spans="22:22" x14ac:dyDescent="0.45">
      <c r="V1038" s="3"/>
    </row>
    <row r="1039" spans="22:22" x14ac:dyDescent="0.45">
      <c r="V1039" s="3"/>
    </row>
    <row r="1040" spans="22:22" x14ac:dyDescent="0.45">
      <c r="V1040" s="3"/>
    </row>
    <row r="1041" spans="22:22" x14ac:dyDescent="0.45">
      <c r="V1041" s="3"/>
    </row>
    <row r="1042" spans="22:22" x14ac:dyDescent="0.45">
      <c r="V1042" s="3"/>
    </row>
    <row r="1043" spans="22:22" x14ac:dyDescent="0.45">
      <c r="V1043" s="3"/>
    </row>
    <row r="1044" spans="22:22" x14ac:dyDescent="0.45">
      <c r="V1044" s="3"/>
    </row>
    <row r="1045" spans="22:22" x14ac:dyDescent="0.45">
      <c r="V1045" s="3"/>
    </row>
    <row r="1046" spans="22:22" x14ac:dyDescent="0.45">
      <c r="V1046" s="3"/>
    </row>
    <row r="1047" spans="22:22" x14ac:dyDescent="0.45">
      <c r="V1047" s="3"/>
    </row>
    <row r="1048" spans="22:22" x14ac:dyDescent="0.45">
      <c r="V1048" s="3"/>
    </row>
    <row r="1049" spans="22:22" x14ac:dyDescent="0.45">
      <c r="V1049" s="3"/>
    </row>
    <row r="1050" spans="22:22" x14ac:dyDescent="0.45">
      <c r="V1050" s="3"/>
    </row>
    <row r="1051" spans="22:22" x14ac:dyDescent="0.45">
      <c r="V1051" s="3"/>
    </row>
    <row r="1052" spans="22:22" x14ac:dyDescent="0.45">
      <c r="V1052" s="3"/>
    </row>
    <row r="1053" spans="22:22" x14ac:dyDescent="0.45">
      <c r="V1053" s="3"/>
    </row>
    <row r="1054" spans="22:22" x14ac:dyDescent="0.45">
      <c r="V1054" s="3"/>
    </row>
    <row r="1055" spans="22:22" x14ac:dyDescent="0.45">
      <c r="V1055" s="3"/>
    </row>
    <row r="1056" spans="22:22" x14ac:dyDescent="0.45">
      <c r="V1056" s="3"/>
    </row>
    <row r="1057" spans="22:22" x14ac:dyDescent="0.45">
      <c r="V1057" s="3"/>
    </row>
    <row r="1058" spans="22:22" x14ac:dyDescent="0.45">
      <c r="V1058" s="3"/>
    </row>
    <row r="1059" spans="22:22" x14ac:dyDescent="0.45">
      <c r="V1059" s="3"/>
    </row>
    <row r="1060" spans="22:22" x14ac:dyDescent="0.45">
      <c r="V1060" s="3"/>
    </row>
    <row r="1061" spans="22:22" x14ac:dyDescent="0.45">
      <c r="V1061" s="3"/>
    </row>
    <row r="1062" spans="22:22" x14ac:dyDescent="0.45">
      <c r="V1062" s="3"/>
    </row>
    <row r="1063" spans="22:22" x14ac:dyDescent="0.45">
      <c r="V1063" s="3"/>
    </row>
    <row r="1064" spans="22:22" x14ac:dyDescent="0.45">
      <c r="V1064" s="3"/>
    </row>
    <row r="1065" spans="22:22" x14ac:dyDescent="0.45">
      <c r="V1065" s="3"/>
    </row>
    <row r="1066" spans="22:22" x14ac:dyDescent="0.45">
      <c r="V1066" s="3"/>
    </row>
    <row r="1067" spans="22:22" x14ac:dyDescent="0.45">
      <c r="V1067" s="3"/>
    </row>
    <row r="1068" spans="22:22" x14ac:dyDescent="0.45">
      <c r="V1068" s="3"/>
    </row>
    <row r="1069" spans="22:22" x14ac:dyDescent="0.45">
      <c r="V1069" s="3"/>
    </row>
    <row r="1070" spans="22:22" x14ac:dyDescent="0.45">
      <c r="V1070" s="3"/>
    </row>
    <row r="1071" spans="22:22" x14ac:dyDescent="0.45">
      <c r="V1071" s="3"/>
    </row>
    <row r="1072" spans="22:22" x14ac:dyDescent="0.45">
      <c r="V1072" s="3"/>
    </row>
    <row r="1073" spans="22:22" x14ac:dyDescent="0.45">
      <c r="V1073" s="3"/>
    </row>
    <row r="1074" spans="22:22" x14ac:dyDescent="0.45">
      <c r="V1074" s="3"/>
    </row>
    <row r="1075" spans="22:22" x14ac:dyDescent="0.45">
      <c r="V1075" s="3"/>
    </row>
    <row r="1076" spans="22:22" x14ac:dyDescent="0.45">
      <c r="V1076" s="3"/>
    </row>
    <row r="1077" spans="22:22" x14ac:dyDescent="0.45">
      <c r="V1077" s="3"/>
    </row>
    <row r="1078" spans="22:22" x14ac:dyDescent="0.45">
      <c r="V1078" s="3"/>
    </row>
    <row r="1079" spans="22:22" x14ac:dyDescent="0.45">
      <c r="V1079" s="3"/>
    </row>
    <row r="1080" spans="22:22" x14ac:dyDescent="0.45">
      <c r="V1080" s="3"/>
    </row>
    <row r="1081" spans="22:22" x14ac:dyDescent="0.45">
      <c r="V1081" s="3"/>
    </row>
    <row r="1082" spans="22:22" x14ac:dyDescent="0.45">
      <c r="V1082" s="3"/>
    </row>
    <row r="1083" spans="22:22" x14ac:dyDescent="0.45">
      <c r="V1083" s="3"/>
    </row>
    <row r="1084" spans="22:22" x14ac:dyDescent="0.45">
      <c r="V1084" s="3"/>
    </row>
    <row r="1085" spans="22:22" x14ac:dyDescent="0.45">
      <c r="V1085" s="3"/>
    </row>
    <row r="1086" spans="22:22" x14ac:dyDescent="0.45">
      <c r="V1086" s="3"/>
    </row>
    <row r="1087" spans="22:22" x14ac:dyDescent="0.45">
      <c r="V1087" s="3"/>
    </row>
    <row r="1088" spans="22:22" x14ac:dyDescent="0.45">
      <c r="V1088" s="3"/>
    </row>
    <row r="1089" spans="22:22" x14ac:dyDescent="0.45">
      <c r="V1089" s="3"/>
    </row>
    <row r="1090" spans="22:22" x14ac:dyDescent="0.45">
      <c r="V1090" s="3"/>
    </row>
    <row r="1091" spans="22:22" x14ac:dyDescent="0.45">
      <c r="V1091" s="3"/>
    </row>
    <row r="1092" spans="22:22" x14ac:dyDescent="0.45">
      <c r="V1092" s="3"/>
    </row>
    <row r="1093" spans="22:22" x14ac:dyDescent="0.45">
      <c r="V1093" s="3"/>
    </row>
    <row r="1094" spans="22:22" x14ac:dyDescent="0.45">
      <c r="V1094" s="3"/>
    </row>
    <row r="1095" spans="22:22" x14ac:dyDescent="0.45">
      <c r="V1095" s="3"/>
    </row>
    <row r="1096" spans="22:22" x14ac:dyDescent="0.45">
      <c r="V1096" s="3"/>
    </row>
    <row r="1097" spans="22:22" x14ac:dyDescent="0.45">
      <c r="V1097" s="3"/>
    </row>
    <row r="1098" spans="22:22" x14ac:dyDescent="0.45">
      <c r="V1098" s="3"/>
    </row>
    <row r="1099" spans="22:22" x14ac:dyDescent="0.45">
      <c r="V1099" s="3"/>
    </row>
    <row r="1100" spans="22:22" x14ac:dyDescent="0.45">
      <c r="V1100" s="3"/>
    </row>
    <row r="1101" spans="22:22" x14ac:dyDescent="0.45">
      <c r="V1101" s="3"/>
    </row>
    <row r="1102" spans="22:22" x14ac:dyDescent="0.45">
      <c r="V1102" s="3"/>
    </row>
    <row r="1103" spans="22:22" x14ac:dyDescent="0.45">
      <c r="V1103" s="3"/>
    </row>
    <row r="1104" spans="22:22" x14ac:dyDescent="0.45">
      <c r="V1104" s="3"/>
    </row>
    <row r="1105" spans="22:22" x14ac:dyDescent="0.45">
      <c r="V1105" s="3"/>
    </row>
    <row r="1106" spans="22:22" x14ac:dyDescent="0.45">
      <c r="V1106" s="3"/>
    </row>
    <row r="1107" spans="22:22" x14ac:dyDescent="0.45">
      <c r="V1107" s="3"/>
    </row>
    <row r="1108" spans="22:22" x14ac:dyDescent="0.45">
      <c r="V1108" s="3"/>
    </row>
    <row r="1109" spans="22:22" x14ac:dyDescent="0.45">
      <c r="V1109" s="3"/>
    </row>
    <row r="1110" spans="22:22" x14ac:dyDescent="0.45">
      <c r="V1110" s="3"/>
    </row>
    <row r="1111" spans="22:22" x14ac:dyDescent="0.45">
      <c r="V1111" s="3"/>
    </row>
    <row r="1112" spans="22:22" x14ac:dyDescent="0.45">
      <c r="V1112" s="3"/>
    </row>
    <row r="1113" spans="22:22" x14ac:dyDescent="0.45">
      <c r="V1113" s="3"/>
    </row>
    <row r="1114" spans="22:22" x14ac:dyDescent="0.45">
      <c r="V1114" s="3"/>
    </row>
    <row r="1115" spans="22:22" x14ac:dyDescent="0.45">
      <c r="V1115" s="3"/>
    </row>
    <row r="1116" spans="22:22" x14ac:dyDescent="0.45">
      <c r="V1116" s="3"/>
    </row>
    <row r="1117" spans="22:22" x14ac:dyDescent="0.45">
      <c r="V1117" s="3"/>
    </row>
    <row r="1118" spans="22:22" x14ac:dyDescent="0.45">
      <c r="V1118" s="3"/>
    </row>
    <row r="1119" spans="22:22" x14ac:dyDescent="0.45">
      <c r="V1119" s="3"/>
    </row>
    <row r="1120" spans="22:22" x14ac:dyDescent="0.45">
      <c r="V1120" s="3"/>
    </row>
    <row r="1121" spans="22:22" x14ac:dyDescent="0.45">
      <c r="V1121" s="3"/>
    </row>
    <row r="1122" spans="22:22" x14ac:dyDescent="0.45">
      <c r="V1122" s="3"/>
    </row>
    <row r="1123" spans="22:22" x14ac:dyDescent="0.45">
      <c r="V1123" s="3"/>
    </row>
    <row r="1124" spans="22:22" x14ac:dyDescent="0.45">
      <c r="V1124" s="3"/>
    </row>
    <row r="1125" spans="22:22" x14ac:dyDescent="0.45">
      <c r="V1125" s="3"/>
    </row>
    <row r="1126" spans="22:22" x14ac:dyDescent="0.45">
      <c r="V1126" s="3"/>
    </row>
    <row r="1127" spans="22:22" x14ac:dyDescent="0.45">
      <c r="V1127" s="3"/>
    </row>
    <row r="1128" spans="22:22" x14ac:dyDescent="0.45">
      <c r="V1128" s="3"/>
    </row>
    <row r="1129" spans="22:22" x14ac:dyDescent="0.45">
      <c r="V1129" s="3"/>
    </row>
    <row r="1130" spans="22:22" x14ac:dyDescent="0.45">
      <c r="V1130" s="3"/>
    </row>
    <row r="1131" spans="22:22" x14ac:dyDescent="0.45">
      <c r="V1131" s="3"/>
    </row>
    <row r="1132" spans="22:22" x14ac:dyDescent="0.45">
      <c r="V1132" s="3"/>
    </row>
    <row r="1133" spans="22:22" x14ac:dyDescent="0.45">
      <c r="V1133" s="3"/>
    </row>
    <row r="1134" spans="22:22" x14ac:dyDescent="0.45">
      <c r="V1134" s="3"/>
    </row>
    <row r="1135" spans="22:22" x14ac:dyDescent="0.45">
      <c r="V1135" s="3"/>
    </row>
    <row r="1136" spans="22:22" x14ac:dyDescent="0.45">
      <c r="V1136" s="3"/>
    </row>
    <row r="1137" spans="22:22" x14ac:dyDescent="0.45">
      <c r="V1137" s="3"/>
    </row>
    <row r="1138" spans="22:22" x14ac:dyDescent="0.45">
      <c r="V1138" s="3"/>
    </row>
    <row r="1139" spans="22:22" x14ac:dyDescent="0.45">
      <c r="V1139" s="3"/>
    </row>
    <row r="1140" spans="22:22" x14ac:dyDescent="0.45">
      <c r="V1140" s="3"/>
    </row>
    <row r="1141" spans="22:22" x14ac:dyDescent="0.45">
      <c r="V1141" s="3"/>
    </row>
    <row r="1142" spans="22:22" x14ac:dyDescent="0.45">
      <c r="V1142" s="3"/>
    </row>
    <row r="1143" spans="22:22" x14ac:dyDescent="0.45">
      <c r="V1143" s="3"/>
    </row>
    <row r="1144" spans="22:22" x14ac:dyDescent="0.45">
      <c r="V1144" s="3"/>
    </row>
    <row r="1145" spans="22:22" x14ac:dyDescent="0.45">
      <c r="V1145" s="3"/>
    </row>
    <row r="1146" spans="22:22" x14ac:dyDescent="0.45">
      <c r="V1146" s="3"/>
    </row>
    <row r="1147" spans="22:22" x14ac:dyDescent="0.45">
      <c r="V1147" s="3"/>
    </row>
    <row r="1148" spans="22:22" x14ac:dyDescent="0.45">
      <c r="V1148" s="3"/>
    </row>
    <row r="1149" spans="22:22" x14ac:dyDescent="0.45">
      <c r="V1149" s="3"/>
    </row>
    <row r="1150" spans="22:22" x14ac:dyDescent="0.45">
      <c r="V1150" s="3"/>
    </row>
    <row r="1151" spans="22:22" x14ac:dyDescent="0.45">
      <c r="V1151" s="3"/>
    </row>
    <row r="1152" spans="22:22" x14ac:dyDescent="0.45">
      <c r="V1152" s="3"/>
    </row>
    <row r="1153" spans="22:22" x14ac:dyDescent="0.45">
      <c r="V1153" s="3"/>
    </row>
    <row r="1154" spans="22:22" x14ac:dyDescent="0.45">
      <c r="V1154" s="3"/>
    </row>
    <row r="1155" spans="22:22" x14ac:dyDescent="0.45">
      <c r="V1155" s="3"/>
    </row>
    <row r="1156" spans="22:22" x14ac:dyDescent="0.45">
      <c r="V1156" s="3"/>
    </row>
    <row r="1157" spans="22:22" x14ac:dyDescent="0.45">
      <c r="V1157" s="3"/>
    </row>
    <row r="1158" spans="22:22" x14ac:dyDescent="0.45">
      <c r="V1158" s="3"/>
    </row>
    <row r="1159" spans="22:22" x14ac:dyDescent="0.45">
      <c r="V1159" s="3"/>
    </row>
    <row r="1160" spans="22:22" x14ac:dyDescent="0.45">
      <c r="V1160" s="3"/>
    </row>
    <row r="1161" spans="22:22" x14ac:dyDescent="0.45">
      <c r="V1161" s="3"/>
    </row>
    <row r="1162" spans="22:22" x14ac:dyDescent="0.45">
      <c r="V1162" s="3"/>
    </row>
    <row r="1163" spans="22:22" x14ac:dyDescent="0.45">
      <c r="V1163" s="3"/>
    </row>
    <row r="1164" spans="22:22" x14ac:dyDescent="0.45">
      <c r="V1164" s="3"/>
    </row>
    <row r="1165" spans="22:22" x14ac:dyDescent="0.45">
      <c r="V1165" s="3"/>
    </row>
    <row r="1166" spans="22:22" x14ac:dyDescent="0.45">
      <c r="V1166" s="3"/>
    </row>
    <row r="1167" spans="22:22" x14ac:dyDescent="0.45">
      <c r="V1167" s="3"/>
    </row>
    <row r="1168" spans="22:22" x14ac:dyDescent="0.45">
      <c r="V1168" s="3"/>
    </row>
    <row r="1169" spans="22:22" x14ac:dyDescent="0.45">
      <c r="V1169" s="3"/>
    </row>
    <row r="1170" spans="22:22" x14ac:dyDescent="0.45">
      <c r="V1170" s="3"/>
    </row>
    <row r="1171" spans="22:22" x14ac:dyDescent="0.45">
      <c r="V1171" s="3"/>
    </row>
    <row r="1172" spans="22:22" x14ac:dyDescent="0.45">
      <c r="V1172" s="3"/>
    </row>
    <row r="1173" spans="22:22" x14ac:dyDescent="0.45">
      <c r="V1173" s="3"/>
    </row>
    <row r="1174" spans="22:22" x14ac:dyDescent="0.45">
      <c r="V1174" s="3"/>
    </row>
    <row r="1175" spans="22:22" x14ac:dyDescent="0.45">
      <c r="V1175" s="3"/>
    </row>
    <row r="1176" spans="22:22" x14ac:dyDescent="0.45">
      <c r="V1176" s="3"/>
    </row>
    <row r="1177" spans="22:22" x14ac:dyDescent="0.45">
      <c r="V1177" s="3"/>
    </row>
    <row r="1178" spans="22:22" x14ac:dyDescent="0.45">
      <c r="V1178" s="3"/>
    </row>
    <row r="1179" spans="22:22" x14ac:dyDescent="0.45">
      <c r="V1179" s="3"/>
    </row>
    <row r="1180" spans="22:22" x14ac:dyDescent="0.45">
      <c r="V1180" s="3"/>
    </row>
    <row r="1181" spans="22:22" x14ac:dyDescent="0.45">
      <c r="V1181" s="3"/>
    </row>
    <row r="1182" spans="22:22" x14ac:dyDescent="0.45">
      <c r="V1182" s="3"/>
    </row>
    <row r="1183" spans="22:22" x14ac:dyDescent="0.45">
      <c r="V1183" s="3"/>
    </row>
    <row r="1184" spans="22:22" x14ac:dyDescent="0.45">
      <c r="V1184" s="3"/>
    </row>
    <row r="1185" spans="22:22" x14ac:dyDescent="0.45">
      <c r="V1185" s="3"/>
    </row>
    <row r="1186" spans="22:22" x14ac:dyDescent="0.45">
      <c r="V1186" s="3"/>
    </row>
    <row r="1187" spans="22:22" x14ac:dyDescent="0.45">
      <c r="V1187" s="3"/>
    </row>
    <row r="1188" spans="22:22" x14ac:dyDescent="0.45">
      <c r="V1188" s="3"/>
    </row>
    <row r="1189" spans="22:22" x14ac:dyDescent="0.45">
      <c r="V1189" s="3"/>
    </row>
    <row r="1190" spans="22:22" x14ac:dyDescent="0.45">
      <c r="V1190" s="3"/>
    </row>
    <row r="1191" spans="22:22" x14ac:dyDescent="0.45">
      <c r="V1191" s="3"/>
    </row>
    <row r="1192" spans="22:22" x14ac:dyDescent="0.45">
      <c r="V1192" s="3"/>
    </row>
    <row r="1193" spans="22:22" x14ac:dyDescent="0.45">
      <c r="V1193" s="3"/>
    </row>
    <row r="1194" spans="22:22" x14ac:dyDescent="0.45">
      <c r="V1194" s="3"/>
    </row>
    <row r="1195" spans="22:22" x14ac:dyDescent="0.45">
      <c r="V1195" s="3"/>
    </row>
    <row r="1196" spans="22:22" x14ac:dyDescent="0.45">
      <c r="V1196" s="3"/>
    </row>
    <row r="1197" spans="22:22" x14ac:dyDescent="0.45">
      <c r="V1197" s="3"/>
    </row>
    <row r="1198" spans="22:22" x14ac:dyDescent="0.45">
      <c r="V1198" s="3"/>
    </row>
    <row r="1199" spans="22:22" x14ac:dyDescent="0.45">
      <c r="V1199" s="3"/>
    </row>
    <row r="1200" spans="22:22" x14ac:dyDescent="0.45">
      <c r="V1200" s="3"/>
    </row>
    <row r="1201" spans="22:22" x14ac:dyDescent="0.45">
      <c r="V1201" s="3"/>
    </row>
    <row r="1202" spans="22:22" x14ac:dyDescent="0.45">
      <c r="V1202" s="3"/>
    </row>
    <row r="1203" spans="22:22" x14ac:dyDescent="0.45">
      <c r="V1203" s="3"/>
    </row>
    <row r="1204" spans="22:22" x14ac:dyDescent="0.45">
      <c r="V1204" s="3"/>
    </row>
    <row r="1205" spans="22:22" x14ac:dyDescent="0.45">
      <c r="V1205" s="3"/>
    </row>
    <row r="1206" spans="22:22" x14ac:dyDescent="0.45">
      <c r="V1206" s="3"/>
    </row>
    <row r="1207" spans="22:22" x14ac:dyDescent="0.45">
      <c r="V1207" s="3"/>
    </row>
    <row r="1208" spans="22:22" x14ac:dyDescent="0.45">
      <c r="V1208" s="3"/>
    </row>
    <row r="1209" spans="22:22" x14ac:dyDescent="0.45">
      <c r="V1209" s="3"/>
    </row>
    <row r="1210" spans="22:22" x14ac:dyDescent="0.45">
      <c r="V1210" s="3"/>
    </row>
    <row r="1211" spans="22:22" x14ac:dyDescent="0.45">
      <c r="V1211" s="3"/>
    </row>
    <row r="1212" spans="22:22" x14ac:dyDescent="0.45">
      <c r="V1212" s="3"/>
    </row>
    <row r="1213" spans="22:22" x14ac:dyDescent="0.45">
      <c r="V1213" s="3"/>
    </row>
    <row r="1214" spans="22:22" x14ac:dyDescent="0.45">
      <c r="V1214" s="3"/>
    </row>
    <row r="1215" spans="22:22" x14ac:dyDescent="0.45">
      <c r="V1215" s="3"/>
    </row>
    <row r="1216" spans="22:22" x14ac:dyDescent="0.45">
      <c r="V1216" s="3"/>
    </row>
    <row r="1217" spans="22:22" x14ac:dyDescent="0.45">
      <c r="V1217" s="3"/>
    </row>
    <row r="1218" spans="22:22" x14ac:dyDescent="0.45">
      <c r="V1218" s="3"/>
    </row>
    <row r="1219" spans="22:22" x14ac:dyDescent="0.45">
      <c r="V1219" s="3"/>
    </row>
    <row r="1220" spans="22:22" x14ac:dyDescent="0.45">
      <c r="V1220" s="3"/>
    </row>
    <row r="1221" spans="22:22" x14ac:dyDescent="0.45">
      <c r="V1221" s="3"/>
    </row>
    <row r="1222" spans="22:22" x14ac:dyDescent="0.45">
      <c r="V1222" s="3"/>
    </row>
    <row r="1223" spans="22:22" x14ac:dyDescent="0.45">
      <c r="V1223" s="3"/>
    </row>
    <row r="1224" spans="22:22" x14ac:dyDescent="0.45">
      <c r="V1224" s="3"/>
    </row>
    <row r="1225" spans="22:22" x14ac:dyDescent="0.45">
      <c r="V1225" s="3"/>
    </row>
    <row r="1226" spans="22:22" x14ac:dyDescent="0.45">
      <c r="V1226" s="3"/>
    </row>
    <row r="1227" spans="22:22" x14ac:dyDescent="0.45">
      <c r="V1227" s="3"/>
    </row>
    <row r="1228" spans="22:22" x14ac:dyDescent="0.45">
      <c r="V1228" s="3"/>
    </row>
    <row r="1229" spans="22:22" x14ac:dyDescent="0.45">
      <c r="V1229" s="3"/>
    </row>
    <row r="1230" spans="22:22" x14ac:dyDescent="0.45">
      <c r="V1230" s="3"/>
    </row>
    <row r="1231" spans="22:22" x14ac:dyDescent="0.45">
      <c r="V1231" s="3"/>
    </row>
    <row r="1232" spans="22:22" x14ac:dyDescent="0.45">
      <c r="V1232" s="3"/>
    </row>
    <row r="1233" spans="22:22" x14ac:dyDescent="0.45">
      <c r="V1233" s="3"/>
    </row>
    <row r="1234" spans="22:22" x14ac:dyDescent="0.45">
      <c r="V1234" s="3"/>
    </row>
    <row r="1235" spans="22:22" x14ac:dyDescent="0.45">
      <c r="V1235" s="3"/>
    </row>
    <row r="1236" spans="22:22" x14ac:dyDescent="0.45">
      <c r="V1236" s="3"/>
    </row>
    <row r="1237" spans="22:22" x14ac:dyDescent="0.45">
      <c r="V1237" s="3"/>
    </row>
    <row r="1238" spans="22:22" x14ac:dyDescent="0.45">
      <c r="V1238" s="3"/>
    </row>
    <row r="1239" spans="22:22" x14ac:dyDescent="0.45">
      <c r="V1239" s="3"/>
    </row>
    <row r="1240" spans="22:22" x14ac:dyDescent="0.45">
      <c r="V1240" s="3"/>
    </row>
    <row r="1241" spans="22:22" x14ac:dyDescent="0.45">
      <c r="V1241" s="3"/>
    </row>
    <row r="1242" spans="22:22" x14ac:dyDescent="0.45">
      <c r="V1242" s="3"/>
    </row>
    <row r="1243" spans="22:22" x14ac:dyDescent="0.45">
      <c r="V1243" s="3"/>
    </row>
    <row r="1244" spans="22:22" x14ac:dyDescent="0.45">
      <c r="V1244" s="3"/>
    </row>
    <row r="1245" spans="22:22" x14ac:dyDescent="0.45">
      <c r="V1245" s="3"/>
    </row>
    <row r="1246" spans="22:22" x14ac:dyDescent="0.45">
      <c r="V1246" s="3"/>
    </row>
    <row r="1247" spans="22:22" x14ac:dyDescent="0.45">
      <c r="V1247" s="3"/>
    </row>
    <row r="1248" spans="22:22" x14ac:dyDescent="0.45">
      <c r="V1248" s="3"/>
    </row>
    <row r="1249" spans="22:22" x14ac:dyDescent="0.45">
      <c r="V1249" s="3"/>
    </row>
    <row r="1250" spans="22:22" x14ac:dyDescent="0.45">
      <c r="V1250" s="3"/>
    </row>
    <row r="1251" spans="22:22" x14ac:dyDescent="0.45">
      <c r="V1251" s="3"/>
    </row>
    <row r="1252" spans="22:22" x14ac:dyDescent="0.45">
      <c r="V1252" s="3"/>
    </row>
    <row r="1253" spans="22:22" x14ac:dyDescent="0.45">
      <c r="V1253" s="3"/>
    </row>
    <row r="1254" spans="22:22" x14ac:dyDescent="0.45">
      <c r="V1254" s="3"/>
    </row>
    <row r="1255" spans="22:22" x14ac:dyDescent="0.45">
      <c r="V1255" s="3"/>
    </row>
    <row r="1256" spans="22:22" x14ac:dyDescent="0.45">
      <c r="V1256" s="3"/>
    </row>
    <row r="1257" spans="22:22" x14ac:dyDescent="0.45">
      <c r="V1257" s="3"/>
    </row>
    <row r="1258" spans="22:22" x14ac:dyDescent="0.45">
      <c r="V1258" s="3"/>
    </row>
    <row r="1259" spans="22:22" x14ac:dyDescent="0.45">
      <c r="V1259" s="3"/>
    </row>
    <row r="1260" spans="22:22" x14ac:dyDescent="0.45">
      <c r="V1260" s="3"/>
    </row>
    <row r="1261" spans="22:22" x14ac:dyDescent="0.45">
      <c r="V1261" s="3"/>
    </row>
    <row r="1262" spans="22:22" x14ac:dyDescent="0.45">
      <c r="V1262" s="3"/>
    </row>
    <row r="1263" spans="22:22" x14ac:dyDescent="0.45">
      <c r="V1263" s="3"/>
    </row>
    <row r="1264" spans="22:22" x14ac:dyDescent="0.45">
      <c r="V1264" s="3"/>
    </row>
    <row r="1265" spans="22:22" x14ac:dyDescent="0.45">
      <c r="V1265" s="3"/>
    </row>
    <row r="1266" spans="22:22" x14ac:dyDescent="0.45">
      <c r="V1266" s="3"/>
    </row>
    <row r="1267" spans="22:22" x14ac:dyDescent="0.45">
      <c r="V1267" s="3"/>
    </row>
    <row r="1268" spans="22:22" x14ac:dyDescent="0.45">
      <c r="V1268" s="3"/>
    </row>
    <row r="1269" spans="22:22" x14ac:dyDescent="0.45">
      <c r="V1269" s="3"/>
    </row>
    <row r="1270" spans="22:22" x14ac:dyDescent="0.45">
      <c r="V1270" s="3"/>
    </row>
    <row r="1271" spans="22:22" x14ac:dyDescent="0.45">
      <c r="V1271" s="3"/>
    </row>
    <row r="1272" spans="22:22" x14ac:dyDescent="0.45">
      <c r="V1272" s="3"/>
    </row>
    <row r="1273" spans="22:22" x14ac:dyDescent="0.45">
      <c r="V1273" s="3"/>
    </row>
    <row r="1274" spans="22:22" x14ac:dyDescent="0.45">
      <c r="V1274" s="3"/>
    </row>
    <row r="1275" spans="22:22" x14ac:dyDescent="0.45">
      <c r="V1275" s="3"/>
    </row>
    <row r="1276" spans="22:22" x14ac:dyDescent="0.45">
      <c r="V1276" s="3"/>
    </row>
    <row r="1277" spans="22:22" x14ac:dyDescent="0.45">
      <c r="V1277" s="3"/>
    </row>
    <row r="1278" spans="22:22" x14ac:dyDescent="0.45">
      <c r="V1278" s="3"/>
    </row>
    <row r="1279" spans="22:22" x14ac:dyDescent="0.45">
      <c r="V1279" s="3"/>
    </row>
    <row r="1280" spans="22:22" x14ac:dyDescent="0.45">
      <c r="V1280" s="3"/>
    </row>
    <row r="1281" spans="22:22" x14ac:dyDescent="0.45">
      <c r="V1281" s="3"/>
    </row>
    <row r="1282" spans="22:22" x14ac:dyDescent="0.45">
      <c r="V1282" s="3"/>
    </row>
    <row r="1283" spans="22:22" x14ac:dyDescent="0.45">
      <c r="V1283" s="3"/>
    </row>
    <row r="1284" spans="22:22" x14ac:dyDescent="0.45">
      <c r="V1284" s="3"/>
    </row>
    <row r="1285" spans="22:22" x14ac:dyDescent="0.45">
      <c r="V1285" s="3"/>
    </row>
    <row r="1286" spans="22:22" x14ac:dyDescent="0.45">
      <c r="V1286" s="3"/>
    </row>
    <row r="1287" spans="22:22" x14ac:dyDescent="0.45">
      <c r="V1287" s="3"/>
    </row>
    <row r="1288" spans="22:22" x14ac:dyDescent="0.45">
      <c r="V1288" s="3"/>
    </row>
    <row r="1289" spans="22:22" x14ac:dyDescent="0.45">
      <c r="V1289" s="3"/>
    </row>
    <row r="1290" spans="22:22" x14ac:dyDescent="0.45">
      <c r="V1290" s="3"/>
    </row>
    <row r="1291" spans="22:22" x14ac:dyDescent="0.45">
      <c r="V1291" s="3"/>
    </row>
    <row r="1292" spans="22:22" x14ac:dyDescent="0.45">
      <c r="V1292" s="3"/>
    </row>
    <row r="1293" spans="22:22" x14ac:dyDescent="0.45">
      <c r="V1293" s="3"/>
    </row>
    <row r="1294" spans="22:22" x14ac:dyDescent="0.45">
      <c r="V1294" s="3"/>
    </row>
    <row r="1295" spans="22:22" x14ac:dyDescent="0.45">
      <c r="V1295" s="3"/>
    </row>
    <row r="1296" spans="22:22" x14ac:dyDescent="0.45">
      <c r="V1296" s="3"/>
    </row>
    <row r="1297" spans="22:22" x14ac:dyDescent="0.45">
      <c r="V1297" s="3"/>
    </row>
    <row r="1298" spans="22:22" x14ac:dyDescent="0.45">
      <c r="V1298" s="3"/>
    </row>
    <row r="1299" spans="22:22" x14ac:dyDescent="0.45">
      <c r="V1299" s="3"/>
    </row>
    <row r="1300" spans="22:22" x14ac:dyDescent="0.45">
      <c r="V1300" s="3"/>
    </row>
    <row r="1301" spans="22:22" x14ac:dyDescent="0.45">
      <c r="V1301" s="3"/>
    </row>
    <row r="1302" spans="22:22" x14ac:dyDescent="0.45">
      <c r="V1302" s="3"/>
    </row>
    <row r="1303" spans="22:22" x14ac:dyDescent="0.45">
      <c r="V1303" s="3"/>
    </row>
    <row r="1304" spans="22:22" x14ac:dyDescent="0.45">
      <c r="V1304" s="3"/>
    </row>
    <row r="1305" spans="22:22" x14ac:dyDescent="0.45">
      <c r="V1305" s="3"/>
    </row>
    <row r="1306" spans="22:22" x14ac:dyDescent="0.45">
      <c r="V1306" s="3"/>
    </row>
    <row r="1307" spans="22:22" x14ac:dyDescent="0.45">
      <c r="V1307" s="3"/>
    </row>
    <row r="1308" spans="22:22" x14ac:dyDescent="0.45">
      <c r="V1308" s="3"/>
    </row>
    <row r="1309" spans="22:22" x14ac:dyDescent="0.45">
      <c r="V1309" s="3"/>
    </row>
    <row r="1310" spans="22:22" x14ac:dyDescent="0.45">
      <c r="V1310" s="3"/>
    </row>
    <row r="1311" spans="22:22" x14ac:dyDescent="0.45">
      <c r="V1311" s="3"/>
    </row>
    <row r="1312" spans="22:22" x14ac:dyDescent="0.45">
      <c r="V1312" s="3"/>
    </row>
    <row r="1313" spans="22:22" x14ac:dyDescent="0.45">
      <c r="V1313" s="3"/>
    </row>
    <row r="1314" spans="22:22" x14ac:dyDescent="0.45">
      <c r="V1314" s="3"/>
    </row>
    <row r="1315" spans="22:22" x14ac:dyDescent="0.45">
      <c r="V1315" s="3"/>
    </row>
    <row r="1316" spans="22:22" x14ac:dyDescent="0.45">
      <c r="V1316" s="3"/>
    </row>
    <row r="1317" spans="22:22" x14ac:dyDescent="0.45">
      <c r="V1317" s="3"/>
    </row>
    <row r="1318" spans="22:22" x14ac:dyDescent="0.45">
      <c r="V1318" s="3"/>
    </row>
    <row r="1319" spans="22:22" x14ac:dyDescent="0.45">
      <c r="V1319" s="3"/>
    </row>
    <row r="1320" spans="22:22" x14ac:dyDescent="0.45">
      <c r="V1320" s="3"/>
    </row>
    <row r="1321" spans="22:22" x14ac:dyDescent="0.45">
      <c r="V1321" s="3"/>
    </row>
    <row r="1322" spans="22:22" x14ac:dyDescent="0.45">
      <c r="V1322" s="3"/>
    </row>
    <row r="1323" spans="22:22" x14ac:dyDescent="0.45">
      <c r="V1323" s="3"/>
    </row>
    <row r="1324" spans="22:22" x14ac:dyDescent="0.45">
      <c r="V1324" s="3"/>
    </row>
    <row r="1325" spans="22:22" x14ac:dyDescent="0.45">
      <c r="V1325" s="3"/>
    </row>
    <row r="1326" spans="22:22" x14ac:dyDescent="0.45">
      <c r="V1326" s="3"/>
    </row>
    <row r="1327" spans="22:22" x14ac:dyDescent="0.45">
      <c r="V1327" s="3"/>
    </row>
    <row r="1328" spans="22:22" x14ac:dyDescent="0.45">
      <c r="V1328" s="3"/>
    </row>
    <row r="1329" spans="22:22" x14ac:dyDescent="0.45">
      <c r="V1329" s="3"/>
    </row>
    <row r="1330" spans="22:22" x14ac:dyDescent="0.45">
      <c r="V1330" s="3"/>
    </row>
    <row r="1331" spans="22:22" x14ac:dyDescent="0.45">
      <c r="V1331" s="3"/>
    </row>
    <row r="1332" spans="22:22" x14ac:dyDescent="0.45">
      <c r="V1332" s="3"/>
    </row>
    <row r="1333" spans="22:22" x14ac:dyDescent="0.45">
      <c r="V1333" s="3"/>
    </row>
    <row r="1334" spans="22:22" x14ac:dyDescent="0.45">
      <c r="V1334" s="3"/>
    </row>
    <row r="1335" spans="22:22" x14ac:dyDescent="0.45">
      <c r="V1335" s="3"/>
    </row>
    <row r="1336" spans="22:22" x14ac:dyDescent="0.45">
      <c r="V1336" s="3"/>
    </row>
    <row r="1337" spans="22:22" x14ac:dyDescent="0.45">
      <c r="V1337" s="3"/>
    </row>
    <row r="1338" spans="22:22" x14ac:dyDescent="0.45">
      <c r="V1338" s="3"/>
    </row>
    <row r="1339" spans="22:22" x14ac:dyDescent="0.45">
      <c r="V1339" s="3"/>
    </row>
    <row r="1340" spans="22:22" x14ac:dyDescent="0.45">
      <c r="V1340" s="3"/>
    </row>
    <row r="1341" spans="22:22" x14ac:dyDescent="0.45">
      <c r="V1341" s="3"/>
    </row>
    <row r="1342" spans="22:22" x14ac:dyDescent="0.45">
      <c r="V1342" s="3"/>
    </row>
    <row r="1343" spans="22:22" x14ac:dyDescent="0.45">
      <c r="V1343" s="3"/>
    </row>
    <row r="1344" spans="22:22" x14ac:dyDescent="0.45">
      <c r="V1344" s="3"/>
    </row>
    <row r="1345" spans="22:22" x14ac:dyDescent="0.45">
      <c r="V1345" s="3"/>
    </row>
    <row r="1346" spans="22:22" x14ac:dyDescent="0.45">
      <c r="V1346" s="3"/>
    </row>
    <row r="1347" spans="22:22" x14ac:dyDescent="0.45">
      <c r="V1347" s="3"/>
    </row>
    <row r="1348" spans="22:22" x14ac:dyDescent="0.45">
      <c r="V1348" s="3"/>
    </row>
    <row r="1349" spans="22:22" x14ac:dyDescent="0.45">
      <c r="V1349" s="3"/>
    </row>
    <row r="1350" spans="22:22" x14ac:dyDescent="0.45">
      <c r="V1350" s="3"/>
    </row>
    <row r="1351" spans="22:22" x14ac:dyDescent="0.45">
      <c r="V1351" s="3"/>
    </row>
    <row r="1352" spans="22:22" x14ac:dyDescent="0.45">
      <c r="V1352" s="3"/>
    </row>
    <row r="1353" spans="22:22" x14ac:dyDescent="0.45">
      <c r="V1353" s="3"/>
    </row>
    <row r="1354" spans="22:22" x14ac:dyDescent="0.45">
      <c r="V1354" s="3"/>
    </row>
    <row r="1355" spans="22:22" x14ac:dyDescent="0.45">
      <c r="V1355" s="3"/>
    </row>
    <row r="1356" spans="22:22" x14ac:dyDescent="0.45">
      <c r="V1356" s="3"/>
    </row>
    <row r="1357" spans="22:22" x14ac:dyDescent="0.45">
      <c r="V1357" s="3"/>
    </row>
    <row r="1358" spans="22:22" x14ac:dyDescent="0.45">
      <c r="V1358" s="3"/>
    </row>
    <row r="1359" spans="22:22" x14ac:dyDescent="0.45">
      <c r="V1359" s="3"/>
    </row>
    <row r="1360" spans="22:22" x14ac:dyDescent="0.45">
      <c r="V1360" s="3"/>
    </row>
    <row r="1361" spans="22:22" x14ac:dyDescent="0.45">
      <c r="V1361" s="3"/>
    </row>
    <row r="1362" spans="22:22" x14ac:dyDescent="0.45">
      <c r="V1362" s="3"/>
    </row>
    <row r="1363" spans="22:22" x14ac:dyDescent="0.45">
      <c r="V1363" s="3"/>
    </row>
    <row r="1364" spans="22:22" x14ac:dyDescent="0.45">
      <c r="V1364" s="3"/>
    </row>
    <row r="1365" spans="22:22" x14ac:dyDescent="0.45">
      <c r="V1365" s="3"/>
    </row>
    <row r="1366" spans="22:22" x14ac:dyDescent="0.45">
      <c r="V1366" s="3"/>
    </row>
    <row r="1367" spans="22:22" x14ac:dyDescent="0.45">
      <c r="V1367" s="3"/>
    </row>
    <row r="1368" spans="22:22" x14ac:dyDescent="0.45">
      <c r="V1368" s="3"/>
    </row>
    <row r="1369" spans="22:22" x14ac:dyDescent="0.45">
      <c r="V1369" s="3"/>
    </row>
    <row r="1370" spans="22:22" x14ac:dyDescent="0.45">
      <c r="V1370" s="3"/>
    </row>
    <row r="1371" spans="22:22" x14ac:dyDescent="0.45">
      <c r="V1371" s="3"/>
    </row>
    <row r="1372" spans="22:22" x14ac:dyDescent="0.45">
      <c r="V1372" s="3"/>
    </row>
    <row r="1373" spans="22:22" x14ac:dyDescent="0.45">
      <c r="V1373" s="3"/>
    </row>
    <row r="1374" spans="22:22" x14ac:dyDescent="0.45">
      <c r="V1374" s="3"/>
    </row>
    <row r="1375" spans="22:22" x14ac:dyDescent="0.45">
      <c r="V1375" s="3"/>
    </row>
    <row r="1376" spans="22:22" x14ac:dyDescent="0.45">
      <c r="V1376" s="3"/>
    </row>
    <row r="1377" spans="22:22" x14ac:dyDescent="0.45">
      <c r="V1377" s="3"/>
    </row>
    <row r="1378" spans="22:22" x14ac:dyDescent="0.45">
      <c r="V1378" s="3"/>
    </row>
    <row r="1379" spans="22:22" x14ac:dyDescent="0.45">
      <c r="V1379" s="3"/>
    </row>
    <row r="1380" spans="22:22" x14ac:dyDescent="0.45">
      <c r="V1380" s="3"/>
    </row>
    <row r="1381" spans="22:22" x14ac:dyDescent="0.45">
      <c r="V1381" s="3"/>
    </row>
    <row r="1382" spans="22:22" x14ac:dyDescent="0.45">
      <c r="V1382" s="3"/>
    </row>
    <row r="1383" spans="22:22" x14ac:dyDescent="0.45">
      <c r="V1383" s="3"/>
    </row>
    <row r="1384" spans="22:22" x14ac:dyDescent="0.45">
      <c r="V1384" s="3"/>
    </row>
    <row r="1385" spans="22:22" x14ac:dyDescent="0.45">
      <c r="V1385" s="3"/>
    </row>
    <row r="1386" spans="22:22" x14ac:dyDescent="0.45">
      <c r="V1386" s="3"/>
    </row>
    <row r="1387" spans="22:22" x14ac:dyDescent="0.45">
      <c r="V1387" s="3"/>
    </row>
    <row r="1388" spans="22:22" x14ac:dyDescent="0.45">
      <c r="V1388" s="3"/>
    </row>
    <row r="1389" spans="22:22" x14ac:dyDescent="0.45">
      <c r="V1389" s="3"/>
    </row>
    <row r="1390" spans="22:22" x14ac:dyDescent="0.45">
      <c r="V1390" s="3"/>
    </row>
    <row r="1391" spans="22:22" x14ac:dyDescent="0.45">
      <c r="V1391" s="3"/>
    </row>
    <row r="1392" spans="22:22" x14ac:dyDescent="0.45">
      <c r="V1392" s="3"/>
    </row>
    <row r="1393" spans="22:22" x14ac:dyDescent="0.45">
      <c r="V1393" s="3"/>
    </row>
    <row r="1394" spans="22:22" x14ac:dyDescent="0.45">
      <c r="V1394" s="3"/>
    </row>
    <row r="1395" spans="22:22" x14ac:dyDescent="0.45">
      <c r="V1395" s="3"/>
    </row>
    <row r="1396" spans="22:22" x14ac:dyDescent="0.45">
      <c r="V1396" s="3"/>
    </row>
    <row r="1397" spans="22:22" x14ac:dyDescent="0.45">
      <c r="V1397" s="3"/>
    </row>
    <row r="1398" spans="22:22" x14ac:dyDescent="0.45">
      <c r="V1398" s="3"/>
    </row>
    <row r="1399" spans="22:22" x14ac:dyDescent="0.45">
      <c r="V1399" s="3"/>
    </row>
    <row r="1400" spans="22:22" x14ac:dyDescent="0.45">
      <c r="V1400" s="3"/>
    </row>
    <row r="1401" spans="22:22" x14ac:dyDescent="0.45">
      <c r="V1401" s="3"/>
    </row>
    <row r="1402" spans="22:22" x14ac:dyDescent="0.45">
      <c r="V1402" s="3"/>
    </row>
    <row r="1403" spans="22:22" x14ac:dyDescent="0.45">
      <c r="V1403" s="3"/>
    </row>
    <row r="1404" spans="22:22" x14ac:dyDescent="0.45">
      <c r="V1404" s="3"/>
    </row>
    <row r="1405" spans="22:22" x14ac:dyDescent="0.45">
      <c r="V1405" s="3"/>
    </row>
    <row r="1406" spans="22:22" x14ac:dyDescent="0.45">
      <c r="V1406" s="3"/>
    </row>
    <row r="1407" spans="22:22" x14ac:dyDescent="0.45">
      <c r="V1407" s="3"/>
    </row>
    <row r="1408" spans="22:22" x14ac:dyDescent="0.45">
      <c r="V1408" s="3"/>
    </row>
    <row r="1409" spans="22:22" x14ac:dyDescent="0.45">
      <c r="V1409" s="3"/>
    </row>
    <row r="1410" spans="22:22" x14ac:dyDescent="0.45">
      <c r="V1410" s="3"/>
    </row>
    <row r="1411" spans="22:22" x14ac:dyDescent="0.45">
      <c r="V1411" s="3"/>
    </row>
    <row r="1412" spans="22:22" x14ac:dyDescent="0.45">
      <c r="V1412" s="3"/>
    </row>
    <row r="1413" spans="22:22" x14ac:dyDescent="0.45">
      <c r="V1413" s="3"/>
    </row>
    <row r="1414" spans="22:22" x14ac:dyDescent="0.45">
      <c r="V1414" s="3"/>
    </row>
    <row r="1415" spans="22:22" x14ac:dyDescent="0.45">
      <c r="V1415" s="3"/>
    </row>
    <row r="1416" spans="22:22" x14ac:dyDescent="0.45">
      <c r="V1416" s="3"/>
    </row>
    <row r="1417" spans="22:22" x14ac:dyDescent="0.45">
      <c r="V1417" s="3"/>
    </row>
    <row r="1418" spans="22:22" x14ac:dyDescent="0.45">
      <c r="V1418" s="3"/>
    </row>
    <row r="1419" spans="22:22" x14ac:dyDescent="0.45">
      <c r="V1419" s="3"/>
    </row>
    <row r="1420" spans="22:22" x14ac:dyDescent="0.45">
      <c r="V1420" s="3"/>
    </row>
    <row r="1421" spans="22:22" x14ac:dyDescent="0.45">
      <c r="V1421" s="3"/>
    </row>
    <row r="1422" spans="22:22" x14ac:dyDescent="0.45">
      <c r="V1422" s="3"/>
    </row>
    <row r="1423" spans="22:22" x14ac:dyDescent="0.45">
      <c r="V1423" s="3"/>
    </row>
    <row r="1424" spans="22:22" x14ac:dyDescent="0.45">
      <c r="V1424" s="3"/>
    </row>
    <row r="1425" spans="22:22" x14ac:dyDescent="0.45">
      <c r="V1425" s="3"/>
    </row>
    <row r="1426" spans="22:22" x14ac:dyDescent="0.45">
      <c r="V1426" s="3"/>
    </row>
    <row r="1427" spans="22:22" x14ac:dyDescent="0.45">
      <c r="V1427" s="3"/>
    </row>
    <row r="1428" spans="22:22" x14ac:dyDescent="0.45">
      <c r="V1428" s="3"/>
    </row>
    <row r="1429" spans="22:22" x14ac:dyDescent="0.45">
      <c r="V1429" s="3"/>
    </row>
    <row r="1430" spans="22:22" x14ac:dyDescent="0.45">
      <c r="V1430" s="3"/>
    </row>
    <row r="1431" spans="22:22" x14ac:dyDescent="0.45">
      <c r="V1431" s="3"/>
    </row>
    <row r="1432" spans="22:22" x14ac:dyDescent="0.45">
      <c r="V1432" s="3"/>
    </row>
    <row r="1433" spans="22:22" x14ac:dyDescent="0.45">
      <c r="V1433" s="3"/>
    </row>
    <row r="1434" spans="22:22" x14ac:dyDescent="0.45">
      <c r="V1434" s="3"/>
    </row>
    <row r="1435" spans="22:22" x14ac:dyDescent="0.45">
      <c r="V1435" s="3"/>
    </row>
    <row r="1436" spans="22:22" x14ac:dyDescent="0.45">
      <c r="V1436" s="3"/>
    </row>
    <row r="1437" spans="22:22" x14ac:dyDescent="0.45">
      <c r="V1437" s="3"/>
    </row>
    <row r="1438" spans="22:22" x14ac:dyDescent="0.45">
      <c r="V1438" s="3"/>
    </row>
    <row r="1439" spans="22:22" x14ac:dyDescent="0.45">
      <c r="V1439" s="3"/>
    </row>
    <row r="1440" spans="22:22" x14ac:dyDescent="0.45">
      <c r="V1440" s="3"/>
    </row>
    <row r="1441" spans="22:22" x14ac:dyDescent="0.45">
      <c r="V1441" s="3"/>
    </row>
    <row r="1442" spans="22:22" x14ac:dyDescent="0.45">
      <c r="V1442" s="3"/>
    </row>
    <row r="1443" spans="22:22" x14ac:dyDescent="0.45">
      <c r="V1443" s="3"/>
    </row>
    <row r="1444" spans="22:22" x14ac:dyDescent="0.45">
      <c r="V1444" s="3"/>
    </row>
    <row r="1445" spans="22:22" x14ac:dyDescent="0.45">
      <c r="V1445" s="3"/>
    </row>
    <row r="1446" spans="22:22" x14ac:dyDescent="0.45">
      <c r="V1446" s="3"/>
    </row>
    <row r="1447" spans="22:22" x14ac:dyDescent="0.45">
      <c r="V1447" s="3"/>
    </row>
    <row r="1448" spans="22:22" x14ac:dyDescent="0.45">
      <c r="V1448" s="3"/>
    </row>
    <row r="1449" spans="22:22" x14ac:dyDescent="0.45">
      <c r="V1449" s="3"/>
    </row>
    <row r="1450" spans="22:22" x14ac:dyDescent="0.45">
      <c r="V1450" s="3"/>
    </row>
    <row r="1451" spans="22:22" x14ac:dyDescent="0.45">
      <c r="V1451" s="3"/>
    </row>
    <row r="1452" spans="22:22" x14ac:dyDescent="0.45">
      <c r="V1452" s="3"/>
    </row>
    <row r="1453" spans="22:22" x14ac:dyDescent="0.45">
      <c r="V1453" s="3"/>
    </row>
    <row r="1454" spans="22:22" x14ac:dyDescent="0.45">
      <c r="V1454" s="3"/>
    </row>
    <row r="1455" spans="22:22" x14ac:dyDescent="0.45">
      <c r="V1455" s="3"/>
    </row>
    <row r="1456" spans="22:22" x14ac:dyDescent="0.45">
      <c r="V1456" s="3"/>
    </row>
    <row r="1457" spans="22:22" x14ac:dyDescent="0.45">
      <c r="V1457" s="3"/>
    </row>
    <row r="1458" spans="22:22" x14ac:dyDescent="0.45">
      <c r="V1458" s="3"/>
    </row>
    <row r="1459" spans="22:22" x14ac:dyDescent="0.45">
      <c r="V1459" s="3"/>
    </row>
    <row r="1460" spans="22:22" x14ac:dyDescent="0.45">
      <c r="V1460" s="3"/>
    </row>
    <row r="1461" spans="22:22" x14ac:dyDescent="0.45">
      <c r="V1461" s="3"/>
    </row>
    <row r="1462" spans="22:22" x14ac:dyDescent="0.45">
      <c r="V1462" s="3"/>
    </row>
    <row r="1463" spans="22:22" x14ac:dyDescent="0.45">
      <c r="V1463" s="3"/>
    </row>
    <row r="1464" spans="22:22" x14ac:dyDescent="0.45">
      <c r="V1464" s="3"/>
    </row>
    <row r="1465" spans="22:22" x14ac:dyDescent="0.45">
      <c r="V1465" s="3"/>
    </row>
    <row r="1466" spans="22:22" x14ac:dyDescent="0.45">
      <c r="V1466" s="3"/>
    </row>
    <row r="1467" spans="22:22" x14ac:dyDescent="0.45">
      <c r="V1467" s="3"/>
    </row>
    <row r="1468" spans="22:22" x14ac:dyDescent="0.45">
      <c r="V1468" s="3"/>
    </row>
    <row r="1469" spans="22:22" x14ac:dyDescent="0.45">
      <c r="V1469" s="3"/>
    </row>
    <row r="1470" spans="22:22" x14ac:dyDescent="0.45">
      <c r="V1470" s="3"/>
    </row>
    <row r="1471" spans="22:22" x14ac:dyDescent="0.45">
      <c r="V1471" s="3"/>
    </row>
    <row r="1472" spans="22:22" x14ac:dyDescent="0.45">
      <c r="V1472" s="3"/>
    </row>
    <row r="1473" spans="22:22" x14ac:dyDescent="0.45">
      <c r="V1473" s="3"/>
    </row>
    <row r="1474" spans="22:22" x14ac:dyDescent="0.45">
      <c r="V1474" s="3"/>
    </row>
    <row r="1475" spans="22:22" x14ac:dyDescent="0.45">
      <c r="V1475" s="3"/>
    </row>
    <row r="1476" spans="22:22" x14ac:dyDescent="0.45">
      <c r="V1476" s="3"/>
    </row>
    <row r="1477" spans="22:22" x14ac:dyDescent="0.45">
      <c r="V1477" s="3"/>
    </row>
    <row r="1478" spans="22:22" x14ac:dyDescent="0.45">
      <c r="V1478" s="3"/>
    </row>
    <row r="1479" spans="22:22" x14ac:dyDescent="0.45">
      <c r="V1479" s="3"/>
    </row>
    <row r="1480" spans="22:22" x14ac:dyDescent="0.45">
      <c r="V1480" s="3"/>
    </row>
    <row r="1481" spans="22:22" x14ac:dyDescent="0.45">
      <c r="V1481" s="3"/>
    </row>
    <row r="1482" spans="22:22" x14ac:dyDescent="0.45">
      <c r="V1482" s="3"/>
    </row>
    <row r="1483" spans="22:22" x14ac:dyDescent="0.45">
      <c r="V1483" s="3"/>
    </row>
    <row r="1484" spans="22:22" x14ac:dyDescent="0.45">
      <c r="V1484" s="3"/>
    </row>
    <row r="1485" spans="22:22" x14ac:dyDescent="0.45">
      <c r="V1485" s="3"/>
    </row>
    <row r="1486" spans="22:22" x14ac:dyDescent="0.45">
      <c r="V1486" s="3"/>
    </row>
    <row r="1487" spans="22:22" x14ac:dyDescent="0.45">
      <c r="V1487" s="3"/>
    </row>
    <row r="1488" spans="22:22" x14ac:dyDescent="0.45">
      <c r="V1488" s="3"/>
    </row>
    <row r="1489" spans="22:22" x14ac:dyDescent="0.45">
      <c r="V1489" s="3"/>
    </row>
    <row r="1490" spans="22:22" x14ac:dyDescent="0.45">
      <c r="V1490" s="3"/>
    </row>
    <row r="1491" spans="22:22" x14ac:dyDescent="0.45">
      <c r="V1491" s="3"/>
    </row>
    <row r="1492" spans="22:22" x14ac:dyDescent="0.45">
      <c r="V1492" s="3"/>
    </row>
    <row r="1493" spans="22:22" x14ac:dyDescent="0.45">
      <c r="V1493" s="3"/>
    </row>
    <row r="1494" spans="22:22" x14ac:dyDescent="0.45">
      <c r="V1494" s="3"/>
    </row>
    <row r="1495" spans="22:22" x14ac:dyDescent="0.45">
      <c r="V1495" s="3"/>
    </row>
    <row r="1496" spans="22:22" x14ac:dyDescent="0.45">
      <c r="V1496" s="3"/>
    </row>
    <row r="1497" spans="22:22" x14ac:dyDescent="0.45">
      <c r="V1497" s="3"/>
    </row>
    <row r="1498" spans="22:22" x14ac:dyDescent="0.45">
      <c r="V1498" s="3"/>
    </row>
    <row r="1499" spans="22:22" x14ac:dyDescent="0.45">
      <c r="V1499" s="3"/>
    </row>
    <row r="1500" spans="22:22" x14ac:dyDescent="0.45">
      <c r="V1500" s="3"/>
    </row>
    <row r="1501" spans="22:22" x14ac:dyDescent="0.45">
      <c r="V1501" s="3"/>
    </row>
    <row r="1502" spans="22:22" x14ac:dyDescent="0.45">
      <c r="V1502" s="3"/>
    </row>
    <row r="1503" spans="22:22" x14ac:dyDescent="0.45">
      <c r="V1503" s="3"/>
    </row>
    <row r="1504" spans="22:22" x14ac:dyDescent="0.45">
      <c r="V1504" s="3"/>
    </row>
    <row r="1505" spans="22:22" x14ac:dyDescent="0.45">
      <c r="V1505" s="3"/>
    </row>
    <row r="1506" spans="22:22" x14ac:dyDescent="0.45">
      <c r="V1506" s="3"/>
    </row>
    <row r="1507" spans="22:22" x14ac:dyDescent="0.45">
      <c r="V1507" s="3"/>
    </row>
    <row r="1508" spans="22:22" x14ac:dyDescent="0.45">
      <c r="V1508" s="3"/>
    </row>
    <row r="1509" spans="22:22" x14ac:dyDescent="0.45">
      <c r="V1509" s="3"/>
    </row>
    <row r="1510" spans="22:22" x14ac:dyDescent="0.45">
      <c r="V1510" s="3"/>
    </row>
    <row r="1511" spans="22:22" x14ac:dyDescent="0.45">
      <c r="V1511" s="3"/>
    </row>
    <row r="1512" spans="22:22" x14ac:dyDescent="0.45">
      <c r="V1512" s="3"/>
    </row>
    <row r="1513" spans="22:22" x14ac:dyDescent="0.45">
      <c r="V1513" s="3"/>
    </row>
    <row r="1514" spans="22:22" x14ac:dyDescent="0.45">
      <c r="V1514" s="3"/>
    </row>
    <row r="1515" spans="22:22" x14ac:dyDescent="0.45">
      <c r="V1515" s="3"/>
    </row>
    <row r="1516" spans="22:22" x14ac:dyDescent="0.45">
      <c r="V1516" s="3"/>
    </row>
    <row r="1517" spans="22:22" x14ac:dyDescent="0.45">
      <c r="V1517" s="3"/>
    </row>
    <row r="1518" spans="22:22" x14ac:dyDescent="0.45">
      <c r="V1518" s="3"/>
    </row>
    <row r="1519" spans="22:22" x14ac:dyDescent="0.45">
      <c r="V1519" s="3"/>
    </row>
    <row r="1520" spans="22:22" x14ac:dyDescent="0.45">
      <c r="V1520" s="3"/>
    </row>
    <row r="1521" spans="22:22" x14ac:dyDescent="0.45">
      <c r="V1521" s="3"/>
    </row>
    <row r="1522" spans="22:22" x14ac:dyDescent="0.45">
      <c r="V1522" s="3"/>
    </row>
    <row r="1523" spans="22:22" x14ac:dyDescent="0.45">
      <c r="V1523" s="3"/>
    </row>
    <row r="1524" spans="22:22" x14ac:dyDescent="0.45">
      <c r="V1524" s="3"/>
    </row>
    <row r="1525" spans="22:22" x14ac:dyDescent="0.45">
      <c r="V1525" s="3"/>
    </row>
    <row r="1526" spans="22:22" x14ac:dyDescent="0.45">
      <c r="V1526" s="3"/>
    </row>
    <row r="1527" spans="22:22" x14ac:dyDescent="0.45">
      <c r="V1527" s="3"/>
    </row>
    <row r="1528" spans="22:22" x14ac:dyDescent="0.45">
      <c r="V1528" s="3"/>
    </row>
    <row r="1529" spans="22:22" x14ac:dyDescent="0.45">
      <c r="V1529" s="3"/>
    </row>
    <row r="1530" spans="22:22" x14ac:dyDescent="0.45">
      <c r="V1530" s="3"/>
    </row>
    <row r="1531" spans="22:22" x14ac:dyDescent="0.45">
      <c r="V1531" s="3"/>
    </row>
    <row r="1532" spans="22:22" x14ac:dyDescent="0.45">
      <c r="V1532" s="3"/>
    </row>
    <row r="1533" spans="22:22" x14ac:dyDescent="0.45">
      <c r="V1533" s="3"/>
    </row>
    <row r="1534" spans="22:22" x14ac:dyDescent="0.45">
      <c r="V1534" s="3"/>
    </row>
    <row r="1535" spans="22:22" x14ac:dyDescent="0.45">
      <c r="V1535" s="3"/>
    </row>
    <row r="1536" spans="22:22" x14ac:dyDescent="0.45">
      <c r="V1536" s="3"/>
    </row>
    <row r="1537" spans="22:22" x14ac:dyDescent="0.45">
      <c r="V1537" s="3"/>
    </row>
    <row r="1538" spans="22:22" x14ac:dyDescent="0.45">
      <c r="V1538" s="3"/>
    </row>
    <row r="1539" spans="22:22" x14ac:dyDescent="0.45">
      <c r="V1539" s="3"/>
    </row>
    <row r="1540" spans="22:22" x14ac:dyDescent="0.45">
      <c r="V1540" s="3"/>
    </row>
    <row r="1541" spans="22:22" x14ac:dyDescent="0.45">
      <c r="V1541" s="3"/>
    </row>
    <row r="1542" spans="22:22" x14ac:dyDescent="0.45">
      <c r="V1542" s="3"/>
    </row>
    <row r="1543" spans="22:22" x14ac:dyDescent="0.45">
      <c r="V1543" s="3"/>
    </row>
    <row r="1544" spans="22:22" x14ac:dyDescent="0.45">
      <c r="V1544" s="3"/>
    </row>
    <row r="1545" spans="22:22" x14ac:dyDescent="0.45">
      <c r="V1545" s="3"/>
    </row>
    <row r="1546" spans="22:22" x14ac:dyDescent="0.45">
      <c r="V1546" s="3"/>
    </row>
    <row r="1547" spans="22:22" x14ac:dyDescent="0.45">
      <c r="V1547" s="3"/>
    </row>
    <row r="1548" spans="22:22" x14ac:dyDescent="0.45">
      <c r="V1548" s="3"/>
    </row>
    <row r="1549" spans="22:22" x14ac:dyDescent="0.45">
      <c r="V1549" s="3"/>
    </row>
    <row r="1550" spans="22:22" x14ac:dyDescent="0.45">
      <c r="V1550" s="3"/>
    </row>
    <row r="1551" spans="22:22" x14ac:dyDescent="0.45">
      <c r="V1551" s="3"/>
    </row>
    <row r="1552" spans="22:22" x14ac:dyDescent="0.45">
      <c r="V1552" s="3"/>
    </row>
    <row r="1553" spans="22:22" x14ac:dyDescent="0.45">
      <c r="V1553" s="3"/>
    </row>
    <row r="1554" spans="22:22" x14ac:dyDescent="0.45">
      <c r="V1554" s="3"/>
    </row>
    <row r="1555" spans="22:22" x14ac:dyDescent="0.45">
      <c r="V1555" s="3"/>
    </row>
    <row r="1556" spans="22:22" x14ac:dyDescent="0.45">
      <c r="V1556" s="3"/>
    </row>
    <row r="1557" spans="22:22" x14ac:dyDescent="0.45">
      <c r="V1557" s="3"/>
    </row>
    <row r="1558" spans="22:22" x14ac:dyDescent="0.45">
      <c r="V1558" s="3"/>
    </row>
    <row r="1559" spans="22:22" x14ac:dyDescent="0.45">
      <c r="V1559" s="3"/>
    </row>
    <row r="1560" spans="22:22" x14ac:dyDescent="0.45">
      <c r="V1560" s="3"/>
    </row>
    <row r="1561" spans="22:22" x14ac:dyDescent="0.45">
      <c r="V1561" s="3"/>
    </row>
    <row r="1562" spans="22:22" x14ac:dyDescent="0.45">
      <c r="V1562" s="3"/>
    </row>
    <row r="1563" spans="22:22" x14ac:dyDescent="0.45">
      <c r="V1563" s="3"/>
    </row>
    <row r="1564" spans="22:22" x14ac:dyDescent="0.45">
      <c r="V1564" s="3"/>
    </row>
    <row r="1565" spans="22:22" x14ac:dyDescent="0.45">
      <c r="V1565" s="3"/>
    </row>
    <row r="1566" spans="22:22" x14ac:dyDescent="0.45">
      <c r="V1566" s="3"/>
    </row>
    <row r="1567" spans="22:22" x14ac:dyDescent="0.45">
      <c r="V1567" s="3"/>
    </row>
    <row r="1568" spans="22:22" x14ac:dyDescent="0.45">
      <c r="V1568" s="3"/>
    </row>
    <row r="1569" spans="22:22" x14ac:dyDescent="0.45">
      <c r="V1569" s="3"/>
    </row>
    <row r="1570" spans="22:22" x14ac:dyDescent="0.45">
      <c r="V1570" s="3"/>
    </row>
    <row r="1571" spans="22:22" x14ac:dyDescent="0.45">
      <c r="V1571" s="3"/>
    </row>
    <row r="1572" spans="22:22" x14ac:dyDescent="0.45">
      <c r="V1572" s="3"/>
    </row>
    <row r="1573" spans="22:22" x14ac:dyDescent="0.45">
      <c r="V1573" s="3"/>
    </row>
    <row r="1574" spans="22:22" x14ac:dyDescent="0.45">
      <c r="V1574" s="3"/>
    </row>
    <row r="1575" spans="22:22" x14ac:dyDescent="0.45">
      <c r="V1575" s="3"/>
    </row>
    <row r="1576" spans="22:22" x14ac:dyDescent="0.45">
      <c r="V1576" s="3"/>
    </row>
    <row r="1577" spans="22:22" x14ac:dyDescent="0.45">
      <c r="V1577" s="3"/>
    </row>
    <row r="1578" spans="22:22" x14ac:dyDescent="0.45">
      <c r="V1578" s="3"/>
    </row>
    <row r="1579" spans="22:22" x14ac:dyDescent="0.45">
      <c r="V1579" s="3"/>
    </row>
    <row r="1580" spans="22:22" x14ac:dyDescent="0.45">
      <c r="V1580" s="3"/>
    </row>
    <row r="1581" spans="22:22" x14ac:dyDescent="0.45">
      <c r="V1581" s="3"/>
    </row>
    <row r="1582" spans="22:22" x14ac:dyDescent="0.45">
      <c r="V1582" s="3"/>
    </row>
    <row r="1583" spans="22:22" x14ac:dyDescent="0.45">
      <c r="V1583" s="3"/>
    </row>
    <row r="1584" spans="22:22" x14ac:dyDescent="0.45">
      <c r="V1584" s="3"/>
    </row>
    <row r="1585" spans="22:22" x14ac:dyDescent="0.45">
      <c r="V1585" s="3"/>
    </row>
    <row r="1586" spans="22:22" x14ac:dyDescent="0.45">
      <c r="V1586" s="3"/>
    </row>
    <row r="1587" spans="22:22" x14ac:dyDescent="0.45">
      <c r="V1587" s="3"/>
    </row>
    <row r="1588" spans="22:22" x14ac:dyDescent="0.45">
      <c r="V1588" s="3"/>
    </row>
    <row r="1589" spans="22:22" x14ac:dyDescent="0.45">
      <c r="V1589" s="3"/>
    </row>
    <row r="1590" spans="22:22" x14ac:dyDescent="0.45">
      <c r="V1590" s="3"/>
    </row>
    <row r="1591" spans="22:22" x14ac:dyDescent="0.45">
      <c r="V1591" s="3"/>
    </row>
    <row r="1592" spans="22:22" x14ac:dyDescent="0.45">
      <c r="V1592" s="3"/>
    </row>
    <row r="1593" spans="22:22" x14ac:dyDescent="0.45">
      <c r="V1593" s="3"/>
    </row>
    <row r="1594" spans="22:22" x14ac:dyDescent="0.45">
      <c r="V1594" s="3"/>
    </row>
    <row r="1595" spans="22:22" x14ac:dyDescent="0.45">
      <c r="V1595" s="3"/>
    </row>
    <row r="1596" spans="22:22" x14ac:dyDescent="0.45">
      <c r="V1596" s="3"/>
    </row>
    <row r="1597" spans="22:22" x14ac:dyDescent="0.45">
      <c r="V1597" s="3"/>
    </row>
    <row r="1598" spans="22:22" x14ac:dyDescent="0.45">
      <c r="V1598" s="3"/>
    </row>
    <row r="1599" spans="22:22" x14ac:dyDescent="0.45">
      <c r="V1599" s="3"/>
    </row>
    <row r="1600" spans="22:22" x14ac:dyDescent="0.45">
      <c r="V1600" s="3"/>
    </row>
    <row r="1601" spans="22:22" x14ac:dyDescent="0.45">
      <c r="V1601" s="3"/>
    </row>
    <row r="1602" spans="22:22" x14ac:dyDescent="0.45">
      <c r="V1602" s="3"/>
    </row>
    <row r="1603" spans="22:22" x14ac:dyDescent="0.45">
      <c r="V1603" s="3"/>
    </row>
    <row r="1604" spans="22:22" x14ac:dyDescent="0.45">
      <c r="V1604" s="3"/>
    </row>
    <row r="1605" spans="22:22" x14ac:dyDescent="0.45">
      <c r="V1605" s="3"/>
    </row>
    <row r="1606" spans="22:22" x14ac:dyDescent="0.45">
      <c r="V1606" s="3"/>
    </row>
    <row r="1607" spans="22:22" x14ac:dyDescent="0.45">
      <c r="V1607" s="3"/>
    </row>
    <row r="1608" spans="22:22" x14ac:dyDescent="0.45">
      <c r="V1608" s="3"/>
    </row>
    <row r="1609" spans="22:22" x14ac:dyDescent="0.45">
      <c r="V1609" s="3"/>
    </row>
    <row r="1610" spans="22:22" x14ac:dyDescent="0.45">
      <c r="V1610" s="3"/>
    </row>
    <row r="1611" spans="22:22" x14ac:dyDescent="0.45">
      <c r="V1611" s="3"/>
    </row>
    <row r="1612" spans="22:22" x14ac:dyDescent="0.45">
      <c r="V1612" s="3"/>
    </row>
    <row r="1613" spans="22:22" x14ac:dyDescent="0.45">
      <c r="V1613" s="3"/>
    </row>
    <row r="1614" spans="22:22" x14ac:dyDescent="0.45">
      <c r="V1614" s="3"/>
    </row>
    <row r="1615" spans="22:22" x14ac:dyDescent="0.45">
      <c r="V1615" s="3"/>
    </row>
    <row r="1616" spans="22:22" x14ac:dyDescent="0.45">
      <c r="V1616" s="3"/>
    </row>
    <row r="1617" spans="22:22" x14ac:dyDescent="0.45">
      <c r="V1617" s="3"/>
    </row>
    <row r="1618" spans="22:22" x14ac:dyDescent="0.45">
      <c r="V1618" s="3"/>
    </row>
    <row r="1619" spans="22:22" x14ac:dyDescent="0.45">
      <c r="V1619" s="3"/>
    </row>
    <row r="1620" spans="22:22" x14ac:dyDescent="0.45">
      <c r="V1620" s="3"/>
    </row>
    <row r="1621" spans="22:22" x14ac:dyDescent="0.45">
      <c r="V1621" s="3"/>
    </row>
    <row r="1622" spans="22:22" x14ac:dyDescent="0.45">
      <c r="V1622" s="3"/>
    </row>
    <row r="1623" spans="22:22" x14ac:dyDescent="0.45">
      <c r="V1623" s="3"/>
    </row>
    <row r="1624" spans="22:22" x14ac:dyDescent="0.45">
      <c r="V1624" s="3"/>
    </row>
    <row r="1625" spans="22:22" x14ac:dyDescent="0.45">
      <c r="V1625" s="3"/>
    </row>
    <row r="1626" spans="22:22" x14ac:dyDescent="0.45">
      <c r="V1626" s="3"/>
    </row>
    <row r="1627" spans="22:22" x14ac:dyDescent="0.45">
      <c r="V1627" s="3"/>
    </row>
    <row r="1628" spans="22:22" x14ac:dyDescent="0.45">
      <c r="V1628" s="3"/>
    </row>
    <row r="1629" spans="22:22" x14ac:dyDescent="0.45">
      <c r="V1629" s="3"/>
    </row>
    <row r="1630" spans="22:22" x14ac:dyDescent="0.45">
      <c r="V1630" s="3"/>
    </row>
    <row r="1631" spans="22:22" x14ac:dyDescent="0.45">
      <c r="V1631" s="3"/>
    </row>
    <row r="1632" spans="22:22" x14ac:dyDescent="0.45">
      <c r="V1632" s="3"/>
    </row>
    <row r="1633" spans="22:22" x14ac:dyDescent="0.45">
      <c r="V1633" s="3"/>
    </row>
    <row r="1634" spans="22:22" x14ac:dyDescent="0.45">
      <c r="V1634" s="3"/>
    </row>
    <row r="1635" spans="22:22" x14ac:dyDescent="0.45">
      <c r="V1635" s="3"/>
    </row>
    <row r="1636" spans="22:22" x14ac:dyDescent="0.45">
      <c r="V1636" s="3"/>
    </row>
    <row r="1637" spans="22:22" x14ac:dyDescent="0.45">
      <c r="V1637" s="3"/>
    </row>
    <row r="1638" spans="22:22" x14ac:dyDescent="0.45">
      <c r="V1638" s="3"/>
    </row>
    <row r="1639" spans="22:22" x14ac:dyDescent="0.45">
      <c r="V1639" s="3"/>
    </row>
    <row r="1640" spans="22:22" x14ac:dyDescent="0.45">
      <c r="V1640" s="3"/>
    </row>
    <row r="1641" spans="22:22" x14ac:dyDescent="0.45">
      <c r="V1641" s="3"/>
    </row>
    <row r="1642" spans="22:22" x14ac:dyDescent="0.45">
      <c r="V1642" s="3"/>
    </row>
    <row r="1643" spans="22:22" x14ac:dyDescent="0.45">
      <c r="V1643" s="3"/>
    </row>
    <row r="1644" spans="22:22" x14ac:dyDescent="0.45">
      <c r="V1644" s="3"/>
    </row>
    <row r="1645" spans="22:22" x14ac:dyDescent="0.45">
      <c r="V1645" s="3"/>
    </row>
    <row r="1646" spans="22:22" x14ac:dyDescent="0.45">
      <c r="V1646" s="3"/>
    </row>
    <row r="1647" spans="22:22" x14ac:dyDescent="0.45">
      <c r="V1647" s="3"/>
    </row>
    <row r="1648" spans="22:22" x14ac:dyDescent="0.45">
      <c r="V1648" s="3"/>
    </row>
    <row r="1649" spans="22:22" x14ac:dyDescent="0.45">
      <c r="V1649" s="3"/>
    </row>
    <row r="1650" spans="22:22" x14ac:dyDescent="0.45">
      <c r="V1650" s="3"/>
    </row>
    <row r="1651" spans="22:22" x14ac:dyDescent="0.45">
      <c r="V1651" s="3"/>
    </row>
    <row r="1652" spans="22:22" x14ac:dyDescent="0.45">
      <c r="V1652" s="3"/>
    </row>
    <row r="1653" spans="22:22" x14ac:dyDescent="0.45">
      <c r="V1653" s="3"/>
    </row>
    <row r="1654" spans="22:22" x14ac:dyDescent="0.45">
      <c r="V1654" s="3"/>
    </row>
    <row r="1655" spans="22:22" x14ac:dyDescent="0.45">
      <c r="V1655" s="3"/>
    </row>
    <row r="1656" spans="22:22" x14ac:dyDescent="0.45">
      <c r="V1656" s="3"/>
    </row>
    <row r="1657" spans="22:22" x14ac:dyDescent="0.45">
      <c r="V1657" s="3"/>
    </row>
    <row r="1658" spans="22:22" x14ac:dyDescent="0.45">
      <c r="V1658" s="3"/>
    </row>
    <row r="1659" spans="22:22" x14ac:dyDescent="0.45">
      <c r="V1659" s="3"/>
    </row>
    <row r="1660" spans="22:22" x14ac:dyDescent="0.45">
      <c r="V1660" s="3"/>
    </row>
    <row r="1661" spans="22:22" x14ac:dyDescent="0.45">
      <c r="V1661" s="3"/>
    </row>
    <row r="1662" spans="22:22" x14ac:dyDescent="0.45">
      <c r="V1662" s="3"/>
    </row>
    <row r="1663" spans="22:22" x14ac:dyDescent="0.45">
      <c r="V1663" s="3"/>
    </row>
    <row r="1664" spans="22:22" x14ac:dyDescent="0.45">
      <c r="V1664" s="3"/>
    </row>
    <row r="1665" spans="22:22" x14ac:dyDescent="0.45">
      <c r="V1665" s="3"/>
    </row>
    <row r="1666" spans="22:22" x14ac:dyDescent="0.45">
      <c r="V1666" s="3"/>
    </row>
    <row r="1667" spans="22:22" x14ac:dyDescent="0.45">
      <c r="V1667" s="3"/>
    </row>
    <row r="1668" spans="22:22" x14ac:dyDescent="0.45">
      <c r="V1668" s="3"/>
    </row>
    <row r="1669" spans="22:22" x14ac:dyDescent="0.45">
      <c r="V1669" s="3"/>
    </row>
    <row r="1670" spans="22:22" x14ac:dyDescent="0.45">
      <c r="V1670" s="3"/>
    </row>
    <row r="1671" spans="22:22" x14ac:dyDescent="0.45">
      <c r="V1671" s="3"/>
    </row>
    <row r="1672" spans="22:22" x14ac:dyDescent="0.45">
      <c r="V1672" s="3"/>
    </row>
    <row r="1673" spans="22:22" x14ac:dyDescent="0.45">
      <c r="V1673" s="3"/>
    </row>
    <row r="1674" spans="22:22" x14ac:dyDescent="0.45">
      <c r="V1674" s="3"/>
    </row>
    <row r="1675" spans="22:22" x14ac:dyDescent="0.45">
      <c r="V1675" s="3"/>
    </row>
    <row r="1676" spans="22:22" x14ac:dyDescent="0.45">
      <c r="V1676" s="3"/>
    </row>
    <row r="1677" spans="22:22" x14ac:dyDescent="0.45">
      <c r="V1677" s="3"/>
    </row>
    <row r="1678" spans="22:22" x14ac:dyDescent="0.45">
      <c r="V1678" s="3"/>
    </row>
    <row r="1679" spans="22:22" x14ac:dyDescent="0.45">
      <c r="V1679" s="3"/>
    </row>
    <row r="1680" spans="22:22" x14ac:dyDescent="0.45">
      <c r="V1680" s="3"/>
    </row>
    <row r="1681" spans="22:22" x14ac:dyDescent="0.45">
      <c r="V1681" s="3"/>
    </row>
    <row r="1682" spans="22:22" x14ac:dyDescent="0.45">
      <c r="V1682" s="3"/>
    </row>
    <row r="1683" spans="22:22" x14ac:dyDescent="0.45">
      <c r="V1683" s="3"/>
    </row>
    <row r="1684" spans="22:22" x14ac:dyDescent="0.45">
      <c r="V1684" s="3"/>
    </row>
    <row r="1685" spans="22:22" x14ac:dyDescent="0.45">
      <c r="V1685" s="3"/>
    </row>
    <row r="1686" spans="22:22" x14ac:dyDescent="0.45">
      <c r="V1686" s="3"/>
    </row>
    <row r="1687" spans="22:22" x14ac:dyDescent="0.45">
      <c r="V1687" s="3"/>
    </row>
    <row r="1688" spans="22:22" x14ac:dyDescent="0.45">
      <c r="V1688" s="3"/>
    </row>
    <row r="1689" spans="22:22" x14ac:dyDescent="0.45">
      <c r="V1689" s="3"/>
    </row>
    <row r="1690" spans="22:22" x14ac:dyDescent="0.45">
      <c r="V1690" s="3"/>
    </row>
    <row r="1691" spans="22:22" x14ac:dyDescent="0.45">
      <c r="V1691" s="3"/>
    </row>
    <row r="1692" spans="22:22" x14ac:dyDescent="0.45">
      <c r="V1692" s="3"/>
    </row>
    <row r="1693" spans="22:22" x14ac:dyDescent="0.45">
      <c r="V1693" s="3"/>
    </row>
    <row r="1694" spans="22:22" x14ac:dyDescent="0.45">
      <c r="V1694" s="3"/>
    </row>
    <row r="1695" spans="22:22" x14ac:dyDescent="0.45">
      <c r="V1695" s="3"/>
    </row>
    <row r="1696" spans="22:22" x14ac:dyDescent="0.45">
      <c r="V1696" s="3"/>
    </row>
    <row r="1697" spans="22:22" x14ac:dyDescent="0.45">
      <c r="V1697" s="3"/>
    </row>
    <row r="1698" spans="22:22" x14ac:dyDescent="0.45">
      <c r="V1698" s="3"/>
    </row>
    <row r="1699" spans="22:22" x14ac:dyDescent="0.45">
      <c r="V1699" s="3"/>
    </row>
    <row r="1700" spans="22:22" x14ac:dyDescent="0.45">
      <c r="V1700" s="3"/>
    </row>
    <row r="1701" spans="22:22" x14ac:dyDescent="0.45">
      <c r="V1701" s="3"/>
    </row>
    <row r="1702" spans="22:22" x14ac:dyDescent="0.45">
      <c r="V1702" s="3"/>
    </row>
    <row r="1703" spans="22:22" x14ac:dyDescent="0.45">
      <c r="V1703" s="3"/>
    </row>
    <row r="1704" spans="22:22" x14ac:dyDescent="0.45">
      <c r="V1704" s="3"/>
    </row>
    <row r="1705" spans="22:22" x14ac:dyDescent="0.45">
      <c r="V1705" s="3"/>
    </row>
    <row r="1706" spans="22:22" x14ac:dyDescent="0.45">
      <c r="V1706" s="3"/>
    </row>
    <row r="1707" spans="22:22" x14ac:dyDescent="0.45">
      <c r="V1707" s="3"/>
    </row>
    <row r="1708" spans="22:22" x14ac:dyDescent="0.45">
      <c r="V1708" s="3"/>
    </row>
    <row r="1709" spans="22:22" x14ac:dyDescent="0.45">
      <c r="V1709" s="3"/>
    </row>
    <row r="1710" spans="22:22" x14ac:dyDescent="0.45">
      <c r="V1710" s="3"/>
    </row>
    <row r="1711" spans="22:22" x14ac:dyDescent="0.45">
      <c r="V1711" s="3"/>
    </row>
    <row r="1712" spans="22:22" x14ac:dyDescent="0.45">
      <c r="V1712" s="3"/>
    </row>
    <row r="1713" spans="22:22" x14ac:dyDescent="0.45">
      <c r="V1713" s="3"/>
    </row>
    <row r="1714" spans="22:22" x14ac:dyDescent="0.45">
      <c r="V1714" s="3"/>
    </row>
    <row r="1715" spans="22:22" x14ac:dyDescent="0.45">
      <c r="V1715" s="3"/>
    </row>
    <row r="1716" spans="22:22" x14ac:dyDescent="0.45">
      <c r="V1716" s="3"/>
    </row>
    <row r="1717" spans="22:22" x14ac:dyDescent="0.45">
      <c r="V1717" s="3"/>
    </row>
    <row r="1718" spans="22:22" x14ac:dyDescent="0.45">
      <c r="V1718" s="3"/>
    </row>
    <row r="1719" spans="22:22" x14ac:dyDescent="0.45">
      <c r="V1719" s="3"/>
    </row>
    <row r="1720" spans="22:22" x14ac:dyDescent="0.45">
      <c r="V1720" s="3"/>
    </row>
    <row r="1721" spans="22:22" x14ac:dyDescent="0.45">
      <c r="V1721" s="3"/>
    </row>
    <row r="1722" spans="22:22" x14ac:dyDescent="0.45">
      <c r="V1722" s="3"/>
    </row>
    <row r="1723" spans="22:22" x14ac:dyDescent="0.45">
      <c r="V1723" s="3"/>
    </row>
    <row r="1724" spans="22:22" x14ac:dyDescent="0.45">
      <c r="V1724" s="3"/>
    </row>
    <row r="1725" spans="22:22" x14ac:dyDescent="0.45">
      <c r="V1725" s="3"/>
    </row>
    <row r="1726" spans="22:22" x14ac:dyDescent="0.45">
      <c r="V1726" s="3"/>
    </row>
    <row r="1727" spans="22:22" x14ac:dyDescent="0.45">
      <c r="V1727" s="3"/>
    </row>
    <row r="1728" spans="22:22" x14ac:dyDescent="0.45">
      <c r="V1728" s="3"/>
    </row>
    <row r="1729" spans="22:22" x14ac:dyDescent="0.45">
      <c r="V1729" s="3"/>
    </row>
    <row r="1730" spans="22:22" x14ac:dyDescent="0.45">
      <c r="V1730" s="3"/>
    </row>
    <row r="1731" spans="22:22" x14ac:dyDescent="0.45">
      <c r="V1731" s="3"/>
    </row>
    <row r="1732" spans="22:22" x14ac:dyDescent="0.45">
      <c r="V1732" s="3"/>
    </row>
    <row r="1733" spans="22:22" x14ac:dyDescent="0.45">
      <c r="V1733" s="3"/>
    </row>
    <row r="1734" spans="22:22" x14ac:dyDescent="0.45">
      <c r="V1734" s="3"/>
    </row>
    <row r="1735" spans="22:22" x14ac:dyDescent="0.45">
      <c r="V1735" s="3"/>
    </row>
    <row r="1736" spans="22:22" x14ac:dyDescent="0.45">
      <c r="V1736" s="3"/>
    </row>
    <row r="1737" spans="22:22" x14ac:dyDescent="0.45">
      <c r="V1737" s="3"/>
    </row>
    <row r="1738" spans="22:22" x14ac:dyDescent="0.45">
      <c r="V1738" s="3"/>
    </row>
    <row r="1739" spans="22:22" x14ac:dyDescent="0.45">
      <c r="V1739" s="3"/>
    </row>
    <row r="1740" spans="22:22" x14ac:dyDescent="0.45">
      <c r="V1740" s="3"/>
    </row>
    <row r="1741" spans="22:22" x14ac:dyDescent="0.45">
      <c r="V1741" s="3"/>
    </row>
    <row r="1742" spans="22:22" x14ac:dyDescent="0.45">
      <c r="V1742" s="3"/>
    </row>
    <row r="1743" spans="22:22" x14ac:dyDescent="0.45">
      <c r="V1743" s="3"/>
    </row>
    <row r="1744" spans="22:22" x14ac:dyDescent="0.45">
      <c r="V1744" s="3"/>
    </row>
    <row r="1745" spans="22:22" x14ac:dyDescent="0.45">
      <c r="V1745" s="3"/>
    </row>
    <row r="1746" spans="22:22" x14ac:dyDescent="0.45">
      <c r="V1746" s="3"/>
    </row>
    <row r="1747" spans="22:22" x14ac:dyDescent="0.45">
      <c r="V1747" s="3"/>
    </row>
    <row r="1748" spans="22:22" x14ac:dyDescent="0.45">
      <c r="V1748" s="3"/>
    </row>
    <row r="1749" spans="22:22" x14ac:dyDescent="0.45">
      <c r="V1749" s="3"/>
    </row>
    <row r="1750" spans="22:22" x14ac:dyDescent="0.45">
      <c r="V1750" s="3"/>
    </row>
    <row r="1751" spans="22:22" x14ac:dyDescent="0.45">
      <c r="V1751" s="3"/>
    </row>
    <row r="1752" spans="22:22" x14ac:dyDescent="0.45">
      <c r="V1752" s="3"/>
    </row>
    <row r="1753" spans="22:22" x14ac:dyDescent="0.45">
      <c r="V1753" s="3"/>
    </row>
    <row r="1754" spans="22:22" x14ac:dyDescent="0.45">
      <c r="V1754" s="3"/>
    </row>
    <row r="1755" spans="22:22" x14ac:dyDescent="0.45">
      <c r="V1755" s="3"/>
    </row>
    <row r="1756" spans="22:22" x14ac:dyDescent="0.45">
      <c r="V1756" s="3"/>
    </row>
    <row r="1757" spans="22:22" x14ac:dyDescent="0.45">
      <c r="V1757" s="3"/>
    </row>
    <row r="1758" spans="22:22" x14ac:dyDescent="0.45">
      <c r="V1758" s="3"/>
    </row>
    <row r="1759" spans="22:22" x14ac:dyDescent="0.45">
      <c r="V1759" s="3"/>
    </row>
    <row r="1760" spans="22:22" x14ac:dyDescent="0.45">
      <c r="V1760" s="3"/>
    </row>
    <row r="1761" spans="22:22" x14ac:dyDescent="0.45">
      <c r="V1761" s="3"/>
    </row>
    <row r="1762" spans="22:22" x14ac:dyDescent="0.45">
      <c r="V1762" s="3"/>
    </row>
    <row r="1763" spans="22:22" x14ac:dyDescent="0.45">
      <c r="V1763" s="3"/>
    </row>
    <row r="1764" spans="22:22" x14ac:dyDescent="0.45">
      <c r="V1764" s="3"/>
    </row>
    <row r="1765" spans="22:22" x14ac:dyDescent="0.45">
      <c r="V1765" s="3"/>
    </row>
    <row r="1766" spans="22:22" x14ac:dyDescent="0.45">
      <c r="V1766" s="3"/>
    </row>
    <row r="1767" spans="22:22" x14ac:dyDescent="0.45">
      <c r="V1767" s="3"/>
    </row>
    <row r="1768" spans="22:22" x14ac:dyDescent="0.45">
      <c r="V1768" s="3"/>
    </row>
    <row r="1769" spans="22:22" x14ac:dyDescent="0.45">
      <c r="V1769" s="3"/>
    </row>
    <row r="1770" spans="22:22" x14ac:dyDescent="0.45">
      <c r="V1770" s="3"/>
    </row>
    <row r="1771" spans="22:22" x14ac:dyDescent="0.45">
      <c r="V1771" s="3"/>
    </row>
    <row r="1772" spans="22:22" x14ac:dyDescent="0.45">
      <c r="V1772" s="3"/>
    </row>
    <row r="1773" spans="22:22" x14ac:dyDescent="0.45">
      <c r="V1773" s="3"/>
    </row>
    <row r="1774" spans="22:22" x14ac:dyDescent="0.45">
      <c r="V1774" s="3"/>
    </row>
    <row r="1775" spans="22:22" x14ac:dyDescent="0.45">
      <c r="V1775" s="3"/>
    </row>
    <row r="1776" spans="22:22" x14ac:dyDescent="0.45">
      <c r="V1776" s="3"/>
    </row>
    <row r="1777" spans="22:22" x14ac:dyDescent="0.45">
      <c r="V1777" s="3"/>
    </row>
    <row r="1778" spans="22:22" x14ac:dyDescent="0.45">
      <c r="V1778" s="3"/>
    </row>
    <row r="1779" spans="22:22" x14ac:dyDescent="0.45">
      <c r="V1779" s="3"/>
    </row>
    <row r="1780" spans="22:22" x14ac:dyDescent="0.45">
      <c r="V1780" s="3"/>
    </row>
    <row r="1781" spans="22:22" x14ac:dyDescent="0.45">
      <c r="V1781" s="3"/>
    </row>
    <row r="1782" spans="22:22" x14ac:dyDescent="0.45">
      <c r="V1782" s="3"/>
    </row>
    <row r="1783" spans="22:22" x14ac:dyDescent="0.45">
      <c r="V1783" s="3"/>
    </row>
    <row r="1784" spans="22:22" x14ac:dyDescent="0.45">
      <c r="V1784" s="3"/>
    </row>
    <row r="1785" spans="22:22" x14ac:dyDescent="0.45">
      <c r="V1785" s="3"/>
    </row>
    <row r="1786" spans="22:22" x14ac:dyDescent="0.45">
      <c r="V1786" s="3"/>
    </row>
    <row r="1787" spans="22:22" x14ac:dyDescent="0.45">
      <c r="V1787" s="3"/>
    </row>
    <row r="1788" spans="22:22" x14ac:dyDescent="0.45">
      <c r="V1788" s="3"/>
    </row>
    <row r="1789" spans="22:22" x14ac:dyDescent="0.45">
      <c r="V1789" s="3"/>
    </row>
    <row r="1790" spans="22:22" x14ac:dyDescent="0.45">
      <c r="V1790" s="3"/>
    </row>
    <row r="1791" spans="22:22" x14ac:dyDescent="0.45">
      <c r="V1791" s="3"/>
    </row>
    <row r="1792" spans="22:22" x14ac:dyDescent="0.45">
      <c r="V1792" s="3"/>
    </row>
    <row r="1793" spans="22:22" x14ac:dyDescent="0.45">
      <c r="V1793" s="3"/>
    </row>
    <row r="1794" spans="22:22" x14ac:dyDescent="0.45">
      <c r="V1794" s="3"/>
    </row>
    <row r="1795" spans="22:22" x14ac:dyDescent="0.45">
      <c r="V1795" s="3"/>
    </row>
    <row r="1796" spans="22:22" x14ac:dyDescent="0.45">
      <c r="V1796" s="3"/>
    </row>
    <row r="1797" spans="22:22" x14ac:dyDescent="0.45">
      <c r="V1797" s="3"/>
    </row>
    <row r="1798" spans="22:22" x14ac:dyDescent="0.45">
      <c r="V1798" s="3"/>
    </row>
    <row r="1799" spans="22:22" x14ac:dyDescent="0.45">
      <c r="V1799" s="3"/>
    </row>
    <row r="1800" spans="22:22" x14ac:dyDescent="0.45">
      <c r="V1800" s="3"/>
    </row>
    <row r="1801" spans="22:22" x14ac:dyDescent="0.45">
      <c r="V1801" s="3"/>
    </row>
    <row r="1802" spans="22:22" x14ac:dyDescent="0.45">
      <c r="V1802" s="3"/>
    </row>
    <row r="1803" spans="22:22" x14ac:dyDescent="0.45">
      <c r="V1803" s="3"/>
    </row>
    <row r="1804" spans="22:22" x14ac:dyDescent="0.45">
      <c r="V1804" s="3"/>
    </row>
    <row r="1805" spans="22:22" x14ac:dyDescent="0.45">
      <c r="V1805" s="3"/>
    </row>
    <row r="1806" spans="22:22" x14ac:dyDescent="0.45">
      <c r="V1806" s="3"/>
    </row>
    <row r="1807" spans="22:22" x14ac:dyDescent="0.45">
      <c r="V1807" s="3"/>
    </row>
    <row r="1808" spans="22:22" x14ac:dyDescent="0.45">
      <c r="V1808" s="3"/>
    </row>
    <row r="1809" spans="22:22" x14ac:dyDescent="0.45">
      <c r="V1809" s="3"/>
    </row>
    <row r="1810" spans="22:22" x14ac:dyDescent="0.45">
      <c r="V1810" s="3"/>
    </row>
    <row r="1811" spans="22:22" x14ac:dyDescent="0.45">
      <c r="V1811" s="3"/>
    </row>
    <row r="1812" spans="22:22" x14ac:dyDescent="0.45">
      <c r="V1812" s="3"/>
    </row>
    <row r="1813" spans="22:22" x14ac:dyDescent="0.45">
      <c r="V1813" s="3"/>
    </row>
    <row r="1814" spans="22:22" x14ac:dyDescent="0.45">
      <c r="V1814" s="3"/>
    </row>
    <row r="1815" spans="22:22" x14ac:dyDescent="0.45">
      <c r="V1815" s="3"/>
    </row>
    <row r="1816" spans="22:22" x14ac:dyDescent="0.45">
      <c r="V1816" s="3"/>
    </row>
    <row r="1817" spans="22:22" x14ac:dyDescent="0.45">
      <c r="V1817" s="3"/>
    </row>
    <row r="1818" spans="22:22" x14ac:dyDescent="0.45">
      <c r="V1818" s="3"/>
    </row>
    <row r="1819" spans="22:22" x14ac:dyDescent="0.45">
      <c r="V1819" s="3"/>
    </row>
    <row r="1820" spans="22:22" x14ac:dyDescent="0.45">
      <c r="V1820" s="3"/>
    </row>
    <row r="1821" spans="22:22" x14ac:dyDescent="0.45">
      <c r="V1821" s="3"/>
    </row>
    <row r="1822" spans="22:22" x14ac:dyDescent="0.45">
      <c r="V1822" s="3"/>
    </row>
    <row r="1823" spans="22:22" x14ac:dyDescent="0.45">
      <c r="V1823" s="3"/>
    </row>
    <row r="1824" spans="22:22" x14ac:dyDescent="0.45">
      <c r="V1824" s="3"/>
    </row>
    <row r="1825" spans="22:22" x14ac:dyDescent="0.45">
      <c r="V1825" s="3"/>
    </row>
    <row r="1826" spans="22:22" x14ac:dyDescent="0.45">
      <c r="V1826" s="3"/>
    </row>
    <row r="1827" spans="22:22" x14ac:dyDescent="0.45">
      <c r="V1827" s="3"/>
    </row>
    <row r="1828" spans="22:22" x14ac:dyDescent="0.45">
      <c r="V1828" s="3"/>
    </row>
    <row r="1829" spans="22:22" x14ac:dyDescent="0.45">
      <c r="V1829" s="3"/>
    </row>
    <row r="1830" spans="22:22" x14ac:dyDescent="0.45">
      <c r="V1830" s="3"/>
    </row>
    <row r="1831" spans="22:22" x14ac:dyDescent="0.45">
      <c r="V1831" s="3"/>
    </row>
    <row r="1832" spans="22:22" x14ac:dyDescent="0.45">
      <c r="V1832" s="3"/>
    </row>
    <row r="1833" spans="22:22" x14ac:dyDescent="0.45">
      <c r="V1833" s="3"/>
    </row>
    <row r="1834" spans="22:22" x14ac:dyDescent="0.45">
      <c r="V1834" s="3"/>
    </row>
    <row r="1835" spans="22:22" x14ac:dyDescent="0.45">
      <c r="V1835" s="3"/>
    </row>
    <row r="1836" spans="22:22" x14ac:dyDescent="0.45">
      <c r="V1836" s="3"/>
    </row>
    <row r="1837" spans="22:22" x14ac:dyDescent="0.45">
      <c r="V1837" s="3"/>
    </row>
    <row r="1838" spans="22:22" x14ac:dyDescent="0.45">
      <c r="V1838" s="3"/>
    </row>
    <row r="1839" spans="22:22" x14ac:dyDescent="0.45">
      <c r="V1839" s="3"/>
    </row>
    <row r="1840" spans="22:22" x14ac:dyDescent="0.45">
      <c r="V1840" s="3"/>
    </row>
    <row r="1841" spans="22:22" x14ac:dyDescent="0.45">
      <c r="V1841" s="3"/>
    </row>
    <row r="1842" spans="22:22" x14ac:dyDescent="0.45">
      <c r="V1842" s="3"/>
    </row>
    <row r="1843" spans="22:22" x14ac:dyDescent="0.45">
      <c r="V1843" s="3"/>
    </row>
    <row r="1844" spans="22:22" x14ac:dyDescent="0.45">
      <c r="V1844" s="3"/>
    </row>
    <row r="1845" spans="22:22" x14ac:dyDescent="0.45">
      <c r="V1845" s="3"/>
    </row>
    <row r="1846" spans="22:22" x14ac:dyDescent="0.45">
      <c r="V1846" s="3"/>
    </row>
    <row r="1847" spans="22:22" x14ac:dyDescent="0.45">
      <c r="V1847" s="3"/>
    </row>
    <row r="1848" spans="22:22" x14ac:dyDescent="0.45">
      <c r="V1848" s="3"/>
    </row>
    <row r="1849" spans="22:22" x14ac:dyDescent="0.45">
      <c r="V1849" s="3"/>
    </row>
    <row r="1850" spans="22:22" x14ac:dyDescent="0.45">
      <c r="V1850" s="3"/>
    </row>
    <row r="1851" spans="22:22" x14ac:dyDescent="0.45">
      <c r="V1851" s="3"/>
    </row>
    <row r="1852" spans="22:22" x14ac:dyDescent="0.45">
      <c r="V1852" s="3"/>
    </row>
    <row r="1853" spans="22:22" x14ac:dyDescent="0.45">
      <c r="V1853" s="3"/>
    </row>
    <row r="1854" spans="22:22" x14ac:dyDescent="0.45">
      <c r="V1854" s="3"/>
    </row>
    <row r="1855" spans="22:22" x14ac:dyDescent="0.45">
      <c r="V1855" s="3"/>
    </row>
    <row r="1856" spans="22:22" x14ac:dyDescent="0.45">
      <c r="V1856" s="3"/>
    </row>
    <row r="1857" spans="22:22" x14ac:dyDescent="0.45">
      <c r="V1857" s="3"/>
    </row>
    <row r="1858" spans="22:22" x14ac:dyDescent="0.45">
      <c r="V1858" s="3"/>
    </row>
    <row r="1859" spans="22:22" x14ac:dyDescent="0.45">
      <c r="V1859" s="3"/>
    </row>
    <row r="1860" spans="22:22" x14ac:dyDescent="0.45">
      <c r="V1860" s="3"/>
    </row>
    <row r="1861" spans="22:22" x14ac:dyDescent="0.45">
      <c r="V1861" s="3"/>
    </row>
    <row r="1862" spans="22:22" x14ac:dyDescent="0.45">
      <c r="V1862" s="3"/>
    </row>
    <row r="1863" spans="22:22" x14ac:dyDescent="0.45">
      <c r="V1863" s="3"/>
    </row>
    <row r="1864" spans="22:22" x14ac:dyDescent="0.45">
      <c r="V1864" s="3"/>
    </row>
    <row r="1865" spans="22:22" x14ac:dyDescent="0.45">
      <c r="V1865" s="3"/>
    </row>
    <row r="1866" spans="22:22" x14ac:dyDescent="0.45">
      <c r="V1866" s="3"/>
    </row>
    <row r="1867" spans="22:22" x14ac:dyDescent="0.45">
      <c r="V1867" s="3"/>
    </row>
    <row r="1868" spans="22:22" x14ac:dyDescent="0.45">
      <c r="V1868" s="3"/>
    </row>
    <row r="1869" spans="22:22" x14ac:dyDescent="0.45">
      <c r="V1869" s="3"/>
    </row>
    <row r="1870" spans="22:22" x14ac:dyDescent="0.45">
      <c r="V1870" s="3"/>
    </row>
    <row r="1871" spans="22:22" x14ac:dyDescent="0.45">
      <c r="V1871" s="3"/>
    </row>
    <row r="1872" spans="22:22" x14ac:dyDescent="0.45">
      <c r="V1872" s="3"/>
    </row>
    <row r="1873" spans="22:22" x14ac:dyDescent="0.45">
      <c r="V1873" s="3"/>
    </row>
    <row r="1874" spans="22:22" x14ac:dyDescent="0.45">
      <c r="V1874" s="3"/>
    </row>
    <row r="1875" spans="22:22" x14ac:dyDescent="0.45">
      <c r="V1875" s="3"/>
    </row>
    <row r="1876" spans="22:22" x14ac:dyDescent="0.45">
      <c r="V1876" s="3"/>
    </row>
    <row r="1877" spans="22:22" x14ac:dyDescent="0.45">
      <c r="V1877" s="3"/>
    </row>
    <row r="1878" spans="22:22" x14ac:dyDescent="0.45">
      <c r="V1878" s="3"/>
    </row>
    <row r="1879" spans="22:22" x14ac:dyDescent="0.45">
      <c r="V1879" s="3"/>
    </row>
    <row r="1880" spans="22:22" x14ac:dyDescent="0.45">
      <c r="V1880" s="3"/>
    </row>
    <row r="1881" spans="22:22" x14ac:dyDescent="0.45">
      <c r="V1881" s="3"/>
    </row>
    <row r="1882" spans="22:22" x14ac:dyDescent="0.45">
      <c r="V1882" s="3"/>
    </row>
    <row r="1883" spans="22:22" x14ac:dyDescent="0.45">
      <c r="V1883" s="3"/>
    </row>
    <row r="1884" spans="22:22" x14ac:dyDescent="0.45">
      <c r="V1884" s="3"/>
    </row>
    <row r="1885" spans="22:22" x14ac:dyDescent="0.45">
      <c r="V1885" s="3"/>
    </row>
    <row r="1886" spans="22:22" x14ac:dyDescent="0.45">
      <c r="V1886" s="3"/>
    </row>
    <row r="1887" spans="22:22" x14ac:dyDescent="0.45">
      <c r="V1887" s="3"/>
    </row>
    <row r="1888" spans="22:22" x14ac:dyDescent="0.45">
      <c r="V1888" s="3"/>
    </row>
    <row r="1889" spans="22:22" x14ac:dyDescent="0.45">
      <c r="V1889" s="3"/>
    </row>
    <row r="1890" spans="22:22" x14ac:dyDescent="0.45">
      <c r="V1890" s="3"/>
    </row>
    <row r="1891" spans="22:22" x14ac:dyDescent="0.45">
      <c r="V1891" s="3"/>
    </row>
    <row r="1892" spans="22:22" x14ac:dyDescent="0.45">
      <c r="V1892" s="3"/>
    </row>
    <row r="1893" spans="22:22" x14ac:dyDescent="0.45">
      <c r="V1893" s="3"/>
    </row>
    <row r="1894" spans="22:22" x14ac:dyDescent="0.45">
      <c r="V1894" s="3"/>
    </row>
    <row r="1895" spans="22:22" x14ac:dyDescent="0.45">
      <c r="V1895" s="3"/>
    </row>
    <row r="1896" spans="22:22" x14ac:dyDescent="0.45">
      <c r="V1896" s="3"/>
    </row>
    <row r="1897" spans="22:22" x14ac:dyDescent="0.45">
      <c r="V1897" s="3"/>
    </row>
    <row r="1898" spans="22:22" x14ac:dyDescent="0.45">
      <c r="V1898" s="3"/>
    </row>
    <row r="1899" spans="22:22" x14ac:dyDescent="0.45">
      <c r="V1899" s="3"/>
    </row>
    <row r="1900" spans="22:22" x14ac:dyDescent="0.45">
      <c r="V1900" s="3"/>
    </row>
    <row r="1901" spans="22:22" x14ac:dyDescent="0.45">
      <c r="V1901" s="3"/>
    </row>
    <row r="1902" spans="22:22" x14ac:dyDescent="0.45">
      <c r="V1902" s="3"/>
    </row>
    <row r="1903" spans="22:22" x14ac:dyDescent="0.45">
      <c r="V1903" s="3"/>
    </row>
    <row r="1904" spans="22:22" x14ac:dyDescent="0.45">
      <c r="V1904" s="3"/>
    </row>
    <row r="1905" spans="22:22" x14ac:dyDescent="0.45">
      <c r="V1905" s="3"/>
    </row>
    <row r="1906" spans="22:22" x14ac:dyDescent="0.45">
      <c r="V1906" s="3"/>
    </row>
    <row r="1907" spans="22:22" x14ac:dyDescent="0.45">
      <c r="V1907" s="3"/>
    </row>
    <row r="1908" spans="22:22" x14ac:dyDescent="0.45">
      <c r="V1908" s="3"/>
    </row>
    <row r="1909" spans="22:22" x14ac:dyDescent="0.45">
      <c r="V1909" s="3"/>
    </row>
    <row r="1910" spans="22:22" x14ac:dyDescent="0.45">
      <c r="V1910" s="3"/>
    </row>
    <row r="1911" spans="22:22" x14ac:dyDescent="0.45">
      <c r="V1911" s="3"/>
    </row>
    <row r="1912" spans="22:22" x14ac:dyDescent="0.45">
      <c r="V1912" s="3"/>
    </row>
    <row r="1913" spans="22:22" x14ac:dyDescent="0.45">
      <c r="V1913" s="3"/>
    </row>
    <row r="1914" spans="22:22" x14ac:dyDescent="0.45">
      <c r="V1914" s="3"/>
    </row>
    <row r="1915" spans="22:22" x14ac:dyDescent="0.45">
      <c r="V1915" s="3"/>
    </row>
    <row r="1916" spans="22:22" x14ac:dyDescent="0.45">
      <c r="V1916" s="3"/>
    </row>
    <row r="1917" spans="22:22" x14ac:dyDescent="0.45">
      <c r="V1917" s="3"/>
    </row>
    <row r="1918" spans="22:22" x14ac:dyDescent="0.45">
      <c r="V1918" s="3"/>
    </row>
    <row r="1919" spans="22:22" x14ac:dyDescent="0.45">
      <c r="V1919" s="3"/>
    </row>
    <row r="1920" spans="22:22" x14ac:dyDescent="0.45">
      <c r="V1920" s="3"/>
    </row>
    <row r="1921" spans="22:22" x14ac:dyDescent="0.45">
      <c r="V1921" s="3"/>
    </row>
    <row r="1922" spans="22:22" x14ac:dyDescent="0.45">
      <c r="V1922" s="3"/>
    </row>
    <row r="1923" spans="22:22" x14ac:dyDescent="0.45">
      <c r="V1923" s="3"/>
    </row>
    <row r="1924" spans="22:22" x14ac:dyDescent="0.45">
      <c r="V1924" s="3"/>
    </row>
    <row r="1925" spans="22:22" x14ac:dyDescent="0.45">
      <c r="V1925" s="3"/>
    </row>
    <row r="1926" spans="22:22" x14ac:dyDescent="0.45">
      <c r="V1926" s="3"/>
    </row>
    <row r="1927" spans="22:22" x14ac:dyDescent="0.45">
      <c r="V1927" s="3"/>
    </row>
    <row r="1928" spans="22:22" x14ac:dyDescent="0.45">
      <c r="V1928" s="3"/>
    </row>
    <row r="1929" spans="22:22" x14ac:dyDescent="0.45">
      <c r="V1929" s="3"/>
    </row>
    <row r="1930" spans="22:22" x14ac:dyDescent="0.45">
      <c r="V1930" s="3"/>
    </row>
    <row r="1931" spans="22:22" x14ac:dyDescent="0.45">
      <c r="V1931" s="3"/>
    </row>
    <row r="1932" spans="22:22" x14ac:dyDescent="0.45">
      <c r="V1932" s="3"/>
    </row>
    <row r="1933" spans="22:22" x14ac:dyDescent="0.45">
      <c r="V1933" s="3"/>
    </row>
    <row r="1934" spans="22:22" x14ac:dyDescent="0.45">
      <c r="V1934" s="3"/>
    </row>
    <row r="1935" spans="22:22" x14ac:dyDescent="0.45">
      <c r="V1935" s="3"/>
    </row>
    <row r="1936" spans="22:22" x14ac:dyDescent="0.45">
      <c r="V1936" s="3"/>
    </row>
    <row r="1937" spans="22:22" x14ac:dyDescent="0.45">
      <c r="V1937" s="3"/>
    </row>
    <row r="1938" spans="22:22" x14ac:dyDescent="0.45">
      <c r="V1938" s="3"/>
    </row>
    <row r="1939" spans="22:22" x14ac:dyDescent="0.45">
      <c r="V1939" s="3"/>
    </row>
    <row r="1940" spans="22:22" x14ac:dyDescent="0.45">
      <c r="V1940" s="3"/>
    </row>
    <row r="1941" spans="22:22" x14ac:dyDescent="0.45">
      <c r="V1941" s="3"/>
    </row>
    <row r="1942" spans="22:22" x14ac:dyDescent="0.45">
      <c r="V1942" s="3"/>
    </row>
    <row r="1943" spans="22:22" x14ac:dyDescent="0.45">
      <c r="V1943" s="3"/>
    </row>
    <row r="1944" spans="22:22" x14ac:dyDescent="0.45">
      <c r="V1944" s="3"/>
    </row>
    <row r="1945" spans="22:22" x14ac:dyDescent="0.45">
      <c r="V1945" s="3"/>
    </row>
    <row r="1946" spans="22:22" x14ac:dyDescent="0.45">
      <c r="V1946" s="3"/>
    </row>
    <row r="1947" spans="22:22" x14ac:dyDescent="0.45">
      <c r="V1947" s="3"/>
    </row>
    <row r="1948" spans="22:22" x14ac:dyDescent="0.45">
      <c r="V1948" s="3"/>
    </row>
    <row r="1949" spans="22:22" x14ac:dyDescent="0.45">
      <c r="V1949" s="3"/>
    </row>
    <row r="1950" spans="22:22" x14ac:dyDescent="0.45">
      <c r="V1950" s="3"/>
    </row>
    <row r="1951" spans="22:22" x14ac:dyDescent="0.45">
      <c r="V1951" s="3"/>
    </row>
    <row r="1952" spans="22:22" x14ac:dyDescent="0.45">
      <c r="V1952" s="3"/>
    </row>
    <row r="1953" spans="22:22" x14ac:dyDescent="0.45">
      <c r="V1953" s="3"/>
    </row>
    <row r="1954" spans="22:22" x14ac:dyDescent="0.45">
      <c r="V1954" s="3"/>
    </row>
    <row r="1955" spans="22:22" x14ac:dyDescent="0.45">
      <c r="V1955" s="3"/>
    </row>
    <row r="1956" spans="22:22" x14ac:dyDescent="0.45">
      <c r="V1956" s="3"/>
    </row>
    <row r="1957" spans="22:22" x14ac:dyDescent="0.45">
      <c r="V1957" s="3"/>
    </row>
    <row r="1958" spans="22:22" x14ac:dyDescent="0.45">
      <c r="V1958" s="3"/>
    </row>
    <row r="1959" spans="22:22" x14ac:dyDescent="0.45">
      <c r="V1959" s="3"/>
    </row>
    <row r="1960" spans="22:22" x14ac:dyDescent="0.45">
      <c r="V1960" s="3"/>
    </row>
    <row r="1961" spans="22:22" x14ac:dyDescent="0.45">
      <c r="V1961" s="3"/>
    </row>
    <row r="1962" spans="22:22" x14ac:dyDescent="0.45">
      <c r="V1962" s="3"/>
    </row>
    <row r="1963" spans="22:22" x14ac:dyDescent="0.45">
      <c r="V1963" s="3"/>
    </row>
    <row r="1964" spans="22:22" x14ac:dyDescent="0.45">
      <c r="V1964" s="3"/>
    </row>
    <row r="1965" spans="22:22" x14ac:dyDescent="0.45">
      <c r="V1965" s="3"/>
    </row>
    <row r="1966" spans="22:22" x14ac:dyDescent="0.45">
      <c r="V1966" s="3"/>
    </row>
    <row r="1967" spans="22:22" x14ac:dyDescent="0.45">
      <c r="V1967" s="3"/>
    </row>
    <row r="1968" spans="22:22" x14ac:dyDescent="0.45">
      <c r="V1968" s="3"/>
    </row>
    <row r="1969" spans="22:22" x14ac:dyDescent="0.45">
      <c r="V1969" s="3"/>
    </row>
    <row r="1970" spans="22:22" x14ac:dyDescent="0.45">
      <c r="V1970" s="3"/>
    </row>
    <row r="1971" spans="22:22" x14ac:dyDescent="0.45">
      <c r="V1971" s="3"/>
    </row>
    <row r="1972" spans="22:22" x14ac:dyDescent="0.45">
      <c r="V1972" s="3"/>
    </row>
    <row r="1973" spans="22:22" x14ac:dyDescent="0.45">
      <c r="V1973" s="3"/>
    </row>
    <row r="1974" spans="22:22" x14ac:dyDescent="0.45">
      <c r="V1974" s="3"/>
    </row>
    <row r="1975" spans="22:22" x14ac:dyDescent="0.45">
      <c r="V1975" s="3"/>
    </row>
    <row r="1976" spans="22:22" x14ac:dyDescent="0.45">
      <c r="V1976" s="3"/>
    </row>
    <row r="1977" spans="22:22" x14ac:dyDescent="0.45">
      <c r="V1977" s="3"/>
    </row>
    <row r="1978" spans="22:22" x14ac:dyDescent="0.45">
      <c r="V1978" s="3"/>
    </row>
    <row r="1979" spans="22:22" x14ac:dyDescent="0.45">
      <c r="V1979" s="3"/>
    </row>
    <row r="1980" spans="22:22" x14ac:dyDescent="0.45">
      <c r="V1980" s="3"/>
    </row>
    <row r="1981" spans="22:22" x14ac:dyDescent="0.45">
      <c r="V1981" s="3"/>
    </row>
    <row r="1982" spans="22:22" x14ac:dyDescent="0.45">
      <c r="V1982" s="3"/>
    </row>
    <row r="1983" spans="22:22" x14ac:dyDescent="0.45">
      <c r="V1983" s="3"/>
    </row>
    <row r="1984" spans="22:22" x14ac:dyDescent="0.45">
      <c r="V1984" s="3"/>
    </row>
    <row r="1985" spans="22:22" x14ac:dyDescent="0.45">
      <c r="V1985" s="3"/>
    </row>
    <row r="1986" spans="22:22" x14ac:dyDescent="0.45">
      <c r="V1986" s="3"/>
    </row>
    <row r="1987" spans="22:22" x14ac:dyDescent="0.45">
      <c r="V1987" s="3"/>
    </row>
    <row r="1988" spans="22:22" x14ac:dyDescent="0.45">
      <c r="V1988" s="3"/>
    </row>
    <row r="1989" spans="22:22" x14ac:dyDescent="0.45">
      <c r="V1989" s="3"/>
    </row>
    <row r="1990" spans="22:22" x14ac:dyDescent="0.45">
      <c r="V1990" s="3"/>
    </row>
    <row r="1991" spans="22:22" x14ac:dyDescent="0.45">
      <c r="V1991" s="3"/>
    </row>
    <row r="1992" spans="22:22" x14ac:dyDescent="0.45">
      <c r="V1992" s="3"/>
    </row>
    <row r="1993" spans="22:22" x14ac:dyDescent="0.45">
      <c r="V1993" s="3"/>
    </row>
    <row r="1994" spans="22:22" x14ac:dyDescent="0.45">
      <c r="V1994" s="3"/>
    </row>
    <row r="1995" spans="22:22" x14ac:dyDescent="0.45">
      <c r="V1995" s="3"/>
    </row>
    <row r="1996" spans="22:22" x14ac:dyDescent="0.45">
      <c r="V1996" s="3"/>
    </row>
    <row r="1997" spans="22:22" x14ac:dyDescent="0.45">
      <c r="V1997" s="3"/>
    </row>
    <row r="1998" spans="22:22" x14ac:dyDescent="0.45">
      <c r="V1998" s="3"/>
    </row>
    <row r="1999" spans="22:22" x14ac:dyDescent="0.45">
      <c r="V1999" s="3"/>
    </row>
    <row r="2000" spans="22:22" x14ac:dyDescent="0.45">
      <c r="V2000" s="3"/>
    </row>
    <row r="2001" spans="22:22" x14ac:dyDescent="0.45">
      <c r="V2001" s="3"/>
    </row>
    <row r="2002" spans="22:22" x14ac:dyDescent="0.45">
      <c r="V2002" s="3"/>
    </row>
    <row r="2003" spans="22:22" x14ac:dyDescent="0.45">
      <c r="V2003" s="3"/>
    </row>
    <row r="2004" spans="22:22" x14ac:dyDescent="0.45">
      <c r="V2004" s="3"/>
    </row>
    <row r="2005" spans="22:22" x14ac:dyDescent="0.45">
      <c r="V2005" s="3"/>
    </row>
    <row r="2006" spans="22:22" x14ac:dyDescent="0.45">
      <c r="V2006" s="3"/>
    </row>
    <row r="2007" spans="22:22" x14ac:dyDescent="0.45">
      <c r="V2007" s="3"/>
    </row>
    <row r="2008" spans="22:22" x14ac:dyDescent="0.45">
      <c r="V2008" s="3"/>
    </row>
    <row r="2009" spans="22:22" x14ac:dyDescent="0.45">
      <c r="V2009" s="3"/>
    </row>
    <row r="2010" spans="22:22" x14ac:dyDescent="0.45">
      <c r="V2010" s="3"/>
    </row>
    <row r="2011" spans="22:22" x14ac:dyDescent="0.45">
      <c r="V2011" s="3"/>
    </row>
    <row r="2012" spans="22:22" x14ac:dyDescent="0.45">
      <c r="V2012" s="3"/>
    </row>
    <row r="2013" spans="22:22" x14ac:dyDescent="0.45">
      <c r="V2013" s="3"/>
    </row>
    <row r="2014" spans="22:22" x14ac:dyDescent="0.45">
      <c r="V2014" s="3"/>
    </row>
    <row r="2015" spans="22:22" x14ac:dyDescent="0.45">
      <c r="V2015" s="3"/>
    </row>
    <row r="2016" spans="22:22" x14ac:dyDescent="0.45">
      <c r="V2016" s="3"/>
    </row>
    <row r="2017" spans="22:22" x14ac:dyDescent="0.45">
      <c r="V2017" s="3"/>
    </row>
    <row r="2018" spans="22:22" x14ac:dyDescent="0.45">
      <c r="V2018" s="3"/>
    </row>
    <row r="2019" spans="22:22" x14ac:dyDescent="0.45">
      <c r="V2019" s="3"/>
    </row>
    <row r="2020" spans="22:22" x14ac:dyDescent="0.45">
      <c r="V2020" s="3"/>
    </row>
    <row r="2021" spans="22:22" x14ac:dyDescent="0.45">
      <c r="V2021" s="3"/>
    </row>
    <row r="2022" spans="22:22" x14ac:dyDescent="0.45">
      <c r="V2022" s="3"/>
    </row>
    <row r="2023" spans="22:22" x14ac:dyDescent="0.45">
      <c r="V2023" s="3"/>
    </row>
    <row r="2024" spans="22:22" x14ac:dyDescent="0.45">
      <c r="V2024" s="3"/>
    </row>
    <row r="2025" spans="22:22" x14ac:dyDescent="0.45">
      <c r="V2025" s="3"/>
    </row>
    <row r="2026" spans="22:22" x14ac:dyDescent="0.45">
      <c r="V2026" s="3"/>
    </row>
    <row r="2027" spans="22:22" x14ac:dyDescent="0.45">
      <c r="V2027" s="3"/>
    </row>
    <row r="2028" spans="22:22" x14ac:dyDescent="0.45">
      <c r="V2028" s="3"/>
    </row>
    <row r="2029" spans="22:22" x14ac:dyDescent="0.45">
      <c r="V2029" s="3"/>
    </row>
    <row r="2030" spans="22:22" x14ac:dyDescent="0.45">
      <c r="V2030" s="3"/>
    </row>
    <row r="2031" spans="22:22" x14ac:dyDescent="0.45">
      <c r="V2031" s="3"/>
    </row>
    <row r="2032" spans="22:22" x14ac:dyDescent="0.45">
      <c r="V2032" s="3"/>
    </row>
    <row r="2033" spans="22:22" x14ac:dyDescent="0.45">
      <c r="V2033" s="3"/>
    </row>
    <row r="2034" spans="22:22" x14ac:dyDescent="0.45">
      <c r="V2034" s="3"/>
    </row>
    <row r="2035" spans="22:22" x14ac:dyDescent="0.45">
      <c r="V2035" s="3"/>
    </row>
    <row r="2036" spans="22:22" x14ac:dyDescent="0.45">
      <c r="V2036" s="3"/>
    </row>
    <row r="2037" spans="22:22" x14ac:dyDescent="0.45">
      <c r="V2037" s="3"/>
    </row>
    <row r="2038" spans="22:22" x14ac:dyDescent="0.45">
      <c r="V2038" s="3"/>
    </row>
    <row r="2039" spans="22:22" x14ac:dyDescent="0.45">
      <c r="V2039" s="3"/>
    </row>
    <row r="2040" spans="22:22" x14ac:dyDescent="0.45">
      <c r="V2040" s="3"/>
    </row>
    <row r="2041" spans="22:22" x14ac:dyDescent="0.45">
      <c r="V2041" s="3"/>
    </row>
    <row r="2042" spans="22:22" x14ac:dyDescent="0.45">
      <c r="V2042" s="3"/>
    </row>
    <row r="2043" spans="22:22" x14ac:dyDescent="0.45">
      <c r="V2043" s="3"/>
    </row>
    <row r="2044" spans="22:22" x14ac:dyDescent="0.45">
      <c r="V2044" s="3"/>
    </row>
    <row r="2045" spans="22:22" x14ac:dyDescent="0.45">
      <c r="V2045" s="3"/>
    </row>
    <row r="2046" spans="22:22" x14ac:dyDescent="0.45">
      <c r="V2046" s="3"/>
    </row>
    <row r="2047" spans="22:22" x14ac:dyDescent="0.45">
      <c r="V2047" s="3"/>
    </row>
    <row r="2048" spans="22:22" x14ac:dyDescent="0.45">
      <c r="V2048" s="3"/>
    </row>
    <row r="2049" spans="22:22" x14ac:dyDescent="0.45">
      <c r="V2049" s="3"/>
    </row>
    <row r="2050" spans="22:22" x14ac:dyDescent="0.45">
      <c r="V2050" s="3"/>
    </row>
    <row r="2051" spans="22:22" x14ac:dyDescent="0.45">
      <c r="V2051" s="3"/>
    </row>
    <row r="2052" spans="22:22" x14ac:dyDescent="0.45">
      <c r="V2052" s="3"/>
    </row>
    <row r="2053" spans="22:22" x14ac:dyDescent="0.45">
      <c r="V2053" s="3"/>
    </row>
    <row r="2054" spans="22:22" x14ac:dyDescent="0.45">
      <c r="V2054" s="3"/>
    </row>
    <row r="2055" spans="22:22" x14ac:dyDescent="0.45">
      <c r="V2055" s="3"/>
    </row>
    <row r="2056" spans="22:22" x14ac:dyDescent="0.45">
      <c r="V2056" s="3"/>
    </row>
    <row r="2057" spans="22:22" x14ac:dyDescent="0.45">
      <c r="V2057" s="3"/>
    </row>
    <row r="2058" spans="22:22" x14ac:dyDescent="0.45">
      <c r="V2058" s="3"/>
    </row>
    <row r="2059" spans="22:22" x14ac:dyDescent="0.45">
      <c r="V2059" s="3"/>
    </row>
    <row r="2060" spans="22:22" x14ac:dyDescent="0.45">
      <c r="V2060" s="3"/>
    </row>
    <row r="2061" spans="22:22" x14ac:dyDescent="0.45">
      <c r="V2061" s="3"/>
    </row>
    <row r="2062" spans="22:22" x14ac:dyDescent="0.45">
      <c r="V2062" s="3"/>
    </row>
    <row r="2063" spans="22:22" x14ac:dyDescent="0.45">
      <c r="V2063" s="3"/>
    </row>
    <row r="2064" spans="22:22" x14ac:dyDescent="0.45">
      <c r="V2064" s="3"/>
    </row>
    <row r="2065" spans="22:22" x14ac:dyDescent="0.45">
      <c r="V2065" s="3"/>
    </row>
    <row r="2066" spans="22:22" x14ac:dyDescent="0.45">
      <c r="V2066" s="3"/>
    </row>
    <row r="2067" spans="22:22" x14ac:dyDescent="0.45">
      <c r="V2067" s="3"/>
    </row>
    <row r="2068" spans="22:22" x14ac:dyDescent="0.45">
      <c r="V2068" s="3"/>
    </row>
    <row r="2069" spans="22:22" x14ac:dyDescent="0.45">
      <c r="V2069" s="3"/>
    </row>
    <row r="2070" spans="22:22" x14ac:dyDescent="0.45">
      <c r="V2070" s="3"/>
    </row>
    <row r="2071" spans="22:22" x14ac:dyDescent="0.45">
      <c r="V2071" s="3"/>
    </row>
    <row r="2072" spans="22:22" x14ac:dyDescent="0.45">
      <c r="V2072" s="3"/>
    </row>
    <row r="2073" spans="22:22" x14ac:dyDescent="0.45">
      <c r="V2073" s="3"/>
    </row>
    <row r="2074" spans="22:22" x14ac:dyDescent="0.45">
      <c r="V2074" s="3"/>
    </row>
    <row r="2075" spans="22:22" x14ac:dyDescent="0.45">
      <c r="V2075" s="3"/>
    </row>
    <row r="2076" spans="22:22" x14ac:dyDescent="0.45">
      <c r="V2076" s="3"/>
    </row>
    <row r="2077" spans="22:22" x14ac:dyDescent="0.45">
      <c r="V2077" s="3"/>
    </row>
    <row r="2078" spans="22:22" x14ac:dyDescent="0.45">
      <c r="V2078" s="3"/>
    </row>
    <row r="2079" spans="22:22" x14ac:dyDescent="0.45">
      <c r="V2079" s="3"/>
    </row>
    <row r="2080" spans="22:22" x14ac:dyDescent="0.45">
      <c r="V2080" s="3"/>
    </row>
    <row r="2081" spans="22:22" x14ac:dyDescent="0.45">
      <c r="V2081" s="3"/>
    </row>
    <row r="2082" spans="22:22" x14ac:dyDescent="0.45">
      <c r="V2082" s="3"/>
    </row>
    <row r="2083" spans="22:22" x14ac:dyDescent="0.45">
      <c r="V2083" s="3"/>
    </row>
    <row r="2084" spans="22:22" x14ac:dyDescent="0.45">
      <c r="V2084" s="3"/>
    </row>
    <row r="2085" spans="22:22" x14ac:dyDescent="0.45">
      <c r="V2085" s="3"/>
    </row>
    <row r="2086" spans="22:22" x14ac:dyDescent="0.45">
      <c r="V2086" s="3"/>
    </row>
    <row r="2087" spans="22:22" x14ac:dyDescent="0.45">
      <c r="V2087" s="3"/>
    </row>
    <row r="2088" spans="22:22" x14ac:dyDescent="0.45">
      <c r="V2088" s="3"/>
    </row>
    <row r="2089" spans="22:22" x14ac:dyDescent="0.45">
      <c r="V2089" s="3"/>
    </row>
    <row r="2090" spans="22:22" x14ac:dyDescent="0.45">
      <c r="V2090" s="3"/>
    </row>
    <row r="2091" spans="22:22" x14ac:dyDescent="0.45">
      <c r="V2091" s="3"/>
    </row>
    <row r="2092" spans="22:22" x14ac:dyDescent="0.45">
      <c r="V2092" s="3"/>
    </row>
    <row r="2093" spans="22:22" x14ac:dyDescent="0.45">
      <c r="V2093" s="3"/>
    </row>
    <row r="2094" spans="22:22" x14ac:dyDescent="0.45">
      <c r="V2094" s="3"/>
    </row>
    <row r="2095" spans="22:22" x14ac:dyDescent="0.45">
      <c r="V2095" s="3"/>
    </row>
    <row r="2096" spans="22:22" x14ac:dyDescent="0.45">
      <c r="V2096" s="3"/>
    </row>
    <row r="2097" spans="22:22" x14ac:dyDescent="0.45">
      <c r="V2097" s="3"/>
    </row>
    <row r="2098" spans="22:22" x14ac:dyDescent="0.45">
      <c r="V2098" s="3"/>
    </row>
    <row r="2099" spans="22:22" x14ac:dyDescent="0.45">
      <c r="V2099" s="3"/>
    </row>
    <row r="2100" spans="22:22" x14ac:dyDescent="0.45">
      <c r="V2100" s="3"/>
    </row>
    <row r="2101" spans="22:22" x14ac:dyDescent="0.45">
      <c r="V2101" s="3"/>
    </row>
    <row r="2102" spans="22:22" x14ac:dyDescent="0.45">
      <c r="V2102" s="3"/>
    </row>
    <row r="2103" spans="22:22" x14ac:dyDescent="0.45">
      <c r="V2103" s="3"/>
    </row>
    <row r="2104" spans="22:22" x14ac:dyDescent="0.45">
      <c r="V2104" s="3"/>
    </row>
    <row r="2105" spans="22:22" x14ac:dyDescent="0.45">
      <c r="V2105" s="3"/>
    </row>
    <row r="2106" spans="22:22" x14ac:dyDescent="0.45">
      <c r="V2106" s="3"/>
    </row>
    <row r="2107" spans="22:22" x14ac:dyDescent="0.45">
      <c r="V2107" s="3"/>
    </row>
    <row r="2108" spans="22:22" x14ac:dyDescent="0.45">
      <c r="V2108" s="3"/>
    </row>
    <row r="2109" spans="22:22" x14ac:dyDescent="0.45">
      <c r="V2109" s="3"/>
    </row>
    <row r="2110" spans="22:22" x14ac:dyDescent="0.45">
      <c r="V2110" s="3"/>
    </row>
    <row r="2111" spans="22:22" x14ac:dyDescent="0.45">
      <c r="V2111" s="3"/>
    </row>
    <row r="2112" spans="22:22" x14ac:dyDescent="0.45">
      <c r="V2112" s="3"/>
    </row>
    <row r="2113" spans="22:22" x14ac:dyDescent="0.45">
      <c r="V2113" s="3"/>
    </row>
    <row r="2114" spans="22:22" x14ac:dyDescent="0.45">
      <c r="V2114" s="3"/>
    </row>
    <row r="2115" spans="22:22" x14ac:dyDescent="0.45">
      <c r="V2115" s="3"/>
    </row>
    <row r="2116" spans="22:22" x14ac:dyDescent="0.45">
      <c r="V2116" s="3"/>
    </row>
    <row r="2117" spans="22:22" x14ac:dyDescent="0.45">
      <c r="V2117" s="3"/>
    </row>
    <row r="2118" spans="22:22" x14ac:dyDescent="0.45">
      <c r="V2118" s="3"/>
    </row>
    <row r="2119" spans="22:22" x14ac:dyDescent="0.45">
      <c r="V2119" s="3"/>
    </row>
    <row r="2120" spans="22:22" x14ac:dyDescent="0.45">
      <c r="V2120" s="3"/>
    </row>
    <row r="2121" spans="22:22" x14ac:dyDescent="0.45">
      <c r="V2121" s="3"/>
    </row>
    <row r="2122" spans="22:22" x14ac:dyDescent="0.45">
      <c r="V2122" s="3"/>
    </row>
    <row r="2123" spans="22:22" x14ac:dyDescent="0.45">
      <c r="V2123" s="3"/>
    </row>
    <row r="2124" spans="22:22" x14ac:dyDescent="0.45">
      <c r="V2124" s="3"/>
    </row>
    <row r="2125" spans="22:22" x14ac:dyDescent="0.45">
      <c r="V2125" s="3"/>
    </row>
    <row r="2126" spans="22:22" x14ac:dyDescent="0.45">
      <c r="V2126" s="3"/>
    </row>
    <row r="2127" spans="22:22" x14ac:dyDescent="0.45">
      <c r="V2127" s="3"/>
    </row>
    <row r="2128" spans="22:22" x14ac:dyDescent="0.45">
      <c r="V2128" s="3"/>
    </row>
    <row r="2129" spans="22:22" x14ac:dyDescent="0.45">
      <c r="V2129" s="3"/>
    </row>
    <row r="2130" spans="22:22" x14ac:dyDescent="0.45">
      <c r="V2130" s="3"/>
    </row>
    <row r="2131" spans="22:22" x14ac:dyDescent="0.45">
      <c r="V2131" s="3"/>
    </row>
    <row r="2132" spans="22:22" x14ac:dyDescent="0.45">
      <c r="V2132" s="3"/>
    </row>
    <row r="2133" spans="22:22" x14ac:dyDescent="0.45">
      <c r="V2133" s="3"/>
    </row>
    <row r="2134" spans="22:22" x14ac:dyDescent="0.45">
      <c r="V2134" s="3"/>
    </row>
    <row r="2135" spans="22:22" x14ac:dyDescent="0.45">
      <c r="V2135" s="3"/>
    </row>
    <row r="2136" spans="22:22" x14ac:dyDescent="0.45">
      <c r="V2136" s="3"/>
    </row>
    <row r="2137" spans="22:22" x14ac:dyDescent="0.45">
      <c r="V2137" s="3"/>
    </row>
    <row r="2138" spans="22:22" x14ac:dyDescent="0.45">
      <c r="V2138" s="3"/>
    </row>
    <row r="2139" spans="22:22" x14ac:dyDescent="0.45">
      <c r="V2139" s="3"/>
    </row>
    <row r="2140" spans="22:22" x14ac:dyDescent="0.45">
      <c r="V2140" s="3"/>
    </row>
    <row r="2141" spans="22:22" x14ac:dyDescent="0.45">
      <c r="V2141" s="3"/>
    </row>
    <row r="2142" spans="22:22" x14ac:dyDescent="0.45">
      <c r="V2142" s="3"/>
    </row>
    <row r="2143" spans="22:22" x14ac:dyDescent="0.45">
      <c r="V2143" s="3"/>
    </row>
    <row r="2144" spans="22:22" x14ac:dyDescent="0.45">
      <c r="V2144" s="3"/>
    </row>
    <row r="2145" spans="22:22" x14ac:dyDescent="0.45">
      <c r="V2145" s="3"/>
    </row>
    <row r="2146" spans="22:22" x14ac:dyDescent="0.45">
      <c r="V2146" s="3"/>
    </row>
    <row r="2147" spans="22:22" x14ac:dyDescent="0.45">
      <c r="V2147" s="3"/>
    </row>
    <row r="2148" spans="22:22" x14ac:dyDescent="0.45">
      <c r="V2148" s="3"/>
    </row>
    <row r="2149" spans="22:22" x14ac:dyDescent="0.45">
      <c r="V2149" s="3"/>
    </row>
    <row r="2150" spans="22:22" x14ac:dyDescent="0.45">
      <c r="V2150" s="3"/>
    </row>
    <row r="2151" spans="22:22" x14ac:dyDescent="0.45">
      <c r="V2151" s="3"/>
    </row>
    <row r="2152" spans="22:22" x14ac:dyDescent="0.45">
      <c r="V2152" s="3"/>
    </row>
    <row r="2153" spans="22:22" x14ac:dyDescent="0.45">
      <c r="V2153" s="3"/>
    </row>
    <row r="2154" spans="22:22" x14ac:dyDescent="0.45">
      <c r="V2154" s="3"/>
    </row>
    <row r="2155" spans="22:22" x14ac:dyDescent="0.45">
      <c r="V2155" s="3"/>
    </row>
    <row r="2156" spans="22:22" x14ac:dyDescent="0.45">
      <c r="V2156" s="3"/>
    </row>
    <row r="2157" spans="22:22" x14ac:dyDescent="0.45">
      <c r="V2157" s="3"/>
    </row>
    <row r="2158" spans="22:22" x14ac:dyDescent="0.45">
      <c r="V2158" s="3"/>
    </row>
    <row r="2159" spans="22:22" x14ac:dyDescent="0.45">
      <c r="V2159" s="3"/>
    </row>
    <row r="2160" spans="22:22" x14ac:dyDescent="0.45">
      <c r="V2160" s="3"/>
    </row>
    <row r="2161" spans="22:22" x14ac:dyDescent="0.45">
      <c r="V2161" s="3"/>
    </row>
    <row r="2162" spans="22:22" x14ac:dyDescent="0.45">
      <c r="V2162" s="3"/>
    </row>
    <row r="2163" spans="22:22" x14ac:dyDescent="0.45">
      <c r="V2163" s="3"/>
    </row>
    <row r="2164" spans="22:22" x14ac:dyDescent="0.45">
      <c r="V2164" s="3"/>
    </row>
    <row r="2165" spans="22:22" x14ac:dyDescent="0.45">
      <c r="V2165" s="3"/>
    </row>
    <row r="2166" spans="22:22" x14ac:dyDescent="0.45">
      <c r="V2166" s="3"/>
    </row>
    <row r="2167" spans="22:22" x14ac:dyDescent="0.45">
      <c r="V2167" s="3"/>
    </row>
    <row r="2168" spans="22:22" x14ac:dyDescent="0.45">
      <c r="V2168" s="3"/>
    </row>
    <row r="2169" spans="22:22" x14ac:dyDescent="0.45">
      <c r="V2169" s="3"/>
    </row>
    <row r="2170" spans="22:22" x14ac:dyDescent="0.45">
      <c r="V2170" s="3"/>
    </row>
    <row r="2171" spans="22:22" x14ac:dyDescent="0.45">
      <c r="V2171" s="3"/>
    </row>
    <row r="2172" spans="22:22" x14ac:dyDescent="0.45">
      <c r="V2172" s="3"/>
    </row>
    <row r="2173" spans="22:22" x14ac:dyDescent="0.45">
      <c r="V2173" s="3"/>
    </row>
    <row r="2174" spans="22:22" x14ac:dyDescent="0.45">
      <c r="V2174" s="3"/>
    </row>
    <row r="2175" spans="22:22" x14ac:dyDescent="0.45">
      <c r="V2175" s="3"/>
    </row>
    <row r="2176" spans="22:22" x14ac:dyDescent="0.45">
      <c r="V2176" s="3"/>
    </row>
    <row r="2177" spans="22:22" x14ac:dyDescent="0.45">
      <c r="V2177" s="3"/>
    </row>
    <row r="2178" spans="22:22" x14ac:dyDescent="0.45">
      <c r="V2178" s="3"/>
    </row>
    <row r="2179" spans="22:22" x14ac:dyDescent="0.45">
      <c r="V2179" s="3"/>
    </row>
    <row r="2180" spans="22:22" x14ac:dyDescent="0.45">
      <c r="V2180" s="3"/>
    </row>
    <row r="2181" spans="22:22" x14ac:dyDescent="0.45">
      <c r="V2181" s="3"/>
    </row>
    <row r="2182" spans="22:22" x14ac:dyDescent="0.45">
      <c r="V2182" s="3"/>
    </row>
    <row r="2183" spans="22:22" x14ac:dyDescent="0.45">
      <c r="V2183" s="3"/>
    </row>
    <row r="2184" spans="22:22" x14ac:dyDescent="0.45">
      <c r="V2184" s="3"/>
    </row>
    <row r="2185" spans="22:22" x14ac:dyDescent="0.45">
      <c r="V2185" s="3"/>
    </row>
    <row r="2186" spans="22:22" x14ac:dyDescent="0.45">
      <c r="V2186" s="3"/>
    </row>
    <row r="2187" spans="22:22" x14ac:dyDescent="0.45">
      <c r="V2187" s="3"/>
    </row>
    <row r="2188" spans="22:22" x14ac:dyDescent="0.45">
      <c r="V2188" s="3"/>
    </row>
    <row r="2189" spans="22:22" x14ac:dyDescent="0.45">
      <c r="V2189" s="3"/>
    </row>
    <row r="2190" spans="22:22" x14ac:dyDescent="0.45">
      <c r="V2190" s="3"/>
    </row>
    <row r="2191" spans="22:22" x14ac:dyDescent="0.45">
      <c r="V2191" s="3"/>
    </row>
    <row r="2192" spans="22:22" x14ac:dyDescent="0.45">
      <c r="V2192" s="3"/>
    </row>
    <row r="2193" spans="22:22" x14ac:dyDescent="0.45">
      <c r="V2193" s="3"/>
    </row>
    <row r="2194" spans="22:22" x14ac:dyDescent="0.45">
      <c r="V2194" s="3"/>
    </row>
    <row r="2195" spans="22:22" x14ac:dyDescent="0.45">
      <c r="V2195" s="3"/>
    </row>
    <row r="2196" spans="22:22" x14ac:dyDescent="0.45">
      <c r="V2196" s="3"/>
    </row>
    <row r="2197" spans="22:22" x14ac:dyDescent="0.45">
      <c r="V2197" s="3"/>
    </row>
    <row r="2198" spans="22:22" x14ac:dyDescent="0.45">
      <c r="V2198" s="3"/>
    </row>
    <row r="2199" spans="22:22" x14ac:dyDescent="0.45">
      <c r="V2199" s="3"/>
    </row>
    <row r="2200" spans="22:22" x14ac:dyDescent="0.45">
      <c r="V2200" s="3"/>
    </row>
    <row r="2201" spans="22:22" x14ac:dyDescent="0.45">
      <c r="V2201" s="3"/>
    </row>
    <row r="2202" spans="22:22" x14ac:dyDescent="0.45">
      <c r="V2202" s="3"/>
    </row>
    <row r="2203" spans="22:22" x14ac:dyDescent="0.45">
      <c r="V2203" s="3"/>
    </row>
    <row r="2204" spans="22:22" x14ac:dyDescent="0.45">
      <c r="V2204" s="3"/>
    </row>
    <row r="2205" spans="22:22" x14ac:dyDescent="0.45">
      <c r="V2205" s="3"/>
    </row>
    <row r="2206" spans="22:22" x14ac:dyDescent="0.45">
      <c r="V2206" s="3"/>
    </row>
    <row r="2207" spans="22:22" x14ac:dyDescent="0.45">
      <c r="V2207" s="3"/>
    </row>
    <row r="2208" spans="22:22" x14ac:dyDescent="0.45">
      <c r="V2208" s="3"/>
    </row>
    <row r="2209" spans="22:22" x14ac:dyDescent="0.45">
      <c r="V2209" s="3"/>
    </row>
    <row r="2210" spans="22:22" x14ac:dyDescent="0.45">
      <c r="V2210" s="3"/>
    </row>
    <row r="2211" spans="22:22" x14ac:dyDescent="0.45">
      <c r="V2211" s="3"/>
    </row>
    <row r="2212" spans="22:22" x14ac:dyDescent="0.45">
      <c r="V2212" s="3"/>
    </row>
    <row r="2213" spans="22:22" x14ac:dyDescent="0.45">
      <c r="V2213" s="3"/>
    </row>
    <row r="2214" spans="22:22" x14ac:dyDescent="0.45">
      <c r="V2214" s="3"/>
    </row>
    <row r="2215" spans="22:22" x14ac:dyDescent="0.45">
      <c r="V2215" s="3"/>
    </row>
    <row r="2216" spans="22:22" x14ac:dyDescent="0.45">
      <c r="V2216" s="3"/>
    </row>
    <row r="2217" spans="22:22" x14ac:dyDescent="0.45">
      <c r="V2217" s="3"/>
    </row>
    <row r="2218" spans="22:22" x14ac:dyDescent="0.45">
      <c r="V2218" s="3"/>
    </row>
    <row r="2219" spans="22:22" x14ac:dyDescent="0.45">
      <c r="V2219" s="3"/>
    </row>
    <row r="2220" spans="22:22" x14ac:dyDescent="0.45">
      <c r="V2220" s="3"/>
    </row>
    <row r="2221" spans="22:22" x14ac:dyDescent="0.45">
      <c r="V2221" s="3"/>
    </row>
    <row r="2222" spans="22:22" x14ac:dyDescent="0.45">
      <c r="V2222" s="3"/>
    </row>
    <row r="2223" spans="22:22" x14ac:dyDescent="0.45">
      <c r="V2223" s="3"/>
    </row>
    <row r="2224" spans="22:22" x14ac:dyDescent="0.45">
      <c r="V2224" s="3"/>
    </row>
    <row r="2225" spans="22:22" x14ac:dyDescent="0.45">
      <c r="V2225" s="3"/>
    </row>
    <row r="2226" spans="22:22" x14ac:dyDescent="0.45">
      <c r="V2226" s="3"/>
    </row>
    <row r="2227" spans="22:22" x14ac:dyDescent="0.45">
      <c r="V2227" s="3"/>
    </row>
    <row r="2228" spans="22:22" x14ac:dyDescent="0.45">
      <c r="V2228" s="3"/>
    </row>
    <row r="2229" spans="22:22" x14ac:dyDescent="0.45">
      <c r="V2229" s="3"/>
    </row>
    <row r="2230" spans="22:22" x14ac:dyDescent="0.45">
      <c r="V2230" s="3"/>
    </row>
    <row r="2231" spans="22:22" x14ac:dyDescent="0.45">
      <c r="V2231" s="3"/>
    </row>
    <row r="2232" spans="22:22" x14ac:dyDescent="0.45">
      <c r="V2232" s="3"/>
    </row>
    <row r="2233" spans="22:22" x14ac:dyDescent="0.45">
      <c r="V2233" s="3"/>
    </row>
    <row r="2234" spans="22:22" x14ac:dyDescent="0.45">
      <c r="V2234" s="3"/>
    </row>
    <row r="2235" spans="22:22" x14ac:dyDescent="0.45">
      <c r="V2235" s="3"/>
    </row>
    <row r="2236" spans="22:22" x14ac:dyDescent="0.45">
      <c r="V2236" s="3"/>
    </row>
    <row r="2237" spans="22:22" x14ac:dyDescent="0.45">
      <c r="V2237" s="3"/>
    </row>
    <row r="2238" spans="22:22" x14ac:dyDescent="0.45">
      <c r="V2238" s="3"/>
    </row>
    <row r="2239" spans="22:22" x14ac:dyDescent="0.45">
      <c r="V2239" s="3"/>
    </row>
    <row r="2240" spans="22:22" x14ac:dyDescent="0.45">
      <c r="V2240" s="3"/>
    </row>
    <row r="2241" spans="22:22" x14ac:dyDescent="0.45">
      <c r="V2241" s="3"/>
    </row>
    <row r="2242" spans="22:22" x14ac:dyDescent="0.45">
      <c r="V2242" s="3"/>
    </row>
    <row r="2243" spans="22:22" x14ac:dyDescent="0.45">
      <c r="V2243" s="3"/>
    </row>
    <row r="2244" spans="22:22" x14ac:dyDescent="0.45">
      <c r="V2244" s="3"/>
    </row>
    <row r="2245" spans="22:22" x14ac:dyDescent="0.45">
      <c r="V2245" s="3"/>
    </row>
    <row r="2246" spans="22:22" x14ac:dyDescent="0.45">
      <c r="V2246" s="3"/>
    </row>
    <row r="2247" spans="22:22" x14ac:dyDescent="0.45">
      <c r="V2247" s="3"/>
    </row>
    <row r="2248" spans="22:22" x14ac:dyDescent="0.45">
      <c r="V2248" s="3"/>
    </row>
    <row r="2249" spans="22:22" x14ac:dyDescent="0.45">
      <c r="V2249" s="3"/>
    </row>
    <row r="2250" spans="22:22" x14ac:dyDescent="0.45">
      <c r="V2250" s="3"/>
    </row>
    <row r="2251" spans="22:22" x14ac:dyDescent="0.45">
      <c r="V2251" s="3"/>
    </row>
    <row r="2252" spans="22:22" x14ac:dyDescent="0.45">
      <c r="V2252" s="3"/>
    </row>
    <row r="2253" spans="22:22" x14ac:dyDescent="0.45">
      <c r="V2253" s="3"/>
    </row>
    <row r="2254" spans="22:22" x14ac:dyDescent="0.45">
      <c r="V2254" s="3"/>
    </row>
    <row r="2255" spans="22:22" x14ac:dyDescent="0.45">
      <c r="V2255" s="3"/>
    </row>
    <row r="2256" spans="22:22" x14ac:dyDescent="0.45">
      <c r="V2256" s="3"/>
    </row>
    <row r="2257" spans="22:22" x14ac:dyDescent="0.45">
      <c r="V2257" s="3"/>
    </row>
    <row r="2258" spans="22:22" x14ac:dyDescent="0.45">
      <c r="V2258" s="3"/>
    </row>
    <row r="2259" spans="22:22" x14ac:dyDescent="0.45">
      <c r="V2259" s="3"/>
    </row>
    <row r="2260" spans="22:22" x14ac:dyDescent="0.45">
      <c r="V2260" s="3"/>
    </row>
    <row r="2261" spans="22:22" x14ac:dyDescent="0.45">
      <c r="V2261" s="3"/>
    </row>
    <row r="2262" spans="22:22" x14ac:dyDescent="0.45">
      <c r="V2262" s="3"/>
    </row>
    <row r="2263" spans="22:22" x14ac:dyDescent="0.45">
      <c r="V2263" s="3"/>
    </row>
    <row r="2264" spans="22:22" x14ac:dyDescent="0.45">
      <c r="V2264" s="3"/>
    </row>
    <row r="2265" spans="22:22" x14ac:dyDescent="0.45">
      <c r="V2265" s="3"/>
    </row>
    <row r="2266" spans="22:22" x14ac:dyDescent="0.45">
      <c r="V2266" s="3"/>
    </row>
    <row r="2267" spans="22:22" x14ac:dyDescent="0.45">
      <c r="V2267" s="3"/>
    </row>
    <row r="2268" spans="22:22" x14ac:dyDescent="0.45">
      <c r="V2268" s="3"/>
    </row>
    <row r="2269" spans="22:22" x14ac:dyDescent="0.45">
      <c r="V2269" s="3"/>
    </row>
    <row r="2270" spans="22:22" x14ac:dyDescent="0.45">
      <c r="V2270" s="3"/>
    </row>
    <row r="2271" spans="22:22" x14ac:dyDescent="0.45">
      <c r="V2271" s="3"/>
    </row>
    <row r="2272" spans="22:22" x14ac:dyDescent="0.45">
      <c r="V2272" s="3"/>
    </row>
    <row r="2273" spans="22:22" x14ac:dyDescent="0.45">
      <c r="V2273" s="3"/>
    </row>
    <row r="2274" spans="22:22" x14ac:dyDescent="0.45">
      <c r="V2274" s="3"/>
    </row>
    <row r="2275" spans="22:22" x14ac:dyDescent="0.45">
      <c r="V2275" s="3"/>
    </row>
    <row r="2276" spans="22:22" x14ac:dyDescent="0.45">
      <c r="V2276" s="3"/>
    </row>
    <row r="2277" spans="22:22" x14ac:dyDescent="0.45">
      <c r="V2277" s="3"/>
    </row>
    <row r="2278" spans="22:22" x14ac:dyDescent="0.45">
      <c r="V2278" s="3"/>
    </row>
    <row r="2279" spans="22:22" x14ac:dyDescent="0.45">
      <c r="V2279" s="3"/>
    </row>
    <row r="2280" spans="22:22" x14ac:dyDescent="0.45">
      <c r="V2280" s="3"/>
    </row>
    <row r="2281" spans="22:22" x14ac:dyDescent="0.45">
      <c r="V2281" s="3"/>
    </row>
    <row r="2282" spans="22:22" x14ac:dyDescent="0.45">
      <c r="V2282" s="3"/>
    </row>
    <row r="2283" spans="22:22" x14ac:dyDescent="0.45">
      <c r="V2283" s="3"/>
    </row>
    <row r="2284" spans="22:22" x14ac:dyDescent="0.45">
      <c r="V2284" s="3"/>
    </row>
    <row r="2285" spans="22:22" x14ac:dyDescent="0.45">
      <c r="V2285" s="3"/>
    </row>
    <row r="2286" spans="22:22" x14ac:dyDescent="0.45">
      <c r="V2286" s="3"/>
    </row>
    <row r="2287" spans="22:22" x14ac:dyDescent="0.45">
      <c r="V2287" s="3"/>
    </row>
    <row r="2288" spans="22:22" x14ac:dyDescent="0.45">
      <c r="V2288" s="3"/>
    </row>
    <row r="2289" spans="22:22" x14ac:dyDescent="0.45">
      <c r="V2289" s="3"/>
    </row>
    <row r="2290" spans="22:22" x14ac:dyDescent="0.45">
      <c r="V2290" s="3"/>
    </row>
    <row r="2291" spans="22:22" x14ac:dyDescent="0.45">
      <c r="V2291" s="3"/>
    </row>
    <row r="2292" spans="22:22" x14ac:dyDescent="0.45">
      <c r="V2292" s="3"/>
    </row>
    <row r="2293" spans="22:22" x14ac:dyDescent="0.45">
      <c r="V2293" s="3"/>
    </row>
    <row r="2294" spans="22:22" x14ac:dyDescent="0.45">
      <c r="V2294" s="3"/>
    </row>
    <row r="2295" spans="22:22" x14ac:dyDescent="0.45">
      <c r="V2295" s="3"/>
    </row>
    <row r="2296" spans="22:22" x14ac:dyDescent="0.45">
      <c r="V2296" s="3"/>
    </row>
    <row r="2297" spans="22:22" x14ac:dyDescent="0.45">
      <c r="V2297" s="3"/>
    </row>
    <row r="2298" spans="22:22" x14ac:dyDescent="0.45">
      <c r="V2298" s="3"/>
    </row>
    <row r="2299" spans="22:22" x14ac:dyDescent="0.45">
      <c r="V2299" s="3"/>
    </row>
    <row r="2300" spans="22:22" x14ac:dyDescent="0.45">
      <c r="V2300" s="3"/>
    </row>
    <row r="2301" spans="22:22" x14ac:dyDescent="0.45">
      <c r="V2301" s="3"/>
    </row>
    <row r="2302" spans="22:22" x14ac:dyDescent="0.45">
      <c r="V2302" s="3"/>
    </row>
    <row r="2303" spans="22:22" x14ac:dyDescent="0.45">
      <c r="V2303" s="3"/>
    </row>
    <row r="2304" spans="22:22" x14ac:dyDescent="0.45">
      <c r="V2304" s="3"/>
    </row>
    <row r="2305" spans="22:22" x14ac:dyDescent="0.45">
      <c r="V2305" s="3"/>
    </row>
    <row r="2306" spans="22:22" x14ac:dyDescent="0.45">
      <c r="V2306" s="3"/>
    </row>
    <row r="2307" spans="22:22" x14ac:dyDescent="0.45">
      <c r="V2307" s="3"/>
    </row>
    <row r="2308" spans="22:22" x14ac:dyDescent="0.45">
      <c r="V2308" s="3"/>
    </row>
    <row r="2309" spans="22:22" x14ac:dyDescent="0.45">
      <c r="V2309" s="3"/>
    </row>
    <row r="2310" spans="22:22" x14ac:dyDescent="0.45">
      <c r="V2310" s="3"/>
    </row>
    <row r="2311" spans="22:22" x14ac:dyDescent="0.45">
      <c r="V2311" s="3"/>
    </row>
    <row r="2312" spans="22:22" x14ac:dyDescent="0.45">
      <c r="V2312" s="3"/>
    </row>
    <row r="2313" spans="22:22" x14ac:dyDescent="0.45">
      <c r="V2313" s="3"/>
    </row>
    <row r="2314" spans="22:22" x14ac:dyDescent="0.45">
      <c r="V2314" s="3"/>
    </row>
    <row r="2315" spans="22:22" x14ac:dyDescent="0.45">
      <c r="V2315" s="3"/>
    </row>
    <row r="2316" spans="22:22" x14ac:dyDescent="0.45">
      <c r="V2316" s="3"/>
    </row>
    <row r="2317" spans="22:22" x14ac:dyDescent="0.45">
      <c r="V2317" s="3"/>
    </row>
    <row r="2318" spans="22:22" x14ac:dyDescent="0.45">
      <c r="V2318" s="3"/>
    </row>
    <row r="2319" spans="22:22" x14ac:dyDescent="0.45">
      <c r="V2319" s="3"/>
    </row>
    <row r="2320" spans="22:22" x14ac:dyDescent="0.45">
      <c r="V2320" s="3"/>
    </row>
    <row r="2321" spans="22:22" x14ac:dyDescent="0.45">
      <c r="V2321" s="3"/>
    </row>
    <row r="2322" spans="22:22" x14ac:dyDescent="0.45">
      <c r="V2322" s="3"/>
    </row>
    <row r="2323" spans="22:22" x14ac:dyDescent="0.45">
      <c r="V2323" s="3"/>
    </row>
    <row r="2324" spans="22:22" x14ac:dyDescent="0.45">
      <c r="V2324" s="3"/>
    </row>
    <row r="2325" spans="22:22" x14ac:dyDescent="0.45">
      <c r="V2325" s="3"/>
    </row>
    <row r="2326" spans="22:22" x14ac:dyDescent="0.45">
      <c r="V2326" s="3"/>
    </row>
    <row r="2327" spans="22:22" x14ac:dyDescent="0.45">
      <c r="V2327" s="3"/>
    </row>
    <row r="2328" spans="22:22" x14ac:dyDescent="0.45">
      <c r="V2328" s="3"/>
    </row>
    <row r="2329" spans="22:22" x14ac:dyDescent="0.45">
      <c r="V2329" s="3"/>
    </row>
    <row r="2330" spans="22:22" x14ac:dyDescent="0.45">
      <c r="V2330" s="3"/>
    </row>
    <row r="2331" spans="22:22" x14ac:dyDescent="0.45">
      <c r="V2331" s="3"/>
    </row>
    <row r="2332" spans="22:22" x14ac:dyDescent="0.45">
      <c r="V2332" s="3"/>
    </row>
    <row r="2333" spans="22:22" x14ac:dyDescent="0.45">
      <c r="V2333" s="3"/>
    </row>
    <row r="2334" spans="22:22" x14ac:dyDescent="0.45">
      <c r="V2334" s="3"/>
    </row>
    <row r="2335" spans="22:22" x14ac:dyDescent="0.45">
      <c r="V2335" s="3"/>
    </row>
    <row r="2336" spans="22:22" x14ac:dyDescent="0.45">
      <c r="V2336" s="3"/>
    </row>
    <row r="2337" spans="22:22" x14ac:dyDescent="0.45">
      <c r="V2337" s="3"/>
    </row>
    <row r="2338" spans="22:22" x14ac:dyDescent="0.45">
      <c r="V2338" s="3"/>
    </row>
    <row r="2339" spans="22:22" x14ac:dyDescent="0.45">
      <c r="V2339" s="3"/>
    </row>
    <row r="2340" spans="22:22" x14ac:dyDescent="0.45">
      <c r="V2340" s="3"/>
    </row>
    <row r="2341" spans="22:22" x14ac:dyDescent="0.45">
      <c r="V2341" s="3"/>
    </row>
    <row r="2342" spans="22:22" x14ac:dyDescent="0.45">
      <c r="V2342" s="3"/>
    </row>
    <row r="2343" spans="22:22" x14ac:dyDescent="0.45">
      <c r="V2343" s="3"/>
    </row>
    <row r="2344" spans="22:22" x14ac:dyDescent="0.45">
      <c r="V2344" s="3"/>
    </row>
    <row r="2345" spans="22:22" x14ac:dyDescent="0.45">
      <c r="V2345" s="3"/>
    </row>
    <row r="2346" spans="22:22" x14ac:dyDescent="0.45">
      <c r="V2346" s="3"/>
    </row>
    <row r="2347" spans="22:22" x14ac:dyDescent="0.45">
      <c r="V2347" s="3"/>
    </row>
    <row r="2348" spans="22:22" x14ac:dyDescent="0.45">
      <c r="V2348" s="3"/>
    </row>
    <row r="2349" spans="22:22" x14ac:dyDescent="0.45">
      <c r="V2349" s="3"/>
    </row>
    <row r="2350" spans="22:22" x14ac:dyDescent="0.45">
      <c r="V2350" s="3"/>
    </row>
    <row r="2351" spans="22:22" x14ac:dyDescent="0.45">
      <c r="V2351" s="3"/>
    </row>
    <row r="2352" spans="22:22" x14ac:dyDescent="0.45">
      <c r="V2352" s="3"/>
    </row>
    <row r="2353" spans="22:22" x14ac:dyDescent="0.45">
      <c r="V2353" s="3"/>
    </row>
    <row r="2354" spans="22:22" x14ac:dyDescent="0.45">
      <c r="V2354" s="3"/>
    </row>
    <row r="2355" spans="22:22" x14ac:dyDescent="0.45">
      <c r="V2355" s="3"/>
    </row>
    <row r="2356" spans="22:22" x14ac:dyDescent="0.45">
      <c r="V2356" s="3"/>
    </row>
    <row r="2357" spans="22:22" x14ac:dyDescent="0.45">
      <c r="V2357" s="3"/>
    </row>
    <row r="2358" spans="22:22" x14ac:dyDescent="0.45">
      <c r="V2358" s="3"/>
    </row>
    <row r="2359" spans="22:22" x14ac:dyDescent="0.45">
      <c r="V2359" s="3"/>
    </row>
    <row r="2360" spans="22:22" x14ac:dyDescent="0.45">
      <c r="V2360" s="3"/>
    </row>
    <row r="2361" spans="22:22" x14ac:dyDescent="0.45">
      <c r="V2361" s="3"/>
    </row>
    <row r="2362" spans="22:22" x14ac:dyDescent="0.45">
      <c r="V2362" s="3"/>
    </row>
    <row r="2363" spans="22:22" x14ac:dyDescent="0.45">
      <c r="V2363" s="3"/>
    </row>
    <row r="2364" spans="22:22" x14ac:dyDescent="0.45">
      <c r="V2364" s="3"/>
    </row>
    <row r="2365" spans="22:22" x14ac:dyDescent="0.45">
      <c r="V2365" s="3"/>
    </row>
    <row r="2366" spans="22:22" x14ac:dyDescent="0.45">
      <c r="V2366" s="3"/>
    </row>
    <row r="2367" spans="22:22" x14ac:dyDescent="0.45">
      <c r="V2367" s="3"/>
    </row>
    <row r="2368" spans="22:22" x14ac:dyDescent="0.45">
      <c r="V2368" s="3"/>
    </row>
    <row r="2369" spans="22:22" x14ac:dyDescent="0.45">
      <c r="V2369" s="3"/>
    </row>
    <row r="2370" spans="22:22" x14ac:dyDescent="0.45">
      <c r="V2370" s="3"/>
    </row>
    <row r="2371" spans="22:22" x14ac:dyDescent="0.45">
      <c r="V2371" s="3"/>
    </row>
    <row r="2372" spans="22:22" x14ac:dyDescent="0.45">
      <c r="V2372" s="3"/>
    </row>
    <row r="2373" spans="22:22" x14ac:dyDescent="0.45">
      <c r="V2373" s="3"/>
    </row>
    <row r="2374" spans="22:22" x14ac:dyDescent="0.45">
      <c r="V2374" s="3"/>
    </row>
    <row r="2375" spans="22:22" x14ac:dyDescent="0.45">
      <c r="V2375" s="3"/>
    </row>
    <row r="2376" spans="22:22" x14ac:dyDescent="0.45">
      <c r="V2376" s="3"/>
    </row>
    <row r="2377" spans="22:22" x14ac:dyDescent="0.45">
      <c r="V2377" s="3"/>
    </row>
    <row r="2378" spans="22:22" x14ac:dyDescent="0.45">
      <c r="V2378" s="3"/>
    </row>
    <row r="2379" spans="22:22" x14ac:dyDescent="0.45">
      <c r="V2379" s="3"/>
    </row>
    <row r="2380" spans="22:22" x14ac:dyDescent="0.45">
      <c r="V2380" s="3"/>
    </row>
    <row r="2381" spans="22:22" x14ac:dyDescent="0.45">
      <c r="V2381" s="3"/>
    </row>
    <row r="2382" spans="22:22" x14ac:dyDescent="0.45">
      <c r="V2382" s="3"/>
    </row>
    <row r="2383" spans="22:22" x14ac:dyDescent="0.45">
      <c r="V2383" s="3"/>
    </row>
    <row r="2384" spans="22:22" x14ac:dyDescent="0.45">
      <c r="V2384" s="3"/>
    </row>
    <row r="2385" spans="22:22" x14ac:dyDescent="0.45">
      <c r="V2385" s="3"/>
    </row>
    <row r="2386" spans="22:22" x14ac:dyDescent="0.45">
      <c r="V2386" s="3"/>
    </row>
    <row r="2387" spans="22:22" x14ac:dyDescent="0.45">
      <c r="V2387" s="3"/>
    </row>
    <row r="2388" spans="22:22" x14ac:dyDescent="0.45">
      <c r="V2388" s="3"/>
    </row>
    <row r="2389" spans="22:22" x14ac:dyDescent="0.45">
      <c r="V2389" s="3"/>
    </row>
    <row r="2390" spans="22:22" x14ac:dyDescent="0.45">
      <c r="V2390" s="3"/>
    </row>
    <row r="2391" spans="22:22" x14ac:dyDescent="0.45">
      <c r="V2391" s="3"/>
    </row>
    <row r="2392" spans="22:22" x14ac:dyDescent="0.45">
      <c r="V2392" s="3"/>
    </row>
    <row r="2393" spans="22:22" x14ac:dyDescent="0.45">
      <c r="V2393" s="3"/>
    </row>
    <row r="2394" spans="22:22" x14ac:dyDescent="0.45">
      <c r="V2394" s="3"/>
    </row>
    <row r="2395" spans="22:22" x14ac:dyDescent="0.45">
      <c r="V2395" s="3"/>
    </row>
    <row r="2396" spans="22:22" x14ac:dyDescent="0.45">
      <c r="V2396" s="3"/>
    </row>
    <row r="2397" spans="22:22" x14ac:dyDescent="0.45">
      <c r="V2397" s="3"/>
    </row>
    <row r="2398" spans="22:22" x14ac:dyDescent="0.45">
      <c r="V2398" s="3"/>
    </row>
    <row r="2399" spans="22:22" x14ac:dyDescent="0.45">
      <c r="V2399" s="3"/>
    </row>
    <row r="2400" spans="22:22" x14ac:dyDescent="0.45">
      <c r="V2400" s="3"/>
    </row>
    <row r="2401" spans="22:22" x14ac:dyDescent="0.45">
      <c r="V2401" s="3"/>
    </row>
    <row r="2402" spans="22:22" x14ac:dyDescent="0.45">
      <c r="V2402" s="3"/>
    </row>
    <row r="2403" spans="22:22" x14ac:dyDescent="0.45">
      <c r="V2403" s="3"/>
    </row>
    <row r="2404" spans="22:22" x14ac:dyDescent="0.45">
      <c r="V2404" s="3"/>
    </row>
    <row r="2405" spans="22:22" x14ac:dyDescent="0.45">
      <c r="V2405" s="3"/>
    </row>
    <row r="2406" spans="22:22" x14ac:dyDescent="0.45">
      <c r="V2406" s="3"/>
    </row>
    <row r="2407" spans="22:22" x14ac:dyDescent="0.45">
      <c r="V2407" s="3"/>
    </row>
    <row r="2408" spans="22:22" x14ac:dyDescent="0.45">
      <c r="V2408" s="3"/>
    </row>
    <row r="2409" spans="22:22" x14ac:dyDescent="0.45">
      <c r="V2409" s="3"/>
    </row>
    <row r="2410" spans="22:22" x14ac:dyDescent="0.45">
      <c r="V2410" s="3"/>
    </row>
    <row r="2411" spans="22:22" x14ac:dyDescent="0.45">
      <c r="V2411" s="3"/>
    </row>
    <row r="2412" spans="22:22" x14ac:dyDescent="0.45">
      <c r="V2412" s="3"/>
    </row>
    <row r="2413" spans="22:22" x14ac:dyDescent="0.45">
      <c r="V2413" s="3"/>
    </row>
    <row r="2414" spans="22:22" x14ac:dyDescent="0.45">
      <c r="V2414" s="3"/>
    </row>
    <row r="2415" spans="22:22" x14ac:dyDescent="0.45">
      <c r="V2415" s="3"/>
    </row>
    <row r="2416" spans="22:22" x14ac:dyDescent="0.45">
      <c r="V2416" s="3"/>
    </row>
    <row r="2417" spans="22:22" x14ac:dyDescent="0.45">
      <c r="V2417" s="3"/>
    </row>
    <row r="2418" spans="22:22" x14ac:dyDescent="0.45">
      <c r="V2418" s="3"/>
    </row>
    <row r="2419" spans="22:22" x14ac:dyDescent="0.45">
      <c r="V2419" s="3"/>
    </row>
    <row r="2420" spans="22:22" x14ac:dyDescent="0.45">
      <c r="V2420" s="3"/>
    </row>
    <row r="2421" spans="22:22" x14ac:dyDescent="0.45">
      <c r="V2421" s="3"/>
    </row>
    <row r="2422" spans="22:22" x14ac:dyDescent="0.45">
      <c r="V2422" s="3"/>
    </row>
    <row r="2423" spans="22:22" x14ac:dyDescent="0.45">
      <c r="V2423" s="3"/>
    </row>
    <row r="2424" spans="22:22" x14ac:dyDescent="0.45">
      <c r="V2424" s="3"/>
    </row>
    <row r="2425" spans="22:22" x14ac:dyDescent="0.45">
      <c r="V2425" s="3"/>
    </row>
    <row r="2426" spans="22:22" x14ac:dyDescent="0.45">
      <c r="V2426" s="3"/>
    </row>
    <row r="2427" spans="22:22" x14ac:dyDescent="0.45">
      <c r="V2427" s="3"/>
    </row>
    <row r="2428" spans="22:22" x14ac:dyDescent="0.45">
      <c r="V2428" s="3"/>
    </row>
    <row r="2429" spans="22:22" x14ac:dyDescent="0.45">
      <c r="V2429" s="3"/>
    </row>
    <row r="2430" spans="22:22" x14ac:dyDescent="0.45">
      <c r="V2430" s="3"/>
    </row>
    <row r="2431" spans="22:22" x14ac:dyDescent="0.45">
      <c r="V2431" s="3"/>
    </row>
    <row r="2432" spans="22:22" x14ac:dyDescent="0.45">
      <c r="V2432" s="3"/>
    </row>
    <row r="2433" spans="22:22" x14ac:dyDescent="0.45">
      <c r="V2433" s="3"/>
    </row>
    <row r="2434" spans="22:22" x14ac:dyDescent="0.45">
      <c r="V2434" s="3"/>
    </row>
    <row r="2435" spans="22:22" x14ac:dyDescent="0.45">
      <c r="V2435" s="3"/>
    </row>
    <row r="2436" spans="22:22" x14ac:dyDescent="0.45">
      <c r="V2436" s="3"/>
    </row>
    <row r="2437" spans="22:22" x14ac:dyDescent="0.45">
      <c r="V2437" s="3"/>
    </row>
    <row r="2438" spans="22:22" x14ac:dyDescent="0.45">
      <c r="V2438" s="3"/>
    </row>
    <row r="2439" spans="22:22" x14ac:dyDescent="0.45">
      <c r="V2439" s="3"/>
    </row>
    <row r="2440" spans="22:22" x14ac:dyDescent="0.45">
      <c r="V2440" s="3"/>
    </row>
    <row r="2441" spans="22:22" x14ac:dyDescent="0.45">
      <c r="V2441" s="3"/>
    </row>
    <row r="2442" spans="22:22" x14ac:dyDescent="0.45">
      <c r="V2442" s="3"/>
    </row>
    <row r="2443" spans="22:22" x14ac:dyDescent="0.45">
      <c r="V2443" s="3"/>
    </row>
    <row r="2444" spans="22:22" x14ac:dyDescent="0.45">
      <c r="V2444" s="3"/>
    </row>
    <row r="2445" spans="22:22" x14ac:dyDescent="0.45">
      <c r="V2445" s="3"/>
    </row>
    <row r="2446" spans="22:22" x14ac:dyDescent="0.45">
      <c r="V2446" s="3"/>
    </row>
    <row r="2447" spans="22:22" x14ac:dyDescent="0.45">
      <c r="V2447" s="3"/>
    </row>
    <row r="2448" spans="22:22" x14ac:dyDescent="0.45">
      <c r="V2448" s="3"/>
    </row>
    <row r="2449" spans="22:22" x14ac:dyDescent="0.45">
      <c r="V2449" s="3"/>
    </row>
    <row r="2450" spans="22:22" x14ac:dyDescent="0.45">
      <c r="V2450" s="3"/>
    </row>
    <row r="2451" spans="22:22" x14ac:dyDescent="0.45">
      <c r="V2451" s="3"/>
    </row>
    <row r="2452" spans="22:22" x14ac:dyDescent="0.45">
      <c r="V2452" s="3"/>
    </row>
    <row r="2453" spans="22:22" x14ac:dyDescent="0.45">
      <c r="V2453" s="3"/>
    </row>
    <row r="2454" spans="22:22" x14ac:dyDescent="0.45">
      <c r="V2454" s="3"/>
    </row>
    <row r="2455" spans="22:22" x14ac:dyDescent="0.45">
      <c r="V2455" s="3"/>
    </row>
    <row r="2456" spans="22:22" x14ac:dyDescent="0.45">
      <c r="V2456" s="3"/>
    </row>
    <row r="2457" spans="22:22" x14ac:dyDescent="0.45">
      <c r="V2457" s="3"/>
    </row>
    <row r="2458" spans="22:22" x14ac:dyDescent="0.45">
      <c r="V2458" s="3"/>
    </row>
    <row r="2459" spans="22:22" x14ac:dyDescent="0.45">
      <c r="V2459" s="3"/>
    </row>
    <row r="2460" spans="22:22" x14ac:dyDescent="0.45">
      <c r="V2460" s="3"/>
    </row>
    <row r="2461" spans="22:22" x14ac:dyDescent="0.45">
      <c r="V2461" s="3"/>
    </row>
    <row r="2462" spans="22:22" x14ac:dyDescent="0.45">
      <c r="V2462" s="3"/>
    </row>
    <row r="2463" spans="22:22" x14ac:dyDescent="0.45">
      <c r="V2463" s="3"/>
    </row>
    <row r="2464" spans="22:22" x14ac:dyDescent="0.45">
      <c r="V2464" s="3"/>
    </row>
    <row r="2465" spans="22:22" x14ac:dyDescent="0.45">
      <c r="V2465" s="3"/>
    </row>
    <row r="2466" spans="22:22" x14ac:dyDescent="0.45">
      <c r="V2466" s="3"/>
    </row>
    <row r="2467" spans="22:22" x14ac:dyDescent="0.45">
      <c r="V2467" s="3"/>
    </row>
    <row r="2468" spans="22:22" x14ac:dyDescent="0.45">
      <c r="V2468" s="3"/>
    </row>
    <row r="2469" spans="22:22" x14ac:dyDescent="0.45">
      <c r="V2469" s="3"/>
    </row>
    <row r="2470" spans="22:22" x14ac:dyDescent="0.45">
      <c r="V2470" s="3"/>
    </row>
    <row r="2471" spans="22:22" x14ac:dyDescent="0.45">
      <c r="V2471" s="3"/>
    </row>
    <row r="2472" spans="22:22" x14ac:dyDescent="0.45">
      <c r="V2472" s="3"/>
    </row>
    <row r="2473" spans="22:22" x14ac:dyDescent="0.45">
      <c r="V2473" s="3"/>
    </row>
    <row r="2474" spans="22:22" x14ac:dyDescent="0.45">
      <c r="V2474" s="3"/>
    </row>
    <row r="2475" spans="22:22" x14ac:dyDescent="0.45">
      <c r="V2475" s="3"/>
    </row>
    <row r="2476" spans="22:22" x14ac:dyDescent="0.45">
      <c r="V2476" s="3"/>
    </row>
    <row r="2477" spans="22:22" x14ac:dyDescent="0.45">
      <c r="V2477" s="3"/>
    </row>
    <row r="2478" spans="22:22" x14ac:dyDescent="0.45">
      <c r="V2478" s="3"/>
    </row>
    <row r="2479" spans="22:22" x14ac:dyDescent="0.45">
      <c r="V2479" s="3"/>
    </row>
    <row r="2480" spans="22:22" x14ac:dyDescent="0.45">
      <c r="V2480" s="3"/>
    </row>
    <row r="2481" spans="22:22" x14ac:dyDescent="0.45">
      <c r="V2481" s="3"/>
    </row>
    <row r="2482" spans="22:22" x14ac:dyDescent="0.45">
      <c r="V2482" s="3"/>
    </row>
    <row r="2483" spans="22:22" x14ac:dyDescent="0.45">
      <c r="V2483" s="3"/>
    </row>
    <row r="2484" spans="22:22" x14ac:dyDescent="0.45">
      <c r="V2484" s="3"/>
    </row>
    <row r="2485" spans="22:22" x14ac:dyDescent="0.45">
      <c r="V2485" s="3"/>
    </row>
    <row r="2486" spans="22:22" x14ac:dyDescent="0.45">
      <c r="V2486" s="3"/>
    </row>
    <row r="2487" spans="22:22" x14ac:dyDescent="0.45">
      <c r="V2487" s="3"/>
    </row>
    <row r="2488" spans="22:22" x14ac:dyDescent="0.45">
      <c r="V2488" s="3"/>
    </row>
    <row r="2489" spans="22:22" x14ac:dyDescent="0.45">
      <c r="V2489" s="3"/>
    </row>
    <row r="2490" spans="22:22" x14ac:dyDescent="0.45">
      <c r="V2490" s="3"/>
    </row>
    <row r="2491" spans="22:22" x14ac:dyDescent="0.45">
      <c r="V2491" s="3"/>
    </row>
    <row r="2492" spans="22:22" x14ac:dyDescent="0.45">
      <c r="V2492" s="3"/>
    </row>
    <row r="2493" spans="22:22" x14ac:dyDescent="0.45">
      <c r="V2493" s="3"/>
    </row>
    <row r="2494" spans="22:22" x14ac:dyDescent="0.45">
      <c r="V2494" s="3"/>
    </row>
    <row r="2495" spans="22:22" x14ac:dyDescent="0.45">
      <c r="V2495" s="3"/>
    </row>
    <row r="2496" spans="22:22" x14ac:dyDescent="0.45">
      <c r="V2496" s="3"/>
    </row>
    <row r="2497" spans="22:22" x14ac:dyDescent="0.45">
      <c r="V2497" s="3"/>
    </row>
    <row r="2498" spans="22:22" x14ac:dyDescent="0.45">
      <c r="V2498" s="3"/>
    </row>
    <row r="2499" spans="22:22" x14ac:dyDescent="0.45">
      <c r="V2499" s="3"/>
    </row>
    <row r="2500" spans="22:22" x14ac:dyDescent="0.45">
      <c r="V2500" s="3"/>
    </row>
    <row r="2501" spans="22:22" x14ac:dyDescent="0.45">
      <c r="V2501" s="3"/>
    </row>
    <row r="2502" spans="22:22" x14ac:dyDescent="0.45">
      <c r="V2502" s="3"/>
    </row>
    <row r="2503" spans="22:22" x14ac:dyDescent="0.45">
      <c r="V2503" s="3"/>
    </row>
    <row r="2504" spans="22:22" x14ac:dyDescent="0.45">
      <c r="V2504" s="3"/>
    </row>
    <row r="2505" spans="22:22" x14ac:dyDescent="0.45">
      <c r="V2505" s="3"/>
    </row>
    <row r="2506" spans="22:22" x14ac:dyDescent="0.45">
      <c r="V2506" s="3"/>
    </row>
    <row r="2507" spans="22:22" x14ac:dyDescent="0.45">
      <c r="V2507" s="3"/>
    </row>
    <row r="2508" spans="22:22" x14ac:dyDescent="0.45">
      <c r="V2508" s="3"/>
    </row>
    <row r="2509" spans="22:22" x14ac:dyDescent="0.45">
      <c r="V2509" s="3"/>
    </row>
    <row r="2510" spans="22:22" x14ac:dyDescent="0.45">
      <c r="V2510" s="3"/>
    </row>
    <row r="2511" spans="22:22" x14ac:dyDescent="0.45">
      <c r="V2511" s="3"/>
    </row>
    <row r="2512" spans="22:22" x14ac:dyDescent="0.45">
      <c r="V2512" s="3"/>
    </row>
    <row r="2513" spans="22:22" x14ac:dyDescent="0.45">
      <c r="V2513" s="3"/>
    </row>
    <row r="2514" spans="22:22" x14ac:dyDescent="0.45">
      <c r="V2514" s="3"/>
    </row>
    <row r="2515" spans="22:22" x14ac:dyDescent="0.45">
      <c r="V2515" s="3"/>
    </row>
    <row r="2516" spans="22:22" x14ac:dyDescent="0.45">
      <c r="V2516" s="3"/>
    </row>
    <row r="2517" spans="22:22" x14ac:dyDescent="0.45">
      <c r="V2517" s="3"/>
    </row>
    <row r="2518" spans="22:22" x14ac:dyDescent="0.45">
      <c r="V2518" s="3"/>
    </row>
    <row r="2519" spans="22:22" x14ac:dyDescent="0.45">
      <c r="V2519" s="3"/>
    </row>
    <row r="2520" spans="22:22" x14ac:dyDescent="0.45">
      <c r="V2520" s="3"/>
    </row>
    <row r="2521" spans="22:22" x14ac:dyDescent="0.45">
      <c r="V2521" s="3"/>
    </row>
    <row r="2522" spans="22:22" x14ac:dyDescent="0.45">
      <c r="V2522" s="3"/>
    </row>
    <row r="2523" spans="22:22" x14ac:dyDescent="0.45">
      <c r="V2523" s="3"/>
    </row>
    <row r="2524" spans="22:22" x14ac:dyDescent="0.45">
      <c r="V2524" s="3"/>
    </row>
    <row r="2525" spans="22:22" x14ac:dyDescent="0.45">
      <c r="V2525" s="3"/>
    </row>
    <row r="2526" spans="22:22" x14ac:dyDescent="0.45">
      <c r="V2526" s="3"/>
    </row>
    <row r="2527" spans="22:22" x14ac:dyDescent="0.45">
      <c r="V2527" s="3"/>
    </row>
    <row r="2528" spans="22:22" x14ac:dyDescent="0.45">
      <c r="V2528" s="3"/>
    </row>
    <row r="2529" spans="22:22" x14ac:dyDescent="0.45">
      <c r="V2529" s="3"/>
    </row>
    <row r="2530" spans="22:22" x14ac:dyDescent="0.45">
      <c r="V2530" s="3"/>
    </row>
    <row r="2531" spans="22:22" x14ac:dyDescent="0.45">
      <c r="V2531" s="3"/>
    </row>
    <row r="2532" spans="22:22" x14ac:dyDescent="0.45">
      <c r="V2532" s="3"/>
    </row>
    <row r="2533" spans="22:22" x14ac:dyDescent="0.45">
      <c r="V2533" s="3"/>
    </row>
    <row r="2534" spans="22:22" x14ac:dyDescent="0.45">
      <c r="V2534" s="3"/>
    </row>
    <row r="2535" spans="22:22" x14ac:dyDescent="0.45">
      <c r="V2535" s="3"/>
    </row>
    <row r="2536" spans="22:22" x14ac:dyDescent="0.45">
      <c r="V2536" s="3"/>
    </row>
    <row r="2537" spans="22:22" x14ac:dyDescent="0.45">
      <c r="V2537" s="3"/>
    </row>
    <row r="2538" spans="22:22" x14ac:dyDescent="0.45">
      <c r="V2538" s="3"/>
    </row>
    <row r="2539" spans="22:22" x14ac:dyDescent="0.45">
      <c r="V2539" s="3"/>
    </row>
    <row r="2540" spans="22:22" x14ac:dyDescent="0.45">
      <c r="V2540" s="3"/>
    </row>
    <row r="2541" spans="22:22" x14ac:dyDescent="0.45">
      <c r="V2541" s="3"/>
    </row>
    <row r="2542" spans="22:22" x14ac:dyDescent="0.45">
      <c r="V2542" s="3"/>
    </row>
    <row r="2543" spans="22:22" x14ac:dyDescent="0.45">
      <c r="V2543" s="3"/>
    </row>
    <row r="2544" spans="22:22" x14ac:dyDescent="0.45">
      <c r="V2544" s="3"/>
    </row>
    <row r="2545" spans="22:22" x14ac:dyDescent="0.45">
      <c r="V2545" s="3"/>
    </row>
    <row r="2546" spans="22:22" x14ac:dyDescent="0.45">
      <c r="V2546" s="3"/>
    </row>
    <row r="2547" spans="22:22" x14ac:dyDescent="0.45">
      <c r="V2547" s="3"/>
    </row>
    <row r="2548" spans="22:22" x14ac:dyDescent="0.45">
      <c r="V2548" s="3"/>
    </row>
    <row r="2549" spans="22:22" x14ac:dyDescent="0.45">
      <c r="V2549" s="3"/>
    </row>
    <row r="2550" spans="22:22" x14ac:dyDescent="0.45">
      <c r="V2550" s="3"/>
    </row>
    <row r="2551" spans="22:22" x14ac:dyDescent="0.45">
      <c r="V2551" s="3"/>
    </row>
    <row r="2552" spans="22:22" x14ac:dyDescent="0.45">
      <c r="V2552" s="3"/>
    </row>
    <row r="2553" spans="22:22" x14ac:dyDescent="0.45">
      <c r="V2553" s="3"/>
    </row>
    <row r="2554" spans="22:22" x14ac:dyDescent="0.45">
      <c r="V2554" s="3"/>
    </row>
    <row r="2555" spans="22:22" x14ac:dyDescent="0.45">
      <c r="V2555" s="3"/>
    </row>
    <row r="2556" spans="22:22" x14ac:dyDescent="0.45">
      <c r="V2556" s="3"/>
    </row>
    <row r="2557" spans="22:22" x14ac:dyDescent="0.45">
      <c r="V2557" s="3"/>
    </row>
    <row r="2558" spans="22:22" x14ac:dyDescent="0.45">
      <c r="V2558" s="3"/>
    </row>
    <row r="2559" spans="22:22" x14ac:dyDescent="0.45">
      <c r="V2559" s="3"/>
    </row>
    <row r="2560" spans="22:22" x14ac:dyDescent="0.45">
      <c r="V2560" s="3"/>
    </row>
    <row r="2561" spans="22:22" x14ac:dyDescent="0.45">
      <c r="V2561" s="3"/>
    </row>
    <row r="2562" spans="22:22" x14ac:dyDescent="0.45">
      <c r="V2562" s="3"/>
    </row>
    <row r="2563" spans="22:22" x14ac:dyDescent="0.45">
      <c r="V2563" s="3"/>
    </row>
    <row r="2564" spans="22:22" x14ac:dyDescent="0.45">
      <c r="V2564" s="3"/>
    </row>
    <row r="2565" spans="22:22" x14ac:dyDescent="0.45">
      <c r="V2565" s="3"/>
    </row>
    <row r="2566" spans="22:22" x14ac:dyDescent="0.45">
      <c r="V2566" s="3"/>
    </row>
    <row r="2567" spans="22:22" x14ac:dyDescent="0.45">
      <c r="V2567" s="3"/>
    </row>
    <row r="2568" spans="22:22" x14ac:dyDescent="0.45">
      <c r="V2568" s="3"/>
    </row>
    <row r="2569" spans="22:22" x14ac:dyDescent="0.45">
      <c r="V2569" s="3"/>
    </row>
    <row r="2570" spans="22:22" x14ac:dyDescent="0.45">
      <c r="V2570" s="3"/>
    </row>
    <row r="2571" spans="22:22" x14ac:dyDescent="0.45">
      <c r="V2571" s="3"/>
    </row>
    <row r="2572" spans="22:22" x14ac:dyDescent="0.45">
      <c r="V2572" s="3"/>
    </row>
    <row r="2573" spans="22:22" x14ac:dyDescent="0.45">
      <c r="V2573" s="3"/>
    </row>
    <row r="2574" spans="22:22" x14ac:dyDescent="0.45">
      <c r="V2574" s="3"/>
    </row>
    <row r="2575" spans="22:22" x14ac:dyDescent="0.45">
      <c r="V2575" s="3"/>
    </row>
    <row r="2576" spans="22:22" x14ac:dyDescent="0.45">
      <c r="V2576" s="3"/>
    </row>
    <row r="2577" spans="22:22" x14ac:dyDescent="0.45">
      <c r="V2577" s="3"/>
    </row>
    <row r="2578" spans="22:22" x14ac:dyDescent="0.45">
      <c r="V2578" s="3"/>
    </row>
    <row r="2579" spans="22:22" x14ac:dyDescent="0.45">
      <c r="V2579" s="3"/>
    </row>
    <row r="2580" spans="22:22" x14ac:dyDescent="0.45">
      <c r="V2580" s="3"/>
    </row>
    <row r="2581" spans="22:22" x14ac:dyDescent="0.45">
      <c r="V2581" s="3"/>
    </row>
    <row r="2582" spans="22:22" x14ac:dyDescent="0.45">
      <c r="V2582" s="3"/>
    </row>
    <row r="2583" spans="22:22" x14ac:dyDescent="0.45">
      <c r="V2583" s="3"/>
    </row>
    <row r="2584" spans="22:22" x14ac:dyDescent="0.45">
      <c r="V2584" s="3"/>
    </row>
    <row r="2585" spans="22:22" x14ac:dyDescent="0.45">
      <c r="V2585" s="3"/>
    </row>
    <row r="2586" spans="22:22" x14ac:dyDescent="0.45">
      <c r="V2586" s="3"/>
    </row>
    <row r="2587" spans="22:22" x14ac:dyDescent="0.45">
      <c r="V2587" s="3"/>
    </row>
    <row r="2588" spans="22:22" x14ac:dyDescent="0.45">
      <c r="V2588" s="3"/>
    </row>
    <row r="2589" spans="22:22" x14ac:dyDescent="0.45">
      <c r="V2589" s="3"/>
    </row>
    <row r="2590" spans="22:22" x14ac:dyDescent="0.45">
      <c r="V2590" s="3"/>
    </row>
    <row r="2591" spans="22:22" x14ac:dyDescent="0.45">
      <c r="V2591" s="3"/>
    </row>
    <row r="2592" spans="22:22" x14ac:dyDescent="0.45">
      <c r="V2592" s="3"/>
    </row>
    <row r="2593" spans="22:22" x14ac:dyDescent="0.45">
      <c r="V2593" s="3"/>
    </row>
    <row r="2594" spans="22:22" x14ac:dyDescent="0.45">
      <c r="V2594" s="3"/>
    </row>
    <row r="2595" spans="22:22" x14ac:dyDescent="0.45">
      <c r="V2595" s="3"/>
    </row>
    <row r="2596" spans="22:22" x14ac:dyDescent="0.45">
      <c r="V2596" s="3"/>
    </row>
    <row r="2597" spans="22:22" x14ac:dyDescent="0.45">
      <c r="V2597" s="3"/>
    </row>
    <row r="2598" spans="22:22" x14ac:dyDescent="0.45">
      <c r="V2598" s="3"/>
    </row>
    <row r="2599" spans="22:22" x14ac:dyDescent="0.45">
      <c r="V2599" s="3"/>
    </row>
    <row r="2600" spans="22:22" x14ac:dyDescent="0.45">
      <c r="V2600" s="3"/>
    </row>
    <row r="2601" spans="22:22" x14ac:dyDescent="0.45">
      <c r="V2601" s="3"/>
    </row>
    <row r="2602" spans="22:22" x14ac:dyDescent="0.45">
      <c r="V2602" s="3"/>
    </row>
    <row r="2603" spans="22:22" x14ac:dyDescent="0.45">
      <c r="V2603" s="3"/>
    </row>
    <row r="2604" spans="22:22" x14ac:dyDescent="0.45">
      <c r="V2604" s="3"/>
    </row>
    <row r="2605" spans="22:22" x14ac:dyDescent="0.45">
      <c r="V2605" s="3"/>
    </row>
    <row r="2606" spans="22:22" x14ac:dyDescent="0.45">
      <c r="V2606" s="3"/>
    </row>
    <row r="2607" spans="22:22" x14ac:dyDescent="0.45">
      <c r="V2607" s="3"/>
    </row>
    <row r="2608" spans="22:22" x14ac:dyDescent="0.45">
      <c r="V2608" s="3"/>
    </row>
    <row r="2609" spans="22:22" x14ac:dyDescent="0.45">
      <c r="V2609" s="3"/>
    </row>
    <row r="2610" spans="22:22" x14ac:dyDescent="0.45">
      <c r="V2610" s="3"/>
    </row>
    <row r="2611" spans="22:22" x14ac:dyDescent="0.45">
      <c r="V2611" s="3"/>
    </row>
    <row r="2612" spans="22:22" x14ac:dyDescent="0.45">
      <c r="V2612" s="3"/>
    </row>
    <row r="2613" spans="22:22" x14ac:dyDescent="0.45">
      <c r="V2613" s="3"/>
    </row>
    <row r="2614" spans="22:22" x14ac:dyDescent="0.45">
      <c r="V2614" s="3"/>
    </row>
    <row r="2615" spans="22:22" x14ac:dyDescent="0.45">
      <c r="V2615" s="3"/>
    </row>
    <row r="2616" spans="22:22" x14ac:dyDescent="0.45">
      <c r="V2616" s="3"/>
    </row>
    <row r="2617" spans="22:22" x14ac:dyDescent="0.45">
      <c r="V2617" s="3"/>
    </row>
    <row r="2618" spans="22:22" x14ac:dyDescent="0.45">
      <c r="V2618" s="3"/>
    </row>
    <row r="2619" spans="22:22" x14ac:dyDescent="0.45">
      <c r="V2619" s="3"/>
    </row>
    <row r="2620" spans="22:22" x14ac:dyDescent="0.45">
      <c r="V2620" s="3"/>
    </row>
    <row r="2621" spans="22:22" x14ac:dyDescent="0.45">
      <c r="V2621" s="3"/>
    </row>
    <row r="2622" spans="22:22" x14ac:dyDescent="0.45">
      <c r="V2622" s="3"/>
    </row>
    <row r="2623" spans="22:22" x14ac:dyDescent="0.45">
      <c r="V2623" s="3"/>
    </row>
    <row r="2624" spans="22:22" x14ac:dyDescent="0.45">
      <c r="V2624" s="3"/>
    </row>
    <row r="2625" spans="22:22" x14ac:dyDescent="0.45">
      <c r="V2625" s="3"/>
    </row>
    <row r="2626" spans="22:22" x14ac:dyDescent="0.45">
      <c r="V2626" s="3"/>
    </row>
    <row r="2627" spans="22:22" x14ac:dyDescent="0.45">
      <c r="V2627" s="3"/>
    </row>
    <row r="2628" spans="22:22" x14ac:dyDescent="0.45">
      <c r="V2628" s="3"/>
    </row>
    <row r="2629" spans="22:22" x14ac:dyDescent="0.45">
      <c r="V2629" s="3"/>
    </row>
    <row r="2630" spans="22:22" x14ac:dyDescent="0.45">
      <c r="V2630" s="3"/>
    </row>
    <row r="2631" spans="22:22" x14ac:dyDescent="0.45">
      <c r="V2631" s="3"/>
    </row>
    <row r="2632" spans="22:22" x14ac:dyDescent="0.45">
      <c r="V2632" s="3"/>
    </row>
    <row r="2633" spans="22:22" x14ac:dyDescent="0.45">
      <c r="V2633" s="3"/>
    </row>
    <row r="2634" spans="22:22" x14ac:dyDescent="0.45">
      <c r="V2634" s="3"/>
    </row>
    <row r="2635" spans="22:22" x14ac:dyDescent="0.45">
      <c r="V2635" s="3"/>
    </row>
    <row r="2636" spans="22:22" x14ac:dyDescent="0.45">
      <c r="V2636" s="3"/>
    </row>
    <row r="2637" spans="22:22" x14ac:dyDescent="0.45">
      <c r="V2637" s="3"/>
    </row>
    <row r="2638" spans="22:22" x14ac:dyDescent="0.45">
      <c r="V2638" s="3"/>
    </row>
    <row r="2639" spans="22:22" x14ac:dyDescent="0.45">
      <c r="V2639" s="3"/>
    </row>
    <row r="2640" spans="22:22" x14ac:dyDescent="0.45">
      <c r="V2640" s="3"/>
    </row>
    <row r="2641" spans="22:22" x14ac:dyDescent="0.45">
      <c r="V2641" s="3"/>
    </row>
    <row r="2642" spans="22:22" x14ac:dyDescent="0.45">
      <c r="V2642" s="3"/>
    </row>
    <row r="2643" spans="22:22" x14ac:dyDescent="0.45">
      <c r="V2643" s="3"/>
    </row>
    <row r="2644" spans="22:22" x14ac:dyDescent="0.45">
      <c r="V2644" s="3"/>
    </row>
    <row r="2645" spans="22:22" x14ac:dyDescent="0.45">
      <c r="V2645" s="3"/>
    </row>
    <row r="2646" spans="22:22" x14ac:dyDescent="0.45">
      <c r="V2646" s="3"/>
    </row>
    <row r="2647" spans="22:22" x14ac:dyDescent="0.45">
      <c r="V2647" s="3"/>
    </row>
    <row r="2648" spans="22:22" x14ac:dyDescent="0.45">
      <c r="V2648" s="3"/>
    </row>
    <row r="2649" spans="22:22" x14ac:dyDescent="0.45">
      <c r="V2649" s="3"/>
    </row>
    <row r="2650" spans="22:22" x14ac:dyDescent="0.45">
      <c r="V2650" s="3"/>
    </row>
    <row r="2651" spans="22:22" x14ac:dyDescent="0.45">
      <c r="V2651" s="3"/>
    </row>
    <row r="2652" spans="22:22" x14ac:dyDescent="0.45">
      <c r="V2652" s="3"/>
    </row>
    <row r="2653" spans="22:22" x14ac:dyDescent="0.45">
      <c r="V2653" s="3"/>
    </row>
    <row r="2654" spans="22:22" x14ac:dyDescent="0.45">
      <c r="V2654" s="3"/>
    </row>
    <row r="2655" spans="22:22" x14ac:dyDescent="0.45">
      <c r="V2655" s="3"/>
    </row>
    <row r="2656" spans="22:22" x14ac:dyDescent="0.45">
      <c r="V2656" s="3"/>
    </row>
    <row r="2657" spans="22:22" x14ac:dyDescent="0.45">
      <c r="V2657" s="3"/>
    </row>
    <row r="2658" spans="22:22" x14ac:dyDescent="0.45">
      <c r="V2658" s="3"/>
    </row>
    <row r="2659" spans="22:22" x14ac:dyDescent="0.45">
      <c r="V2659" s="3"/>
    </row>
    <row r="2660" spans="22:22" x14ac:dyDescent="0.45">
      <c r="V2660" s="3"/>
    </row>
    <row r="2661" spans="22:22" x14ac:dyDescent="0.45">
      <c r="V2661" s="3"/>
    </row>
    <row r="2662" spans="22:22" x14ac:dyDescent="0.45">
      <c r="V2662" s="3"/>
    </row>
    <row r="2663" spans="22:22" x14ac:dyDescent="0.45">
      <c r="V2663" s="3"/>
    </row>
    <row r="2664" spans="22:22" x14ac:dyDescent="0.45">
      <c r="V2664" s="3"/>
    </row>
    <row r="2665" spans="22:22" x14ac:dyDescent="0.45">
      <c r="V2665" s="3"/>
    </row>
    <row r="2666" spans="22:22" x14ac:dyDescent="0.45">
      <c r="V2666" s="3"/>
    </row>
    <row r="2667" spans="22:22" x14ac:dyDescent="0.45">
      <c r="V2667" s="3"/>
    </row>
    <row r="2668" spans="22:22" x14ac:dyDescent="0.45">
      <c r="V2668" s="3"/>
    </row>
    <row r="2669" spans="22:22" x14ac:dyDescent="0.45">
      <c r="V2669" s="3"/>
    </row>
    <row r="2670" spans="22:22" x14ac:dyDescent="0.45">
      <c r="V2670" s="3"/>
    </row>
    <row r="2671" spans="22:22" x14ac:dyDescent="0.45">
      <c r="V2671" s="3"/>
    </row>
    <row r="2672" spans="22:22" x14ac:dyDescent="0.45">
      <c r="V2672" s="3"/>
    </row>
    <row r="2673" spans="22:22" x14ac:dyDescent="0.45">
      <c r="V2673" s="3"/>
    </row>
    <row r="2674" spans="22:22" x14ac:dyDescent="0.45">
      <c r="V2674" s="3"/>
    </row>
    <row r="2675" spans="22:22" x14ac:dyDescent="0.45">
      <c r="V2675" s="3"/>
    </row>
    <row r="2676" spans="22:22" x14ac:dyDescent="0.45">
      <c r="V2676" s="3"/>
    </row>
    <row r="2677" spans="22:22" x14ac:dyDescent="0.45">
      <c r="V2677" s="3"/>
    </row>
    <row r="2678" spans="22:22" x14ac:dyDescent="0.45">
      <c r="V2678" s="3"/>
    </row>
    <row r="2679" spans="22:22" x14ac:dyDescent="0.45">
      <c r="V2679" s="3"/>
    </row>
    <row r="2680" spans="22:22" x14ac:dyDescent="0.45">
      <c r="V2680" s="3"/>
    </row>
    <row r="2681" spans="22:22" x14ac:dyDescent="0.45">
      <c r="V2681" s="3"/>
    </row>
    <row r="2682" spans="22:22" x14ac:dyDescent="0.45">
      <c r="V2682" s="3"/>
    </row>
    <row r="2683" spans="22:22" x14ac:dyDescent="0.45">
      <c r="V2683" s="3"/>
    </row>
    <row r="2684" spans="22:22" x14ac:dyDescent="0.45">
      <c r="V2684" s="3"/>
    </row>
    <row r="2685" spans="22:22" x14ac:dyDescent="0.45">
      <c r="V2685" s="3"/>
    </row>
    <row r="2686" spans="22:22" x14ac:dyDescent="0.45">
      <c r="V2686" s="3"/>
    </row>
    <row r="2687" spans="22:22" x14ac:dyDescent="0.45">
      <c r="V2687" s="3"/>
    </row>
    <row r="2688" spans="22:22" x14ac:dyDescent="0.45">
      <c r="V2688" s="3"/>
    </row>
    <row r="2689" spans="22:22" x14ac:dyDescent="0.45">
      <c r="V2689" s="3"/>
    </row>
    <row r="2690" spans="22:22" x14ac:dyDescent="0.45">
      <c r="V2690" s="3"/>
    </row>
    <row r="2691" spans="22:22" x14ac:dyDescent="0.45">
      <c r="V2691" s="3"/>
    </row>
    <row r="2692" spans="22:22" x14ac:dyDescent="0.45">
      <c r="V2692" s="3"/>
    </row>
    <row r="2693" spans="22:22" x14ac:dyDescent="0.45">
      <c r="V2693" s="3"/>
    </row>
    <row r="2694" spans="22:22" x14ac:dyDescent="0.45">
      <c r="V2694" s="3"/>
    </row>
    <row r="2695" spans="22:22" x14ac:dyDescent="0.45">
      <c r="V2695" s="3"/>
    </row>
    <row r="2696" spans="22:22" x14ac:dyDescent="0.45">
      <c r="V2696" s="3"/>
    </row>
    <row r="2697" spans="22:22" x14ac:dyDescent="0.45">
      <c r="V2697" s="3"/>
    </row>
    <row r="2698" spans="22:22" x14ac:dyDescent="0.45">
      <c r="V2698" s="3"/>
    </row>
    <row r="2699" spans="22:22" x14ac:dyDescent="0.45">
      <c r="V2699" s="3"/>
    </row>
    <row r="2700" spans="22:22" x14ac:dyDescent="0.45">
      <c r="V2700" s="3"/>
    </row>
    <row r="2701" spans="22:22" x14ac:dyDescent="0.45">
      <c r="V2701" s="3"/>
    </row>
    <row r="2702" spans="22:22" x14ac:dyDescent="0.45">
      <c r="V2702" s="3"/>
    </row>
    <row r="2703" spans="22:22" x14ac:dyDescent="0.45">
      <c r="V2703" s="3"/>
    </row>
    <row r="2704" spans="22:22" x14ac:dyDescent="0.45">
      <c r="V2704" s="3"/>
    </row>
    <row r="2705" spans="22:22" x14ac:dyDescent="0.45">
      <c r="V2705" s="3"/>
    </row>
    <row r="2706" spans="22:22" x14ac:dyDescent="0.45">
      <c r="V2706" s="3"/>
    </row>
    <row r="2707" spans="22:22" x14ac:dyDescent="0.45">
      <c r="V2707" s="3"/>
    </row>
    <row r="2708" spans="22:22" x14ac:dyDescent="0.45">
      <c r="V2708" s="3"/>
    </row>
    <row r="2709" spans="22:22" x14ac:dyDescent="0.45">
      <c r="V2709" s="3"/>
    </row>
    <row r="2710" spans="22:22" x14ac:dyDescent="0.45">
      <c r="V2710" s="3"/>
    </row>
    <row r="2711" spans="22:22" x14ac:dyDescent="0.45">
      <c r="V2711" s="3"/>
    </row>
    <row r="2712" spans="22:22" x14ac:dyDescent="0.45">
      <c r="V2712" s="3"/>
    </row>
    <row r="2713" spans="22:22" x14ac:dyDescent="0.45">
      <c r="V2713" s="3"/>
    </row>
    <row r="2714" spans="22:22" x14ac:dyDescent="0.45">
      <c r="V2714" s="3"/>
    </row>
    <row r="2715" spans="22:22" x14ac:dyDescent="0.45">
      <c r="V2715" s="3"/>
    </row>
    <row r="2716" spans="22:22" x14ac:dyDescent="0.45">
      <c r="V2716" s="3"/>
    </row>
    <row r="2717" spans="22:22" x14ac:dyDescent="0.45">
      <c r="V2717" s="3"/>
    </row>
    <row r="2718" spans="22:22" x14ac:dyDescent="0.45">
      <c r="V2718" s="3"/>
    </row>
    <row r="2719" spans="22:22" x14ac:dyDescent="0.45">
      <c r="V2719" s="3"/>
    </row>
    <row r="2720" spans="22:22" x14ac:dyDescent="0.45">
      <c r="V2720" s="3"/>
    </row>
    <row r="2721" spans="22:22" x14ac:dyDescent="0.45">
      <c r="V2721" s="3"/>
    </row>
    <row r="2722" spans="22:22" x14ac:dyDescent="0.45">
      <c r="V2722" s="3"/>
    </row>
    <row r="2723" spans="22:22" x14ac:dyDescent="0.45">
      <c r="V2723" s="3"/>
    </row>
    <row r="2724" spans="22:22" x14ac:dyDescent="0.45">
      <c r="V2724" s="3"/>
    </row>
    <row r="2725" spans="22:22" x14ac:dyDescent="0.45">
      <c r="V2725" s="3"/>
    </row>
    <row r="2726" spans="22:22" x14ac:dyDescent="0.45">
      <c r="V2726" s="3"/>
    </row>
    <row r="2727" spans="22:22" x14ac:dyDescent="0.45">
      <c r="V2727" s="3"/>
    </row>
    <row r="2728" spans="22:22" x14ac:dyDescent="0.45">
      <c r="V2728" s="3"/>
    </row>
    <row r="2729" spans="22:22" x14ac:dyDescent="0.45">
      <c r="V2729" s="3"/>
    </row>
    <row r="2730" spans="22:22" x14ac:dyDescent="0.45">
      <c r="V2730" s="3"/>
    </row>
    <row r="2731" spans="22:22" x14ac:dyDescent="0.45">
      <c r="V2731" s="3"/>
    </row>
    <row r="2732" spans="22:22" x14ac:dyDescent="0.45">
      <c r="V2732" s="3"/>
    </row>
    <row r="2733" spans="22:22" x14ac:dyDescent="0.45">
      <c r="V2733" s="3"/>
    </row>
    <row r="2734" spans="22:22" x14ac:dyDescent="0.45">
      <c r="V2734" s="3"/>
    </row>
    <row r="2735" spans="22:22" x14ac:dyDescent="0.45">
      <c r="V2735" s="3"/>
    </row>
    <row r="2736" spans="22:22" x14ac:dyDescent="0.45">
      <c r="V2736" s="3"/>
    </row>
    <row r="2737" spans="22:22" x14ac:dyDescent="0.45">
      <c r="V2737" s="3"/>
    </row>
    <row r="2738" spans="22:22" x14ac:dyDescent="0.45">
      <c r="V2738" s="3"/>
    </row>
    <row r="2739" spans="22:22" x14ac:dyDescent="0.45">
      <c r="V2739" s="3"/>
    </row>
    <row r="2740" spans="22:22" x14ac:dyDescent="0.45">
      <c r="V2740" s="3"/>
    </row>
    <row r="2741" spans="22:22" x14ac:dyDescent="0.45">
      <c r="V2741" s="3"/>
    </row>
    <row r="2742" spans="22:22" x14ac:dyDescent="0.45">
      <c r="V2742" s="3"/>
    </row>
    <row r="2743" spans="22:22" x14ac:dyDescent="0.45">
      <c r="V2743" s="3"/>
    </row>
    <row r="2744" spans="22:22" x14ac:dyDescent="0.45">
      <c r="V2744" s="3"/>
    </row>
    <row r="2745" spans="22:22" x14ac:dyDescent="0.45">
      <c r="V2745" s="3"/>
    </row>
    <row r="2746" spans="22:22" x14ac:dyDescent="0.45">
      <c r="V2746" s="3"/>
    </row>
    <row r="2747" spans="22:22" x14ac:dyDescent="0.45">
      <c r="V2747" s="3"/>
    </row>
    <row r="2748" spans="22:22" x14ac:dyDescent="0.45">
      <c r="V2748" s="3"/>
    </row>
    <row r="2749" spans="22:22" x14ac:dyDescent="0.45">
      <c r="V2749" s="3"/>
    </row>
    <row r="2750" spans="22:22" x14ac:dyDescent="0.45">
      <c r="V2750" s="3"/>
    </row>
    <row r="2751" spans="22:22" x14ac:dyDescent="0.45">
      <c r="V2751" s="3"/>
    </row>
    <row r="2752" spans="22:22" x14ac:dyDescent="0.45">
      <c r="V2752" s="3"/>
    </row>
    <row r="2753" spans="22:22" x14ac:dyDescent="0.45">
      <c r="V2753" s="3"/>
    </row>
    <row r="2754" spans="22:22" x14ac:dyDescent="0.45">
      <c r="V2754" s="3"/>
    </row>
    <row r="2755" spans="22:22" x14ac:dyDescent="0.45">
      <c r="V2755" s="3"/>
    </row>
    <row r="2756" spans="22:22" x14ac:dyDescent="0.45">
      <c r="V2756" s="3"/>
    </row>
    <row r="2757" spans="22:22" x14ac:dyDescent="0.45">
      <c r="V2757" s="3"/>
    </row>
    <row r="2758" spans="22:22" x14ac:dyDescent="0.45">
      <c r="V2758" s="3"/>
    </row>
    <row r="2759" spans="22:22" x14ac:dyDescent="0.45">
      <c r="V2759" s="3"/>
    </row>
    <row r="2760" spans="22:22" x14ac:dyDescent="0.45">
      <c r="V2760" s="3"/>
    </row>
    <row r="2761" spans="22:22" x14ac:dyDescent="0.45">
      <c r="V2761" s="3"/>
    </row>
    <row r="2762" spans="22:22" x14ac:dyDescent="0.45">
      <c r="V2762" s="3"/>
    </row>
    <row r="2763" spans="22:22" x14ac:dyDescent="0.45">
      <c r="V2763" s="3"/>
    </row>
    <row r="2764" spans="22:22" x14ac:dyDescent="0.45">
      <c r="V2764" s="3"/>
    </row>
    <row r="2765" spans="22:22" x14ac:dyDescent="0.45">
      <c r="V2765" s="3"/>
    </row>
    <row r="2766" spans="22:22" x14ac:dyDescent="0.45">
      <c r="V2766" s="3"/>
    </row>
    <row r="2767" spans="22:22" x14ac:dyDescent="0.45">
      <c r="V2767" s="3"/>
    </row>
    <row r="2768" spans="22:22" x14ac:dyDescent="0.45">
      <c r="V2768" s="3"/>
    </row>
    <row r="2769" spans="22:22" x14ac:dyDescent="0.45">
      <c r="V2769" s="3"/>
    </row>
    <row r="2770" spans="22:22" x14ac:dyDescent="0.45">
      <c r="V2770" s="3"/>
    </row>
    <row r="2771" spans="22:22" x14ac:dyDescent="0.45">
      <c r="V2771" s="3"/>
    </row>
    <row r="2772" spans="22:22" x14ac:dyDescent="0.45">
      <c r="V2772" s="3"/>
    </row>
    <row r="2773" spans="22:22" x14ac:dyDescent="0.45">
      <c r="V2773" s="3"/>
    </row>
    <row r="2774" spans="22:22" x14ac:dyDescent="0.45">
      <c r="V2774" s="3"/>
    </row>
    <row r="2775" spans="22:22" x14ac:dyDescent="0.45">
      <c r="V2775" s="3"/>
    </row>
    <row r="2776" spans="22:22" x14ac:dyDescent="0.45">
      <c r="V2776" s="3"/>
    </row>
    <row r="2777" spans="22:22" x14ac:dyDescent="0.45">
      <c r="V2777" s="3"/>
    </row>
    <row r="2778" spans="22:22" x14ac:dyDescent="0.45">
      <c r="V2778" s="3"/>
    </row>
    <row r="2779" spans="22:22" x14ac:dyDescent="0.45">
      <c r="V2779" s="3"/>
    </row>
    <row r="2780" spans="22:22" x14ac:dyDescent="0.45">
      <c r="V2780" s="3"/>
    </row>
    <row r="2781" spans="22:22" x14ac:dyDescent="0.45">
      <c r="V2781" s="3"/>
    </row>
    <row r="2782" spans="22:22" x14ac:dyDescent="0.45">
      <c r="V2782" s="3"/>
    </row>
    <row r="2783" spans="22:22" x14ac:dyDescent="0.45">
      <c r="V2783" s="3"/>
    </row>
    <row r="2784" spans="22:22" x14ac:dyDescent="0.45">
      <c r="V2784" s="3"/>
    </row>
    <row r="2785" spans="22:22" x14ac:dyDescent="0.45">
      <c r="V2785" s="3"/>
    </row>
    <row r="2786" spans="22:22" x14ac:dyDescent="0.45">
      <c r="V2786" s="3"/>
    </row>
    <row r="2787" spans="22:22" x14ac:dyDescent="0.45">
      <c r="V2787" s="3"/>
    </row>
    <row r="2788" spans="22:22" x14ac:dyDescent="0.45">
      <c r="V2788" s="3"/>
    </row>
    <row r="2789" spans="22:22" x14ac:dyDescent="0.45">
      <c r="V2789" s="3"/>
    </row>
    <row r="2790" spans="22:22" x14ac:dyDescent="0.45">
      <c r="V2790" s="3"/>
    </row>
    <row r="2791" spans="22:22" x14ac:dyDescent="0.45">
      <c r="V2791" s="3"/>
    </row>
    <row r="2792" spans="22:22" x14ac:dyDescent="0.45">
      <c r="V2792" s="3"/>
    </row>
    <row r="2793" spans="22:22" x14ac:dyDescent="0.45">
      <c r="V2793" s="3"/>
    </row>
    <row r="2794" spans="22:22" x14ac:dyDescent="0.45">
      <c r="V2794" s="3"/>
    </row>
    <row r="2795" spans="22:22" x14ac:dyDescent="0.45">
      <c r="V2795" s="3"/>
    </row>
    <row r="2796" spans="22:22" x14ac:dyDescent="0.45">
      <c r="V2796" s="3"/>
    </row>
    <row r="2797" spans="22:22" x14ac:dyDescent="0.45">
      <c r="V2797" s="3"/>
    </row>
    <row r="2798" spans="22:22" x14ac:dyDescent="0.45">
      <c r="V2798" s="3"/>
    </row>
    <row r="2799" spans="22:22" x14ac:dyDescent="0.45">
      <c r="V2799" s="3"/>
    </row>
    <row r="2800" spans="22:22" x14ac:dyDescent="0.45">
      <c r="V2800" s="3"/>
    </row>
    <row r="2801" spans="22:22" x14ac:dyDescent="0.45">
      <c r="V2801" s="3"/>
    </row>
    <row r="2802" spans="22:22" x14ac:dyDescent="0.45">
      <c r="V2802" s="3"/>
    </row>
    <row r="2803" spans="22:22" x14ac:dyDescent="0.45">
      <c r="V2803" s="3"/>
    </row>
    <row r="2804" spans="22:22" x14ac:dyDescent="0.45">
      <c r="V2804" s="3"/>
    </row>
    <row r="2805" spans="22:22" x14ac:dyDescent="0.45">
      <c r="V2805" s="3"/>
    </row>
    <row r="2806" spans="22:22" x14ac:dyDescent="0.45">
      <c r="V2806" s="3"/>
    </row>
    <row r="2807" spans="22:22" x14ac:dyDescent="0.45">
      <c r="V2807" s="3"/>
    </row>
    <row r="2808" spans="22:22" x14ac:dyDescent="0.45">
      <c r="V2808" s="3"/>
    </row>
    <row r="2809" spans="22:22" x14ac:dyDescent="0.45">
      <c r="V2809" s="3"/>
    </row>
    <row r="2810" spans="22:22" x14ac:dyDescent="0.45">
      <c r="V2810" s="3"/>
    </row>
    <row r="2811" spans="22:22" x14ac:dyDescent="0.45">
      <c r="V2811" s="3"/>
    </row>
    <row r="2812" spans="22:22" x14ac:dyDescent="0.45">
      <c r="V2812" s="3"/>
    </row>
    <row r="2813" spans="22:22" x14ac:dyDescent="0.45">
      <c r="V2813" s="3"/>
    </row>
    <row r="2814" spans="22:22" x14ac:dyDescent="0.45">
      <c r="V2814" s="3"/>
    </row>
    <row r="2815" spans="22:22" x14ac:dyDescent="0.45">
      <c r="V2815" s="3"/>
    </row>
    <row r="2816" spans="22:22" x14ac:dyDescent="0.45">
      <c r="V2816" s="3"/>
    </row>
    <row r="2817" spans="22:22" x14ac:dyDescent="0.45">
      <c r="V2817" s="3"/>
    </row>
    <row r="2818" spans="22:22" x14ac:dyDescent="0.45">
      <c r="V2818" s="3"/>
    </row>
    <row r="2819" spans="22:22" x14ac:dyDescent="0.45">
      <c r="V2819" s="3"/>
    </row>
    <row r="2820" spans="22:22" x14ac:dyDescent="0.45">
      <c r="V2820" s="3"/>
    </row>
    <row r="2821" spans="22:22" x14ac:dyDescent="0.45">
      <c r="V2821" s="3"/>
    </row>
    <row r="2822" spans="22:22" x14ac:dyDescent="0.45">
      <c r="V2822" s="3"/>
    </row>
    <row r="2823" spans="22:22" x14ac:dyDescent="0.45">
      <c r="V2823" s="3"/>
    </row>
    <row r="2824" spans="22:22" x14ac:dyDescent="0.45">
      <c r="V2824" s="3"/>
    </row>
    <row r="2825" spans="22:22" x14ac:dyDescent="0.45">
      <c r="V2825" s="3"/>
    </row>
    <row r="2826" spans="22:22" x14ac:dyDescent="0.45">
      <c r="V2826" s="3"/>
    </row>
    <row r="2827" spans="22:22" x14ac:dyDescent="0.45">
      <c r="V2827" s="3"/>
    </row>
    <row r="2828" spans="22:22" x14ac:dyDescent="0.45">
      <c r="V2828" s="3"/>
    </row>
    <row r="2829" spans="22:22" x14ac:dyDescent="0.45">
      <c r="V2829" s="3"/>
    </row>
    <row r="2830" spans="22:22" x14ac:dyDescent="0.45">
      <c r="V2830" s="3"/>
    </row>
    <row r="2831" spans="22:22" x14ac:dyDescent="0.45">
      <c r="V2831" s="3"/>
    </row>
    <row r="2832" spans="22:22" x14ac:dyDescent="0.45">
      <c r="V2832" s="3"/>
    </row>
    <row r="2833" spans="22:22" x14ac:dyDescent="0.45">
      <c r="V2833" s="3"/>
    </row>
    <row r="2834" spans="22:22" x14ac:dyDescent="0.45">
      <c r="V2834" s="3"/>
    </row>
    <row r="2835" spans="22:22" x14ac:dyDescent="0.45">
      <c r="V2835" s="3"/>
    </row>
    <row r="2836" spans="22:22" x14ac:dyDescent="0.45">
      <c r="V2836" s="3"/>
    </row>
    <row r="2837" spans="22:22" x14ac:dyDescent="0.45">
      <c r="V2837" s="3"/>
    </row>
    <row r="2838" spans="22:22" x14ac:dyDescent="0.45">
      <c r="V2838" s="3"/>
    </row>
    <row r="2839" spans="22:22" x14ac:dyDescent="0.45">
      <c r="V2839" s="3"/>
    </row>
    <row r="2840" spans="22:22" x14ac:dyDescent="0.45">
      <c r="V2840" s="3"/>
    </row>
    <row r="2841" spans="22:22" x14ac:dyDescent="0.45">
      <c r="V2841" s="3"/>
    </row>
    <row r="2842" spans="22:22" x14ac:dyDescent="0.45">
      <c r="V2842" s="3"/>
    </row>
    <row r="2843" spans="22:22" x14ac:dyDescent="0.45">
      <c r="V2843" s="3"/>
    </row>
    <row r="2844" spans="22:22" x14ac:dyDescent="0.45">
      <c r="V2844" s="3"/>
    </row>
    <row r="2845" spans="22:22" x14ac:dyDescent="0.45">
      <c r="V2845" s="3"/>
    </row>
    <row r="2846" spans="22:22" x14ac:dyDescent="0.45">
      <c r="V2846" s="3"/>
    </row>
    <row r="2847" spans="22:22" x14ac:dyDescent="0.45">
      <c r="V2847" s="3"/>
    </row>
    <row r="2848" spans="22:22" x14ac:dyDescent="0.45">
      <c r="V2848" s="3"/>
    </row>
    <row r="2849" spans="22:22" x14ac:dyDescent="0.45">
      <c r="V2849" s="3"/>
    </row>
    <row r="2850" spans="22:22" x14ac:dyDescent="0.45">
      <c r="V2850" s="3"/>
    </row>
    <row r="2851" spans="22:22" x14ac:dyDescent="0.45">
      <c r="V2851" s="3"/>
    </row>
    <row r="2852" spans="22:22" x14ac:dyDescent="0.45">
      <c r="V2852" s="3"/>
    </row>
    <row r="2853" spans="22:22" x14ac:dyDescent="0.45">
      <c r="V2853" s="3"/>
    </row>
    <row r="2854" spans="22:22" x14ac:dyDescent="0.45">
      <c r="V2854" s="3"/>
    </row>
    <row r="2855" spans="22:22" x14ac:dyDescent="0.45">
      <c r="V2855" s="3"/>
    </row>
    <row r="2856" spans="22:22" x14ac:dyDescent="0.45">
      <c r="V2856" s="3"/>
    </row>
    <row r="2857" spans="22:22" x14ac:dyDescent="0.45">
      <c r="V2857" s="3"/>
    </row>
    <row r="2858" spans="22:22" x14ac:dyDescent="0.45">
      <c r="V2858" s="3"/>
    </row>
    <row r="2859" spans="22:22" x14ac:dyDescent="0.45">
      <c r="V2859" s="3"/>
    </row>
    <row r="2860" spans="22:22" x14ac:dyDescent="0.45">
      <c r="V2860" s="3"/>
    </row>
    <row r="2861" spans="22:22" x14ac:dyDescent="0.45">
      <c r="V2861" s="3"/>
    </row>
    <row r="2862" spans="22:22" x14ac:dyDescent="0.45">
      <c r="V2862" s="3"/>
    </row>
    <row r="2863" spans="22:22" x14ac:dyDescent="0.45">
      <c r="V2863" s="3"/>
    </row>
    <row r="2864" spans="22:22" x14ac:dyDescent="0.45">
      <c r="V2864" s="3"/>
    </row>
    <row r="2865" spans="22:22" x14ac:dyDescent="0.45">
      <c r="V2865" s="3"/>
    </row>
    <row r="2866" spans="22:22" x14ac:dyDescent="0.45">
      <c r="V2866" s="3"/>
    </row>
    <row r="2867" spans="22:22" x14ac:dyDescent="0.45">
      <c r="V2867" s="3"/>
    </row>
    <row r="2868" spans="22:22" x14ac:dyDescent="0.45">
      <c r="V2868" s="3"/>
    </row>
    <row r="2869" spans="22:22" x14ac:dyDescent="0.45">
      <c r="V2869" s="3"/>
    </row>
    <row r="2870" spans="22:22" x14ac:dyDescent="0.45">
      <c r="V2870" s="3"/>
    </row>
    <row r="2871" spans="22:22" x14ac:dyDescent="0.45">
      <c r="V2871" s="3"/>
    </row>
    <row r="2872" spans="22:22" x14ac:dyDescent="0.45">
      <c r="V2872" s="3"/>
    </row>
    <row r="2873" spans="22:22" x14ac:dyDescent="0.45">
      <c r="V2873" s="3"/>
    </row>
    <row r="2874" spans="22:22" x14ac:dyDescent="0.45">
      <c r="V2874" s="3"/>
    </row>
    <row r="2875" spans="22:22" x14ac:dyDescent="0.45">
      <c r="V2875" s="3"/>
    </row>
    <row r="2876" spans="22:22" x14ac:dyDescent="0.45">
      <c r="V2876" s="3"/>
    </row>
    <row r="2877" spans="22:22" x14ac:dyDescent="0.45">
      <c r="V2877" s="3"/>
    </row>
    <row r="2878" spans="22:22" x14ac:dyDescent="0.45">
      <c r="V2878" s="3"/>
    </row>
    <row r="2879" spans="22:22" x14ac:dyDescent="0.45">
      <c r="V2879" s="3"/>
    </row>
    <row r="2880" spans="22:22" x14ac:dyDescent="0.45">
      <c r="V2880" s="3"/>
    </row>
    <row r="2881" spans="22:22" x14ac:dyDescent="0.45">
      <c r="V2881" s="3"/>
    </row>
    <row r="2882" spans="22:22" x14ac:dyDescent="0.45">
      <c r="V2882" s="3"/>
    </row>
    <row r="2883" spans="22:22" x14ac:dyDescent="0.45">
      <c r="V2883" s="3"/>
    </row>
    <row r="2884" spans="22:22" x14ac:dyDescent="0.45">
      <c r="V2884" s="3"/>
    </row>
    <row r="2885" spans="22:22" x14ac:dyDescent="0.45">
      <c r="V2885" s="3"/>
    </row>
    <row r="2886" spans="22:22" x14ac:dyDescent="0.45">
      <c r="V2886" s="3"/>
    </row>
    <row r="2887" spans="22:22" x14ac:dyDescent="0.45">
      <c r="V2887" s="3"/>
    </row>
    <row r="2888" spans="22:22" x14ac:dyDescent="0.45">
      <c r="V2888" s="3"/>
    </row>
    <row r="2889" spans="22:22" x14ac:dyDescent="0.45">
      <c r="V2889" s="3"/>
    </row>
    <row r="2890" spans="22:22" x14ac:dyDescent="0.45">
      <c r="V2890" s="3"/>
    </row>
    <row r="2891" spans="22:22" x14ac:dyDescent="0.45">
      <c r="V2891" s="3"/>
    </row>
    <row r="2892" spans="22:22" x14ac:dyDescent="0.45">
      <c r="V2892" s="3"/>
    </row>
    <row r="2893" spans="22:22" x14ac:dyDescent="0.45">
      <c r="V2893" s="3"/>
    </row>
    <row r="2894" spans="22:22" x14ac:dyDescent="0.45">
      <c r="V2894" s="3"/>
    </row>
    <row r="2895" spans="22:22" x14ac:dyDescent="0.45">
      <c r="V2895" s="3"/>
    </row>
    <row r="2896" spans="22:22" x14ac:dyDescent="0.45">
      <c r="V2896" s="3"/>
    </row>
    <row r="2897" spans="22:22" x14ac:dyDescent="0.45">
      <c r="V2897" s="3"/>
    </row>
    <row r="2898" spans="22:22" x14ac:dyDescent="0.45">
      <c r="V2898" s="3"/>
    </row>
    <row r="2899" spans="22:22" x14ac:dyDescent="0.45">
      <c r="V2899" s="3"/>
    </row>
    <row r="2900" spans="22:22" x14ac:dyDescent="0.45">
      <c r="V2900" s="3"/>
    </row>
    <row r="2901" spans="22:22" x14ac:dyDescent="0.45">
      <c r="V2901" s="3"/>
    </row>
    <row r="2902" spans="22:22" x14ac:dyDescent="0.45">
      <c r="V2902" s="3"/>
    </row>
    <row r="2903" spans="22:22" x14ac:dyDescent="0.45">
      <c r="V2903" s="3"/>
    </row>
    <row r="2904" spans="22:22" x14ac:dyDescent="0.45">
      <c r="V2904" s="3"/>
    </row>
    <row r="2905" spans="22:22" x14ac:dyDescent="0.45">
      <c r="V2905" s="3"/>
    </row>
    <row r="2906" spans="22:22" x14ac:dyDescent="0.45">
      <c r="V2906" s="3"/>
    </row>
    <row r="2907" spans="22:22" x14ac:dyDescent="0.45">
      <c r="V2907" s="3"/>
    </row>
    <row r="2908" spans="22:22" x14ac:dyDescent="0.45">
      <c r="V2908" s="3"/>
    </row>
    <row r="2909" spans="22:22" x14ac:dyDescent="0.45">
      <c r="V2909" s="3"/>
    </row>
    <row r="2910" spans="22:22" x14ac:dyDescent="0.45">
      <c r="V2910" s="3"/>
    </row>
    <row r="2911" spans="22:22" x14ac:dyDescent="0.45">
      <c r="V2911" s="3"/>
    </row>
    <row r="2912" spans="22:22" x14ac:dyDescent="0.45">
      <c r="V2912" s="3"/>
    </row>
    <row r="2913" spans="22:22" x14ac:dyDescent="0.45">
      <c r="V2913" s="3"/>
    </row>
    <row r="2914" spans="22:22" x14ac:dyDescent="0.45">
      <c r="V2914" s="3"/>
    </row>
    <row r="2915" spans="22:22" x14ac:dyDescent="0.45">
      <c r="V2915" s="3"/>
    </row>
    <row r="2916" spans="22:22" x14ac:dyDescent="0.45">
      <c r="V2916" s="3"/>
    </row>
    <row r="2917" spans="22:22" x14ac:dyDescent="0.45">
      <c r="V2917" s="3"/>
    </row>
    <row r="2918" spans="22:22" x14ac:dyDescent="0.45">
      <c r="V2918" s="3"/>
    </row>
    <row r="2919" spans="22:22" x14ac:dyDescent="0.45">
      <c r="V2919" s="3"/>
    </row>
    <row r="2920" spans="22:22" x14ac:dyDescent="0.45">
      <c r="V2920" s="3"/>
    </row>
    <row r="2921" spans="22:22" x14ac:dyDescent="0.45">
      <c r="V2921" s="3"/>
    </row>
    <row r="2922" spans="22:22" x14ac:dyDescent="0.45">
      <c r="V2922" s="3"/>
    </row>
    <row r="2923" spans="22:22" x14ac:dyDescent="0.45">
      <c r="V2923" s="3"/>
    </row>
    <row r="2924" spans="22:22" x14ac:dyDescent="0.45">
      <c r="V2924" s="3"/>
    </row>
    <row r="2925" spans="22:22" x14ac:dyDescent="0.45">
      <c r="V2925" s="3"/>
    </row>
    <row r="2926" spans="22:22" x14ac:dyDescent="0.45">
      <c r="V2926" s="3"/>
    </row>
    <row r="2927" spans="22:22" x14ac:dyDescent="0.45">
      <c r="V2927" s="3"/>
    </row>
    <row r="2928" spans="22:22" x14ac:dyDescent="0.45">
      <c r="V2928" s="3"/>
    </row>
    <row r="2929" spans="22:22" x14ac:dyDescent="0.45">
      <c r="V2929" s="3"/>
    </row>
    <row r="2930" spans="22:22" x14ac:dyDescent="0.45">
      <c r="V2930" s="3"/>
    </row>
    <row r="2931" spans="22:22" x14ac:dyDescent="0.45">
      <c r="V2931" s="3"/>
    </row>
    <row r="2932" spans="22:22" x14ac:dyDescent="0.45">
      <c r="V2932" s="3"/>
    </row>
    <row r="2933" spans="22:22" x14ac:dyDescent="0.45">
      <c r="V2933" s="3"/>
    </row>
    <row r="2934" spans="22:22" x14ac:dyDescent="0.45">
      <c r="V2934" s="3"/>
    </row>
    <row r="2935" spans="22:22" x14ac:dyDescent="0.45">
      <c r="V2935" s="3"/>
    </row>
    <row r="2936" spans="22:22" x14ac:dyDescent="0.45">
      <c r="V2936" s="3"/>
    </row>
    <row r="2937" spans="22:22" x14ac:dyDescent="0.45">
      <c r="V2937" s="3"/>
    </row>
    <row r="2938" spans="22:22" x14ac:dyDescent="0.45">
      <c r="V2938" s="3"/>
    </row>
    <row r="2939" spans="22:22" x14ac:dyDescent="0.45">
      <c r="V2939" s="3"/>
    </row>
    <row r="2940" spans="22:22" x14ac:dyDescent="0.45">
      <c r="V2940" s="3"/>
    </row>
    <row r="2941" spans="22:22" x14ac:dyDescent="0.45">
      <c r="V2941" s="3"/>
    </row>
    <row r="2942" spans="22:22" x14ac:dyDescent="0.45">
      <c r="V2942" s="3"/>
    </row>
    <row r="2943" spans="22:22" x14ac:dyDescent="0.45">
      <c r="V2943" s="3"/>
    </row>
    <row r="2944" spans="22:22" x14ac:dyDescent="0.45">
      <c r="V2944" s="3"/>
    </row>
    <row r="2945" spans="22:22" x14ac:dyDescent="0.45">
      <c r="V2945" s="3"/>
    </row>
    <row r="2946" spans="22:22" x14ac:dyDescent="0.45">
      <c r="V2946" s="3"/>
    </row>
    <row r="2947" spans="22:22" x14ac:dyDescent="0.45">
      <c r="V2947" s="3"/>
    </row>
    <row r="2948" spans="22:22" x14ac:dyDescent="0.45">
      <c r="V2948" s="3"/>
    </row>
    <row r="2949" spans="22:22" x14ac:dyDescent="0.45">
      <c r="V2949" s="3"/>
    </row>
    <row r="2950" spans="22:22" x14ac:dyDescent="0.45">
      <c r="V2950" s="3"/>
    </row>
    <row r="2951" spans="22:22" x14ac:dyDescent="0.45">
      <c r="V2951" s="3"/>
    </row>
    <row r="2952" spans="22:22" x14ac:dyDescent="0.45">
      <c r="V2952" s="3"/>
    </row>
    <row r="2953" spans="22:22" x14ac:dyDescent="0.45">
      <c r="V2953" s="3"/>
    </row>
    <row r="2954" spans="22:22" x14ac:dyDescent="0.45">
      <c r="V2954" s="3"/>
    </row>
    <row r="2955" spans="22:22" x14ac:dyDescent="0.45">
      <c r="V2955" s="3"/>
    </row>
    <row r="2956" spans="22:22" x14ac:dyDescent="0.45">
      <c r="V2956" s="3"/>
    </row>
    <row r="2957" spans="22:22" x14ac:dyDescent="0.45">
      <c r="V2957" s="3"/>
    </row>
    <row r="2958" spans="22:22" x14ac:dyDescent="0.45">
      <c r="V2958" s="3"/>
    </row>
    <row r="2959" spans="22:22" x14ac:dyDescent="0.45">
      <c r="V2959" s="3"/>
    </row>
    <row r="2960" spans="22:22" x14ac:dyDescent="0.45">
      <c r="V2960" s="3"/>
    </row>
    <row r="2961" spans="22:22" x14ac:dyDescent="0.45">
      <c r="V2961" s="3"/>
    </row>
    <row r="2962" spans="22:22" x14ac:dyDescent="0.45">
      <c r="V2962" s="3"/>
    </row>
    <row r="2963" spans="22:22" x14ac:dyDescent="0.45">
      <c r="V2963" s="3"/>
    </row>
    <row r="2964" spans="22:22" x14ac:dyDescent="0.45">
      <c r="V2964" s="3"/>
    </row>
    <row r="2965" spans="22:22" x14ac:dyDescent="0.45">
      <c r="V2965" s="3"/>
    </row>
    <row r="2966" spans="22:22" x14ac:dyDescent="0.45">
      <c r="V2966" s="3"/>
    </row>
    <row r="2967" spans="22:22" x14ac:dyDescent="0.45">
      <c r="V2967" s="3"/>
    </row>
    <row r="2968" spans="22:22" x14ac:dyDescent="0.45">
      <c r="V2968" s="3"/>
    </row>
    <row r="2969" spans="22:22" x14ac:dyDescent="0.45">
      <c r="V2969" s="3"/>
    </row>
    <row r="2970" spans="22:22" x14ac:dyDescent="0.45">
      <c r="V2970" s="3"/>
    </row>
    <row r="2971" spans="22:22" x14ac:dyDescent="0.45">
      <c r="V2971" s="3"/>
    </row>
    <row r="2972" spans="22:22" x14ac:dyDescent="0.45">
      <c r="V2972" s="3"/>
    </row>
    <row r="2973" spans="22:22" x14ac:dyDescent="0.45">
      <c r="V2973" s="3"/>
    </row>
    <row r="2974" spans="22:22" x14ac:dyDescent="0.45">
      <c r="V2974" s="3"/>
    </row>
    <row r="2975" spans="22:22" x14ac:dyDescent="0.45">
      <c r="V2975" s="3"/>
    </row>
    <row r="2976" spans="22:22" x14ac:dyDescent="0.45">
      <c r="V2976" s="3"/>
    </row>
    <row r="2977" spans="22:22" x14ac:dyDescent="0.45">
      <c r="V2977" s="3"/>
    </row>
    <row r="2978" spans="22:22" x14ac:dyDescent="0.45">
      <c r="V2978" s="3"/>
    </row>
    <row r="2979" spans="22:22" x14ac:dyDescent="0.45">
      <c r="V2979" s="3"/>
    </row>
    <row r="2980" spans="22:22" x14ac:dyDescent="0.45">
      <c r="V2980" s="3"/>
    </row>
    <row r="2981" spans="22:22" x14ac:dyDescent="0.45">
      <c r="V2981" s="3"/>
    </row>
    <row r="2982" spans="22:22" x14ac:dyDescent="0.45">
      <c r="V2982" s="3"/>
    </row>
    <row r="2983" spans="22:22" x14ac:dyDescent="0.45">
      <c r="V2983" s="3"/>
    </row>
    <row r="2984" spans="22:22" x14ac:dyDescent="0.45">
      <c r="V2984" s="3"/>
    </row>
    <row r="2985" spans="22:22" x14ac:dyDescent="0.45">
      <c r="V2985" s="3"/>
    </row>
    <row r="2986" spans="22:22" x14ac:dyDescent="0.45">
      <c r="V2986" s="3"/>
    </row>
    <row r="2987" spans="22:22" x14ac:dyDescent="0.45">
      <c r="V2987" s="3"/>
    </row>
    <row r="2988" spans="22:22" x14ac:dyDescent="0.45">
      <c r="V2988" s="3"/>
    </row>
    <row r="2989" spans="22:22" x14ac:dyDescent="0.45">
      <c r="V2989" s="3"/>
    </row>
    <row r="2990" spans="22:22" x14ac:dyDescent="0.45">
      <c r="V2990" s="3"/>
    </row>
    <row r="2991" spans="22:22" x14ac:dyDescent="0.45">
      <c r="V2991" s="3"/>
    </row>
    <row r="2992" spans="22:22" x14ac:dyDescent="0.45">
      <c r="V2992" s="3"/>
    </row>
    <row r="2993" spans="22:22" x14ac:dyDescent="0.45">
      <c r="V2993" s="3"/>
    </row>
    <row r="2994" spans="22:22" x14ac:dyDescent="0.45">
      <c r="V2994" s="3"/>
    </row>
    <row r="2995" spans="22:22" x14ac:dyDescent="0.45">
      <c r="V2995" s="3"/>
    </row>
    <row r="2996" spans="22:22" x14ac:dyDescent="0.45">
      <c r="V2996" s="3"/>
    </row>
    <row r="2997" spans="22:22" x14ac:dyDescent="0.45">
      <c r="V2997" s="3"/>
    </row>
    <row r="2998" spans="22:22" x14ac:dyDescent="0.45">
      <c r="V2998" s="3"/>
    </row>
    <row r="2999" spans="22:22" x14ac:dyDescent="0.45">
      <c r="V2999" s="3"/>
    </row>
    <row r="3000" spans="22:22" x14ac:dyDescent="0.45">
      <c r="V3000" s="3"/>
    </row>
    <row r="3001" spans="22:22" x14ac:dyDescent="0.45">
      <c r="V3001" s="3"/>
    </row>
    <row r="3002" spans="22:22" x14ac:dyDescent="0.45">
      <c r="V3002" s="3"/>
    </row>
    <row r="3003" spans="22:22" x14ac:dyDescent="0.45">
      <c r="V3003" s="3"/>
    </row>
    <row r="3004" spans="22:22" x14ac:dyDescent="0.45">
      <c r="V3004" s="3"/>
    </row>
    <row r="3005" spans="22:22" x14ac:dyDescent="0.45">
      <c r="V3005" s="3"/>
    </row>
    <row r="3006" spans="22:22" x14ac:dyDescent="0.45">
      <c r="V3006" s="3"/>
    </row>
    <row r="3007" spans="22:22" x14ac:dyDescent="0.45">
      <c r="V3007" s="3"/>
    </row>
    <row r="3008" spans="22:22" x14ac:dyDescent="0.45">
      <c r="V3008" s="3"/>
    </row>
    <row r="3009" spans="22:22" x14ac:dyDescent="0.45">
      <c r="V3009" s="3"/>
    </row>
    <row r="3010" spans="22:22" x14ac:dyDescent="0.45">
      <c r="V3010" s="3"/>
    </row>
    <row r="3011" spans="22:22" x14ac:dyDescent="0.45">
      <c r="V3011" s="3"/>
    </row>
    <row r="3012" spans="22:22" x14ac:dyDescent="0.45">
      <c r="V3012" s="3"/>
    </row>
    <row r="3013" spans="22:22" x14ac:dyDescent="0.45">
      <c r="V3013" s="3"/>
    </row>
    <row r="3014" spans="22:22" x14ac:dyDescent="0.45">
      <c r="V3014" s="3"/>
    </row>
    <row r="3015" spans="22:22" x14ac:dyDescent="0.45">
      <c r="V3015" s="3"/>
    </row>
    <row r="3016" spans="22:22" x14ac:dyDescent="0.45">
      <c r="V3016" s="3"/>
    </row>
    <row r="3017" spans="22:22" x14ac:dyDescent="0.45">
      <c r="V3017" s="3"/>
    </row>
    <row r="3018" spans="22:22" x14ac:dyDescent="0.45">
      <c r="V3018" s="3"/>
    </row>
    <row r="3019" spans="22:22" x14ac:dyDescent="0.45">
      <c r="V3019" s="3"/>
    </row>
    <row r="3020" spans="22:22" x14ac:dyDescent="0.45">
      <c r="V3020" s="3"/>
    </row>
    <row r="3021" spans="22:22" x14ac:dyDescent="0.45">
      <c r="V3021" s="3"/>
    </row>
    <row r="3022" spans="22:22" x14ac:dyDescent="0.45">
      <c r="V3022" s="3"/>
    </row>
    <row r="3023" spans="22:22" x14ac:dyDescent="0.45">
      <c r="V3023" s="3"/>
    </row>
    <row r="3024" spans="22:22" x14ac:dyDescent="0.45">
      <c r="V3024" s="3"/>
    </row>
    <row r="3025" spans="22:22" x14ac:dyDescent="0.45">
      <c r="V3025" s="3"/>
    </row>
    <row r="3026" spans="22:22" x14ac:dyDescent="0.45">
      <c r="V3026" s="3"/>
    </row>
    <row r="3027" spans="22:22" x14ac:dyDescent="0.45">
      <c r="V3027" s="3"/>
    </row>
    <row r="3028" spans="22:22" x14ac:dyDescent="0.45">
      <c r="V3028" s="3"/>
    </row>
    <row r="3029" spans="22:22" x14ac:dyDescent="0.45">
      <c r="V3029" s="3"/>
    </row>
    <row r="3030" spans="22:22" x14ac:dyDescent="0.45">
      <c r="V3030" s="3"/>
    </row>
    <row r="3031" spans="22:22" x14ac:dyDescent="0.45">
      <c r="V3031" s="3"/>
    </row>
    <row r="3032" spans="22:22" x14ac:dyDescent="0.45">
      <c r="V3032" s="3"/>
    </row>
    <row r="3033" spans="22:22" x14ac:dyDescent="0.45">
      <c r="V3033" s="3"/>
    </row>
    <row r="3034" spans="22:22" x14ac:dyDescent="0.45">
      <c r="V3034" s="3"/>
    </row>
    <row r="3035" spans="22:22" x14ac:dyDescent="0.45">
      <c r="V3035" s="3"/>
    </row>
    <row r="3036" spans="22:22" x14ac:dyDescent="0.45">
      <c r="V3036" s="3"/>
    </row>
    <row r="3037" spans="22:22" x14ac:dyDescent="0.45">
      <c r="V3037" s="3"/>
    </row>
    <row r="3038" spans="22:22" x14ac:dyDescent="0.45">
      <c r="V3038" s="3"/>
    </row>
    <row r="3039" spans="22:22" x14ac:dyDescent="0.45">
      <c r="V3039" s="3"/>
    </row>
    <row r="3040" spans="22:22" x14ac:dyDescent="0.45">
      <c r="V3040" s="3"/>
    </row>
    <row r="3041" spans="22:22" x14ac:dyDescent="0.45">
      <c r="V3041" s="3"/>
    </row>
    <row r="3042" spans="22:22" x14ac:dyDescent="0.45">
      <c r="V3042" s="3"/>
    </row>
    <row r="3043" spans="22:22" x14ac:dyDescent="0.45">
      <c r="V3043" s="3"/>
    </row>
    <row r="3044" spans="22:22" x14ac:dyDescent="0.45">
      <c r="V3044" s="3"/>
    </row>
    <row r="3045" spans="22:22" x14ac:dyDescent="0.45">
      <c r="V3045" s="3"/>
    </row>
    <row r="3046" spans="22:22" x14ac:dyDescent="0.45">
      <c r="V3046" s="3"/>
    </row>
    <row r="3047" spans="22:22" x14ac:dyDescent="0.45">
      <c r="V3047" s="3"/>
    </row>
    <row r="3048" spans="22:22" x14ac:dyDescent="0.45">
      <c r="V3048" s="3"/>
    </row>
    <row r="3049" spans="22:22" x14ac:dyDescent="0.45">
      <c r="V3049" s="3"/>
    </row>
    <row r="3050" spans="22:22" x14ac:dyDescent="0.45">
      <c r="V3050" s="3"/>
    </row>
    <row r="3051" spans="22:22" x14ac:dyDescent="0.45">
      <c r="V3051" s="3"/>
    </row>
    <row r="3052" spans="22:22" x14ac:dyDescent="0.45">
      <c r="V3052" s="3"/>
    </row>
    <row r="3053" spans="22:22" x14ac:dyDescent="0.45">
      <c r="V3053" s="3"/>
    </row>
    <row r="3054" spans="22:22" x14ac:dyDescent="0.45">
      <c r="V3054" s="3"/>
    </row>
    <row r="3055" spans="22:22" x14ac:dyDescent="0.45">
      <c r="V3055" s="3"/>
    </row>
    <row r="3056" spans="22:22" x14ac:dyDescent="0.45">
      <c r="V3056" s="3"/>
    </row>
    <row r="3057" spans="22:22" x14ac:dyDescent="0.45">
      <c r="V3057" s="3"/>
    </row>
    <row r="3058" spans="22:22" x14ac:dyDescent="0.45">
      <c r="V3058" s="3"/>
    </row>
    <row r="3059" spans="22:22" x14ac:dyDescent="0.45">
      <c r="V3059" s="3"/>
    </row>
    <row r="3060" spans="22:22" x14ac:dyDescent="0.45">
      <c r="V3060" s="3"/>
    </row>
    <row r="3061" spans="22:22" x14ac:dyDescent="0.45">
      <c r="V3061" s="3"/>
    </row>
    <row r="3062" spans="22:22" x14ac:dyDescent="0.45">
      <c r="V3062" s="3"/>
    </row>
    <row r="3063" spans="22:22" x14ac:dyDescent="0.45">
      <c r="V3063" s="3"/>
    </row>
    <row r="3064" spans="22:22" x14ac:dyDescent="0.45">
      <c r="V3064" s="3"/>
    </row>
    <row r="3065" spans="22:22" x14ac:dyDescent="0.45">
      <c r="V3065" s="3"/>
    </row>
    <row r="3066" spans="22:22" x14ac:dyDescent="0.45">
      <c r="V3066" s="3"/>
    </row>
    <row r="3067" spans="22:22" x14ac:dyDescent="0.45">
      <c r="V3067" s="3"/>
    </row>
    <row r="3068" spans="22:22" x14ac:dyDescent="0.45">
      <c r="V3068" s="3"/>
    </row>
    <row r="3069" spans="22:22" x14ac:dyDescent="0.45">
      <c r="V3069" s="3"/>
    </row>
    <row r="3070" spans="22:22" x14ac:dyDescent="0.45">
      <c r="V3070" s="3"/>
    </row>
    <row r="3071" spans="22:22" x14ac:dyDescent="0.45">
      <c r="V3071" s="3"/>
    </row>
    <row r="3072" spans="22:22" x14ac:dyDescent="0.45">
      <c r="V3072" s="3"/>
    </row>
    <row r="3073" spans="22:22" x14ac:dyDescent="0.45">
      <c r="V3073" s="3"/>
    </row>
    <row r="3074" spans="22:22" x14ac:dyDescent="0.45">
      <c r="V3074" s="3"/>
    </row>
    <row r="3075" spans="22:22" x14ac:dyDescent="0.45">
      <c r="V3075" s="3"/>
    </row>
    <row r="3076" spans="22:22" x14ac:dyDescent="0.45">
      <c r="V3076" s="3"/>
    </row>
    <row r="3077" spans="22:22" x14ac:dyDescent="0.45">
      <c r="V3077" s="3"/>
    </row>
    <row r="3078" spans="22:22" x14ac:dyDescent="0.45">
      <c r="V3078" s="3"/>
    </row>
    <row r="3079" spans="22:22" x14ac:dyDescent="0.45">
      <c r="V3079" s="3"/>
    </row>
    <row r="3080" spans="22:22" x14ac:dyDescent="0.45">
      <c r="V3080" s="3"/>
    </row>
    <row r="3081" spans="22:22" x14ac:dyDescent="0.45">
      <c r="V3081" s="3"/>
    </row>
    <row r="3082" spans="22:22" x14ac:dyDescent="0.45">
      <c r="V3082" s="3"/>
    </row>
    <row r="3083" spans="22:22" x14ac:dyDescent="0.45">
      <c r="V3083" s="3"/>
    </row>
    <row r="3084" spans="22:22" x14ac:dyDescent="0.45">
      <c r="V3084" s="3"/>
    </row>
    <row r="3085" spans="22:22" x14ac:dyDescent="0.45">
      <c r="V3085" s="3"/>
    </row>
    <row r="3086" spans="22:22" x14ac:dyDescent="0.45">
      <c r="V3086" s="3"/>
    </row>
    <row r="3087" spans="22:22" x14ac:dyDescent="0.45">
      <c r="V3087" s="3"/>
    </row>
    <row r="3088" spans="22:22" x14ac:dyDescent="0.45">
      <c r="V3088" s="3"/>
    </row>
    <row r="3089" spans="22:22" x14ac:dyDescent="0.45">
      <c r="V3089" s="3"/>
    </row>
    <row r="3090" spans="22:22" x14ac:dyDescent="0.45">
      <c r="V3090" s="3"/>
    </row>
    <row r="3091" spans="22:22" x14ac:dyDescent="0.45">
      <c r="V3091" s="3"/>
    </row>
    <row r="3092" spans="22:22" x14ac:dyDescent="0.45">
      <c r="V3092" s="3"/>
    </row>
    <row r="3093" spans="22:22" x14ac:dyDescent="0.45">
      <c r="V3093" s="3"/>
    </row>
    <row r="3094" spans="22:22" x14ac:dyDescent="0.45">
      <c r="V3094" s="3"/>
    </row>
    <row r="3095" spans="22:22" x14ac:dyDescent="0.45">
      <c r="V3095" s="3"/>
    </row>
    <row r="3096" spans="22:22" x14ac:dyDescent="0.45">
      <c r="V3096" s="3"/>
    </row>
    <row r="3097" spans="22:22" x14ac:dyDescent="0.45">
      <c r="V3097" s="3"/>
    </row>
    <row r="3098" spans="22:22" x14ac:dyDescent="0.45">
      <c r="V3098" s="3"/>
    </row>
    <row r="3099" spans="22:22" x14ac:dyDescent="0.45">
      <c r="V3099" s="3"/>
    </row>
    <row r="3100" spans="22:22" x14ac:dyDescent="0.45">
      <c r="V3100" s="3"/>
    </row>
    <row r="3101" spans="22:22" x14ac:dyDescent="0.45">
      <c r="V3101" s="3"/>
    </row>
    <row r="3102" spans="22:22" x14ac:dyDescent="0.45">
      <c r="V3102" s="3"/>
    </row>
    <row r="3103" spans="22:22" x14ac:dyDescent="0.45">
      <c r="V3103" s="3"/>
    </row>
    <row r="3104" spans="22:22" x14ac:dyDescent="0.45">
      <c r="V3104" s="3"/>
    </row>
    <row r="3105" spans="22:22" x14ac:dyDescent="0.45">
      <c r="V3105" s="3"/>
    </row>
    <row r="3106" spans="22:22" x14ac:dyDescent="0.45">
      <c r="V3106" s="3"/>
    </row>
    <row r="3107" spans="22:22" x14ac:dyDescent="0.45">
      <c r="V3107" s="3"/>
    </row>
    <row r="3108" spans="22:22" x14ac:dyDescent="0.45">
      <c r="V3108" s="3"/>
    </row>
    <row r="3109" spans="22:22" x14ac:dyDescent="0.45">
      <c r="V3109" s="3"/>
    </row>
    <row r="3110" spans="22:22" x14ac:dyDescent="0.45">
      <c r="V3110" s="3"/>
    </row>
    <row r="3111" spans="22:22" x14ac:dyDescent="0.45">
      <c r="V3111" s="3"/>
    </row>
    <row r="3112" spans="22:22" x14ac:dyDescent="0.45">
      <c r="V3112" s="3"/>
    </row>
    <row r="3113" spans="22:22" x14ac:dyDescent="0.45">
      <c r="V3113" s="3"/>
    </row>
    <row r="3114" spans="22:22" x14ac:dyDescent="0.45">
      <c r="V3114" s="3"/>
    </row>
    <row r="3115" spans="22:22" x14ac:dyDescent="0.45">
      <c r="V3115" s="3"/>
    </row>
    <row r="3116" spans="22:22" x14ac:dyDescent="0.45">
      <c r="V3116" s="3"/>
    </row>
    <row r="3117" spans="22:22" x14ac:dyDescent="0.45">
      <c r="V3117" s="3"/>
    </row>
    <row r="3118" spans="22:22" x14ac:dyDescent="0.45">
      <c r="V3118" s="3"/>
    </row>
    <row r="3119" spans="22:22" x14ac:dyDescent="0.45">
      <c r="V3119" s="3"/>
    </row>
    <row r="3120" spans="22:22" x14ac:dyDescent="0.45">
      <c r="V3120" s="3"/>
    </row>
    <row r="3121" spans="22:22" x14ac:dyDescent="0.45">
      <c r="V3121" s="3"/>
    </row>
    <row r="3122" spans="22:22" x14ac:dyDescent="0.45">
      <c r="V3122" s="3"/>
    </row>
    <row r="3123" spans="22:22" x14ac:dyDescent="0.45">
      <c r="V3123" s="3"/>
    </row>
    <row r="3124" spans="22:22" x14ac:dyDescent="0.45">
      <c r="V3124" s="3"/>
    </row>
    <row r="3125" spans="22:22" x14ac:dyDescent="0.45">
      <c r="V3125" s="3"/>
    </row>
    <row r="3126" spans="22:22" x14ac:dyDescent="0.45">
      <c r="V3126" s="3"/>
    </row>
    <row r="3127" spans="22:22" x14ac:dyDescent="0.45">
      <c r="V3127" s="3"/>
    </row>
    <row r="3128" spans="22:22" x14ac:dyDescent="0.45">
      <c r="V3128" s="3"/>
    </row>
    <row r="3129" spans="22:22" x14ac:dyDescent="0.45">
      <c r="V3129" s="3"/>
    </row>
    <row r="3130" spans="22:22" x14ac:dyDescent="0.45">
      <c r="V3130" s="3"/>
    </row>
    <row r="3131" spans="22:22" x14ac:dyDescent="0.45">
      <c r="V3131" s="3"/>
    </row>
    <row r="3132" spans="22:22" x14ac:dyDescent="0.45">
      <c r="V3132" s="3"/>
    </row>
    <row r="3133" spans="22:22" x14ac:dyDescent="0.45">
      <c r="V3133" s="3"/>
    </row>
    <row r="3134" spans="22:22" x14ac:dyDescent="0.45">
      <c r="V3134" s="3"/>
    </row>
    <row r="3135" spans="22:22" x14ac:dyDescent="0.45">
      <c r="V3135" s="3"/>
    </row>
    <row r="3136" spans="22:22" x14ac:dyDescent="0.45">
      <c r="V3136" s="3"/>
    </row>
    <row r="3137" spans="22:22" x14ac:dyDescent="0.45">
      <c r="V3137" s="3"/>
    </row>
    <row r="3138" spans="22:22" x14ac:dyDescent="0.45">
      <c r="V3138" s="3"/>
    </row>
    <row r="3139" spans="22:22" x14ac:dyDescent="0.45">
      <c r="V3139" s="3"/>
    </row>
    <row r="3140" spans="22:22" x14ac:dyDescent="0.45">
      <c r="V3140" s="3"/>
    </row>
    <row r="3141" spans="22:22" x14ac:dyDescent="0.45">
      <c r="V3141" s="3"/>
    </row>
    <row r="3142" spans="22:22" x14ac:dyDescent="0.45">
      <c r="V3142" s="3"/>
    </row>
    <row r="3143" spans="22:22" x14ac:dyDescent="0.45">
      <c r="V3143" s="3"/>
    </row>
    <row r="3144" spans="22:22" x14ac:dyDescent="0.45">
      <c r="V3144" s="3"/>
    </row>
    <row r="3145" spans="22:22" x14ac:dyDescent="0.45">
      <c r="V3145" s="3"/>
    </row>
    <row r="3146" spans="22:22" x14ac:dyDescent="0.45">
      <c r="V3146" s="3"/>
    </row>
    <row r="3147" spans="22:22" x14ac:dyDescent="0.45">
      <c r="V3147" s="3"/>
    </row>
    <row r="3148" spans="22:22" x14ac:dyDescent="0.45">
      <c r="V3148" s="3"/>
    </row>
    <row r="3149" spans="22:22" x14ac:dyDescent="0.45">
      <c r="V3149" s="3"/>
    </row>
    <row r="3150" spans="22:22" x14ac:dyDescent="0.45">
      <c r="V3150" s="3"/>
    </row>
    <row r="3151" spans="22:22" x14ac:dyDescent="0.45">
      <c r="V3151" s="3"/>
    </row>
    <row r="3152" spans="22:22" x14ac:dyDescent="0.45">
      <c r="V3152" s="3"/>
    </row>
    <row r="3153" spans="22:22" x14ac:dyDescent="0.45">
      <c r="V3153" s="3"/>
    </row>
    <row r="3154" spans="22:22" x14ac:dyDescent="0.45">
      <c r="V3154" s="3"/>
    </row>
    <row r="3155" spans="22:22" x14ac:dyDescent="0.45">
      <c r="V3155" s="3"/>
    </row>
    <row r="3156" spans="22:22" x14ac:dyDescent="0.45">
      <c r="V3156" s="3"/>
    </row>
    <row r="3157" spans="22:22" x14ac:dyDescent="0.45">
      <c r="V3157" s="3"/>
    </row>
    <row r="3158" spans="22:22" x14ac:dyDescent="0.45">
      <c r="V3158" s="3"/>
    </row>
    <row r="3159" spans="22:22" x14ac:dyDescent="0.45">
      <c r="V3159" s="3"/>
    </row>
    <row r="3160" spans="22:22" x14ac:dyDescent="0.45">
      <c r="V3160" s="3"/>
    </row>
    <row r="3161" spans="22:22" x14ac:dyDescent="0.45">
      <c r="V3161" s="3"/>
    </row>
    <row r="3162" spans="22:22" x14ac:dyDescent="0.45">
      <c r="V3162" s="3"/>
    </row>
    <row r="3163" spans="22:22" x14ac:dyDescent="0.45">
      <c r="V3163" s="3"/>
    </row>
    <row r="3164" spans="22:22" x14ac:dyDescent="0.45">
      <c r="V3164" s="3"/>
    </row>
    <row r="3165" spans="22:22" x14ac:dyDescent="0.45">
      <c r="V3165" s="3"/>
    </row>
    <row r="3166" spans="22:22" x14ac:dyDescent="0.45">
      <c r="V3166" s="3"/>
    </row>
    <row r="3167" spans="22:22" x14ac:dyDescent="0.45">
      <c r="V3167" s="3"/>
    </row>
    <row r="3168" spans="22:22" x14ac:dyDescent="0.45">
      <c r="V3168" s="3"/>
    </row>
    <row r="3169" spans="22:22" x14ac:dyDescent="0.45">
      <c r="V3169" s="3"/>
    </row>
    <row r="3170" spans="22:22" x14ac:dyDescent="0.45">
      <c r="V3170" s="3"/>
    </row>
    <row r="3171" spans="22:22" x14ac:dyDescent="0.45">
      <c r="V3171" s="3"/>
    </row>
    <row r="3172" spans="22:22" x14ac:dyDescent="0.45">
      <c r="V3172" s="3"/>
    </row>
    <row r="3173" spans="22:22" x14ac:dyDescent="0.45">
      <c r="V3173" s="3"/>
    </row>
    <row r="3174" spans="22:22" x14ac:dyDescent="0.45">
      <c r="V3174" s="3"/>
    </row>
    <row r="3175" spans="22:22" x14ac:dyDescent="0.45">
      <c r="V3175" s="3"/>
    </row>
    <row r="3176" spans="22:22" x14ac:dyDescent="0.45">
      <c r="V3176" s="3"/>
    </row>
    <row r="3177" spans="22:22" x14ac:dyDescent="0.45">
      <c r="V3177" s="3"/>
    </row>
    <row r="3178" spans="22:22" x14ac:dyDescent="0.45">
      <c r="V3178" s="3"/>
    </row>
    <row r="3179" spans="22:22" x14ac:dyDescent="0.45">
      <c r="V3179" s="3"/>
    </row>
    <row r="3180" spans="22:22" x14ac:dyDescent="0.45">
      <c r="V3180" s="3"/>
    </row>
    <row r="3181" spans="22:22" x14ac:dyDescent="0.45">
      <c r="V3181" s="3"/>
    </row>
    <row r="3182" spans="22:22" x14ac:dyDescent="0.45">
      <c r="V3182" s="3"/>
    </row>
    <row r="3183" spans="22:22" x14ac:dyDescent="0.45">
      <c r="V3183" s="3"/>
    </row>
    <row r="3184" spans="22:22" x14ac:dyDescent="0.45">
      <c r="V3184" s="3"/>
    </row>
    <row r="3185" spans="22:22" x14ac:dyDescent="0.45">
      <c r="V3185" s="3"/>
    </row>
    <row r="3186" spans="22:22" x14ac:dyDescent="0.45">
      <c r="V3186" s="3"/>
    </row>
    <row r="3187" spans="22:22" x14ac:dyDescent="0.45">
      <c r="V3187" s="3"/>
    </row>
    <row r="3188" spans="22:22" x14ac:dyDescent="0.45">
      <c r="V3188" s="3"/>
    </row>
    <row r="3189" spans="22:22" x14ac:dyDescent="0.45">
      <c r="V3189" s="3"/>
    </row>
    <row r="3190" spans="22:22" x14ac:dyDescent="0.45">
      <c r="V3190" s="3"/>
    </row>
    <row r="3191" spans="22:22" x14ac:dyDescent="0.45">
      <c r="V3191" s="3"/>
    </row>
    <row r="3192" spans="22:22" x14ac:dyDescent="0.45">
      <c r="V3192" s="3"/>
    </row>
    <row r="3193" spans="22:22" x14ac:dyDescent="0.45">
      <c r="V3193" s="3"/>
    </row>
    <row r="3194" spans="22:22" x14ac:dyDescent="0.45">
      <c r="V3194" s="3"/>
    </row>
    <row r="3195" spans="22:22" x14ac:dyDescent="0.45">
      <c r="V3195" s="3"/>
    </row>
    <row r="3196" spans="22:22" x14ac:dyDescent="0.45">
      <c r="V3196" s="3"/>
    </row>
    <row r="3197" spans="22:22" x14ac:dyDescent="0.45">
      <c r="V3197" s="3"/>
    </row>
    <row r="3198" spans="22:22" x14ac:dyDescent="0.45">
      <c r="V3198" s="3"/>
    </row>
    <row r="3199" spans="22:22" x14ac:dyDescent="0.45">
      <c r="V3199" s="3"/>
    </row>
    <row r="3200" spans="22:22" x14ac:dyDescent="0.45">
      <c r="V3200" s="3"/>
    </row>
    <row r="3201" spans="22:22" x14ac:dyDescent="0.45">
      <c r="V3201" s="3"/>
    </row>
    <row r="3202" spans="22:22" x14ac:dyDescent="0.45">
      <c r="V3202" s="3"/>
    </row>
    <row r="3203" spans="22:22" x14ac:dyDescent="0.45">
      <c r="V3203" s="3"/>
    </row>
    <row r="3204" spans="22:22" x14ac:dyDescent="0.45">
      <c r="V3204" s="3"/>
    </row>
    <row r="3205" spans="22:22" x14ac:dyDescent="0.45">
      <c r="V3205" s="3"/>
    </row>
    <row r="3206" spans="22:22" x14ac:dyDescent="0.45">
      <c r="V3206" s="3"/>
    </row>
    <row r="3207" spans="22:22" x14ac:dyDescent="0.45">
      <c r="V3207" s="3"/>
    </row>
    <row r="3208" spans="22:22" x14ac:dyDescent="0.45">
      <c r="V3208" s="3"/>
    </row>
    <row r="3209" spans="22:22" x14ac:dyDescent="0.45">
      <c r="V3209" s="3"/>
    </row>
    <row r="3210" spans="22:22" x14ac:dyDescent="0.45">
      <c r="V3210" s="3"/>
    </row>
    <row r="3211" spans="22:22" x14ac:dyDescent="0.45">
      <c r="V3211" s="3"/>
    </row>
    <row r="3212" spans="22:22" x14ac:dyDescent="0.45">
      <c r="V3212" s="3"/>
    </row>
    <row r="3213" spans="22:22" x14ac:dyDescent="0.45">
      <c r="V3213" s="3"/>
    </row>
    <row r="3214" spans="22:22" x14ac:dyDescent="0.45">
      <c r="V3214" s="3"/>
    </row>
    <row r="3215" spans="22:22" x14ac:dyDescent="0.45">
      <c r="V3215" s="3"/>
    </row>
    <row r="3216" spans="22:22" x14ac:dyDescent="0.45">
      <c r="V3216" s="3"/>
    </row>
    <row r="3217" spans="22:22" x14ac:dyDescent="0.45">
      <c r="V3217" s="3"/>
    </row>
    <row r="3218" spans="22:22" x14ac:dyDescent="0.45">
      <c r="V3218" s="3"/>
    </row>
    <row r="3219" spans="22:22" x14ac:dyDescent="0.45">
      <c r="V3219" s="3"/>
    </row>
    <row r="3220" spans="22:22" x14ac:dyDescent="0.45">
      <c r="V3220" s="3"/>
    </row>
    <row r="3221" spans="22:22" x14ac:dyDescent="0.45">
      <c r="V3221" s="3"/>
    </row>
    <row r="3222" spans="22:22" x14ac:dyDescent="0.45">
      <c r="V3222" s="3"/>
    </row>
    <row r="3223" spans="22:22" x14ac:dyDescent="0.45">
      <c r="V3223" s="3"/>
    </row>
    <row r="3224" spans="22:22" x14ac:dyDescent="0.45">
      <c r="V3224" s="3"/>
    </row>
    <row r="3225" spans="22:22" x14ac:dyDescent="0.45">
      <c r="V3225" s="3"/>
    </row>
    <row r="3226" spans="22:22" x14ac:dyDescent="0.45">
      <c r="V3226" s="3"/>
    </row>
    <row r="3227" spans="22:22" x14ac:dyDescent="0.45">
      <c r="V3227" s="3"/>
    </row>
    <row r="3228" spans="22:22" x14ac:dyDescent="0.45">
      <c r="V3228" s="3"/>
    </row>
    <row r="3229" spans="22:22" x14ac:dyDescent="0.45">
      <c r="V3229" s="3"/>
    </row>
    <row r="3230" spans="22:22" x14ac:dyDescent="0.45">
      <c r="V3230" s="3"/>
    </row>
    <row r="3231" spans="22:22" x14ac:dyDescent="0.45">
      <c r="V3231" s="3"/>
    </row>
    <row r="3232" spans="22:22" x14ac:dyDescent="0.45">
      <c r="V3232" s="3"/>
    </row>
    <row r="3233" spans="22:22" x14ac:dyDescent="0.45">
      <c r="V3233" s="3"/>
    </row>
    <row r="3234" spans="22:22" x14ac:dyDescent="0.45">
      <c r="V3234" s="3"/>
    </row>
    <row r="3235" spans="22:22" x14ac:dyDescent="0.45">
      <c r="V3235" s="3"/>
    </row>
    <row r="3236" spans="22:22" x14ac:dyDescent="0.45">
      <c r="V3236" s="3"/>
    </row>
    <row r="3237" spans="22:22" x14ac:dyDescent="0.45">
      <c r="V3237" s="3"/>
    </row>
    <row r="3238" spans="22:22" x14ac:dyDescent="0.45">
      <c r="V3238" s="3"/>
    </row>
    <row r="3239" spans="22:22" x14ac:dyDescent="0.45">
      <c r="V3239" s="3"/>
    </row>
    <row r="3240" spans="22:22" x14ac:dyDescent="0.45">
      <c r="V3240" s="3"/>
    </row>
    <row r="3241" spans="22:22" x14ac:dyDescent="0.45">
      <c r="V3241" s="3"/>
    </row>
    <row r="3242" spans="22:22" x14ac:dyDescent="0.45">
      <c r="V3242" s="3"/>
    </row>
    <row r="3243" spans="22:22" x14ac:dyDescent="0.45">
      <c r="V3243" s="3"/>
    </row>
    <row r="3244" spans="22:22" x14ac:dyDescent="0.45">
      <c r="V3244" s="3"/>
    </row>
    <row r="3245" spans="22:22" x14ac:dyDescent="0.45">
      <c r="V3245" s="3"/>
    </row>
    <row r="3246" spans="22:22" x14ac:dyDescent="0.45">
      <c r="V3246" s="3"/>
    </row>
    <row r="3247" spans="22:22" x14ac:dyDescent="0.45">
      <c r="V3247" s="3"/>
    </row>
    <row r="3248" spans="22:22" x14ac:dyDescent="0.45">
      <c r="V3248" s="3"/>
    </row>
    <row r="3249" spans="22:22" x14ac:dyDescent="0.45">
      <c r="V3249" s="3"/>
    </row>
    <row r="3250" spans="22:22" x14ac:dyDescent="0.45">
      <c r="V3250" s="3"/>
    </row>
    <row r="3251" spans="22:22" x14ac:dyDescent="0.45">
      <c r="V3251" s="3"/>
    </row>
    <row r="3252" spans="22:22" x14ac:dyDescent="0.45">
      <c r="V3252" s="3"/>
    </row>
    <row r="3253" spans="22:22" x14ac:dyDescent="0.45">
      <c r="V3253" s="3"/>
    </row>
    <row r="3254" spans="22:22" x14ac:dyDescent="0.45">
      <c r="V3254" s="3"/>
    </row>
    <row r="3255" spans="22:22" x14ac:dyDescent="0.45">
      <c r="V3255" s="3"/>
    </row>
    <row r="3256" spans="22:22" x14ac:dyDescent="0.45">
      <c r="V3256" s="3"/>
    </row>
    <row r="3257" spans="22:22" x14ac:dyDescent="0.45">
      <c r="V3257" s="3"/>
    </row>
    <row r="3258" spans="22:22" x14ac:dyDescent="0.45">
      <c r="V3258" s="3"/>
    </row>
    <row r="3259" spans="22:22" x14ac:dyDescent="0.45">
      <c r="V3259" s="3"/>
    </row>
    <row r="3260" spans="22:22" x14ac:dyDescent="0.45">
      <c r="V3260" s="3"/>
    </row>
    <row r="3261" spans="22:22" x14ac:dyDescent="0.45">
      <c r="V3261" s="3"/>
    </row>
    <row r="3262" spans="22:22" x14ac:dyDescent="0.45">
      <c r="V3262" s="3"/>
    </row>
    <row r="3263" spans="22:22" x14ac:dyDescent="0.45">
      <c r="V3263" s="3"/>
    </row>
    <row r="3264" spans="22:22" x14ac:dyDescent="0.45">
      <c r="V3264" s="3"/>
    </row>
    <row r="3265" spans="22:22" x14ac:dyDescent="0.45">
      <c r="V3265" s="3"/>
    </row>
    <row r="3266" spans="22:22" x14ac:dyDescent="0.45">
      <c r="V3266" s="3"/>
    </row>
    <row r="3267" spans="22:22" x14ac:dyDescent="0.45">
      <c r="V3267" s="3"/>
    </row>
    <row r="3268" spans="22:22" x14ac:dyDescent="0.45">
      <c r="V3268" s="3"/>
    </row>
    <row r="3269" spans="22:22" x14ac:dyDescent="0.45">
      <c r="V3269" s="3"/>
    </row>
    <row r="3270" spans="22:22" x14ac:dyDescent="0.45">
      <c r="V3270" s="3"/>
    </row>
    <row r="3271" spans="22:22" x14ac:dyDescent="0.45">
      <c r="V3271" s="3"/>
    </row>
    <row r="3272" spans="22:22" x14ac:dyDescent="0.45">
      <c r="V3272" s="3"/>
    </row>
    <row r="3273" spans="22:22" x14ac:dyDescent="0.45">
      <c r="V3273" s="3"/>
    </row>
    <row r="3274" spans="22:22" x14ac:dyDescent="0.45">
      <c r="V3274" s="3"/>
    </row>
    <row r="3275" spans="22:22" x14ac:dyDescent="0.45">
      <c r="V3275" s="3"/>
    </row>
    <row r="3276" spans="22:22" x14ac:dyDescent="0.45">
      <c r="V3276" s="3"/>
    </row>
    <row r="3277" spans="22:22" x14ac:dyDescent="0.45">
      <c r="V3277" s="3"/>
    </row>
    <row r="3278" spans="22:22" x14ac:dyDescent="0.45">
      <c r="V3278" s="3"/>
    </row>
    <row r="3279" spans="22:22" x14ac:dyDescent="0.45">
      <c r="V3279" s="3"/>
    </row>
    <row r="3280" spans="22:22" x14ac:dyDescent="0.45">
      <c r="V3280" s="3"/>
    </row>
    <row r="3281" spans="22:22" x14ac:dyDescent="0.45">
      <c r="V3281" s="3"/>
    </row>
    <row r="3282" spans="22:22" x14ac:dyDescent="0.45">
      <c r="V3282" s="3"/>
    </row>
    <row r="3283" spans="22:22" x14ac:dyDescent="0.45">
      <c r="V3283" s="3"/>
    </row>
    <row r="3284" spans="22:22" x14ac:dyDescent="0.45">
      <c r="V3284" s="3"/>
    </row>
    <row r="3285" spans="22:22" x14ac:dyDescent="0.45">
      <c r="V3285" s="3"/>
    </row>
    <row r="3286" spans="22:22" x14ac:dyDescent="0.45">
      <c r="V3286" s="3"/>
    </row>
    <row r="3287" spans="22:22" x14ac:dyDescent="0.45">
      <c r="V3287" s="3"/>
    </row>
    <row r="3288" spans="22:22" x14ac:dyDescent="0.45">
      <c r="V3288" s="3"/>
    </row>
    <row r="3289" spans="22:22" x14ac:dyDescent="0.45">
      <c r="V3289" s="3"/>
    </row>
    <row r="3290" spans="22:22" x14ac:dyDescent="0.45">
      <c r="V3290" s="3"/>
    </row>
    <row r="3291" spans="22:22" x14ac:dyDescent="0.45">
      <c r="V3291" s="3"/>
    </row>
    <row r="3292" spans="22:22" x14ac:dyDescent="0.45">
      <c r="V3292" s="3"/>
    </row>
    <row r="3293" spans="22:22" x14ac:dyDescent="0.45">
      <c r="V3293" s="3"/>
    </row>
    <row r="3294" spans="22:22" x14ac:dyDescent="0.45">
      <c r="V3294" s="3"/>
    </row>
    <row r="3295" spans="22:22" x14ac:dyDescent="0.45">
      <c r="V3295" s="3"/>
    </row>
    <row r="3296" spans="22:22" x14ac:dyDescent="0.45">
      <c r="V3296" s="3"/>
    </row>
    <row r="3297" spans="22:22" x14ac:dyDescent="0.45">
      <c r="V3297" s="3"/>
    </row>
    <row r="3298" spans="22:22" x14ac:dyDescent="0.45">
      <c r="V3298" s="3"/>
    </row>
    <row r="3299" spans="22:22" x14ac:dyDescent="0.45">
      <c r="V3299" s="3"/>
    </row>
    <row r="3300" spans="22:22" x14ac:dyDescent="0.45">
      <c r="V3300" s="3"/>
    </row>
    <row r="3301" spans="22:22" x14ac:dyDescent="0.45">
      <c r="V3301" s="3"/>
    </row>
    <row r="3302" spans="22:22" x14ac:dyDescent="0.45">
      <c r="V3302" s="3"/>
    </row>
    <row r="3303" spans="22:22" x14ac:dyDescent="0.45">
      <c r="V3303" s="3"/>
    </row>
    <row r="3304" spans="22:22" x14ac:dyDescent="0.45">
      <c r="V3304" s="3"/>
    </row>
    <row r="3305" spans="22:22" x14ac:dyDescent="0.45">
      <c r="V3305" s="3"/>
    </row>
    <row r="3306" spans="22:22" x14ac:dyDescent="0.45">
      <c r="V3306" s="3"/>
    </row>
    <row r="3307" spans="22:22" x14ac:dyDescent="0.45">
      <c r="V3307" s="3"/>
    </row>
    <row r="3308" spans="22:22" x14ac:dyDescent="0.45">
      <c r="V3308" s="3"/>
    </row>
    <row r="3309" spans="22:22" x14ac:dyDescent="0.45">
      <c r="V3309" s="3"/>
    </row>
    <row r="3310" spans="22:22" x14ac:dyDescent="0.45">
      <c r="V3310" s="3"/>
    </row>
    <row r="3311" spans="22:22" x14ac:dyDescent="0.45">
      <c r="V3311" s="3"/>
    </row>
    <row r="3312" spans="22:22" x14ac:dyDescent="0.45">
      <c r="V3312" s="3"/>
    </row>
    <row r="3313" spans="22:22" x14ac:dyDescent="0.45">
      <c r="V3313" s="3"/>
    </row>
    <row r="3314" spans="22:22" x14ac:dyDescent="0.45">
      <c r="V3314" s="3"/>
    </row>
    <row r="3315" spans="22:22" x14ac:dyDescent="0.45">
      <c r="V3315" s="3"/>
    </row>
    <row r="3316" spans="22:22" x14ac:dyDescent="0.45">
      <c r="V3316" s="3"/>
    </row>
    <row r="3317" spans="22:22" x14ac:dyDescent="0.45">
      <c r="V3317" s="3"/>
    </row>
    <row r="3318" spans="22:22" x14ac:dyDescent="0.45">
      <c r="V3318" s="3"/>
    </row>
    <row r="3319" spans="22:22" x14ac:dyDescent="0.45">
      <c r="V3319" s="3"/>
    </row>
    <row r="3320" spans="22:22" x14ac:dyDescent="0.45">
      <c r="V3320" s="3"/>
    </row>
    <row r="3321" spans="22:22" x14ac:dyDescent="0.45">
      <c r="V3321" s="3"/>
    </row>
    <row r="3322" spans="22:22" x14ac:dyDescent="0.45">
      <c r="V3322" s="3"/>
    </row>
    <row r="3323" spans="22:22" x14ac:dyDescent="0.45">
      <c r="V3323" s="3"/>
    </row>
    <row r="3324" spans="22:22" x14ac:dyDescent="0.45">
      <c r="V3324" s="3"/>
    </row>
    <row r="3325" spans="22:22" x14ac:dyDescent="0.45">
      <c r="V3325" s="3"/>
    </row>
    <row r="3326" spans="22:22" x14ac:dyDescent="0.45">
      <c r="V3326" s="3"/>
    </row>
    <row r="3327" spans="22:22" x14ac:dyDescent="0.45">
      <c r="V3327" s="3"/>
    </row>
    <row r="3328" spans="22:22" x14ac:dyDescent="0.45">
      <c r="V3328" s="3"/>
    </row>
    <row r="3329" spans="22:22" x14ac:dyDescent="0.45">
      <c r="V3329" s="3"/>
    </row>
    <row r="3330" spans="22:22" x14ac:dyDescent="0.45">
      <c r="V3330" s="3"/>
    </row>
    <row r="3331" spans="22:22" x14ac:dyDescent="0.45">
      <c r="V3331" s="3"/>
    </row>
    <row r="3332" spans="22:22" x14ac:dyDescent="0.45">
      <c r="V3332" s="3"/>
    </row>
    <row r="3333" spans="22:22" x14ac:dyDescent="0.45">
      <c r="V3333" s="3"/>
    </row>
    <row r="3334" spans="22:22" x14ac:dyDescent="0.45">
      <c r="V3334" s="3"/>
    </row>
    <row r="3335" spans="22:22" x14ac:dyDescent="0.45">
      <c r="V3335" s="3"/>
    </row>
    <row r="3336" spans="22:22" x14ac:dyDescent="0.45">
      <c r="V3336" s="3"/>
    </row>
    <row r="3337" spans="22:22" x14ac:dyDescent="0.45">
      <c r="V3337" s="3"/>
    </row>
    <row r="3338" spans="22:22" x14ac:dyDescent="0.45">
      <c r="V3338" s="3"/>
    </row>
    <row r="3339" spans="22:22" x14ac:dyDescent="0.45">
      <c r="V3339" s="3"/>
    </row>
    <row r="3340" spans="22:22" x14ac:dyDescent="0.45">
      <c r="V3340" s="3"/>
    </row>
    <row r="3341" spans="22:22" x14ac:dyDescent="0.45">
      <c r="V3341" s="3"/>
    </row>
    <row r="3342" spans="22:22" x14ac:dyDescent="0.45">
      <c r="V3342" s="3"/>
    </row>
    <row r="3343" spans="22:22" x14ac:dyDescent="0.45">
      <c r="V3343" s="3"/>
    </row>
    <row r="3344" spans="22:22" x14ac:dyDescent="0.45">
      <c r="V3344" s="3"/>
    </row>
    <row r="3345" spans="22:22" x14ac:dyDescent="0.45">
      <c r="V3345" s="3"/>
    </row>
    <row r="3346" spans="22:22" x14ac:dyDescent="0.45">
      <c r="V3346" s="3"/>
    </row>
    <row r="3347" spans="22:22" x14ac:dyDescent="0.45">
      <c r="V3347" s="3"/>
    </row>
    <row r="3348" spans="22:22" x14ac:dyDescent="0.45">
      <c r="V3348" s="3"/>
    </row>
    <row r="3349" spans="22:22" x14ac:dyDescent="0.45">
      <c r="V3349" s="3"/>
    </row>
    <row r="3350" spans="22:22" x14ac:dyDescent="0.45">
      <c r="V3350" s="3"/>
    </row>
    <row r="3351" spans="22:22" x14ac:dyDescent="0.45">
      <c r="V3351" s="3"/>
    </row>
    <row r="3352" spans="22:22" x14ac:dyDescent="0.45">
      <c r="V3352" s="3"/>
    </row>
    <row r="3353" spans="22:22" x14ac:dyDescent="0.45">
      <c r="V3353" s="3"/>
    </row>
    <row r="3354" spans="22:22" x14ac:dyDescent="0.45">
      <c r="V3354" s="3"/>
    </row>
    <row r="3355" spans="22:22" x14ac:dyDescent="0.45">
      <c r="V3355" s="3"/>
    </row>
    <row r="3356" spans="22:22" x14ac:dyDescent="0.45">
      <c r="V3356" s="3"/>
    </row>
    <row r="3357" spans="22:22" x14ac:dyDescent="0.45">
      <c r="V3357" s="3"/>
    </row>
    <row r="3358" spans="22:22" x14ac:dyDescent="0.45">
      <c r="V3358" s="3"/>
    </row>
    <row r="3359" spans="22:22" x14ac:dyDescent="0.45">
      <c r="V3359" s="3"/>
    </row>
    <row r="3360" spans="22:22" x14ac:dyDescent="0.45">
      <c r="V3360" s="3"/>
    </row>
    <row r="3361" spans="22:22" x14ac:dyDescent="0.45">
      <c r="V3361" s="3"/>
    </row>
    <row r="3362" spans="22:22" x14ac:dyDescent="0.45">
      <c r="V3362" s="3"/>
    </row>
    <row r="3363" spans="22:22" x14ac:dyDescent="0.45">
      <c r="V3363" s="3"/>
    </row>
    <row r="3364" spans="22:22" x14ac:dyDescent="0.45">
      <c r="V3364" s="3"/>
    </row>
    <row r="3365" spans="22:22" x14ac:dyDescent="0.45">
      <c r="V3365" s="3"/>
    </row>
    <row r="3366" spans="22:22" x14ac:dyDescent="0.45">
      <c r="V3366" s="3"/>
    </row>
    <row r="3367" spans="22:22" x14ac:dyDescent="0.45">
      <c r="V3367" s="3"/>
    </row>
    <row r="3368" spans="22:22" x14ac:dyDescent="0.45">
      <c r="V3368" s="3"/>
    </row>
    <row r="3369" spans="22:22" x14ac:dyDescent="0.45">
      <c r="V3369" s="3"/>
    </row>
    <row r="3370" spans="22:22" x14ac:dyDescent="0.45">
      <c r="V3370" s="3"/>
    </row>
    <row r="3371" spans="22:22" x14ac:dyDescent="0.45">
      <c r="V3371" s="3"/>
    </row>
    <row r="3372" spans="22:22" x14ac:dyDescent="0.45">
      <c r="V3372" s="3"/>
    </row>
    <row r="3373" spans="22:22" x14ac:dyDescent="0.45">
      <c r="V3373" s="3"/>
    </row>
    <row r="3374" spans="22:22" x14ac:dyDescent="0.45">
      <c r="V3374" s="3"/>
    </row>
    <row r="3375" spans="22:22" x14ac:dyDescent="0.45">
      <c r="V3375" s="3"/>
    </row>
    <row r="3376" spans="22:22" x14ac:dyDescent="0.45">
      <c r="V3376" s="3"/>
    </row>
    <row r="3377" spans="22:22" x14ac:dyDescent="0.45">
      <c r="V3377" s="3"/>
    </row>
    <row r="3378" spans="22:22" x14ac:dyDescent="0.45">
      <c r="V3378" s="3"/>
    </row>
    <row r="3379" spans="22:22" x14ac:dyDescent="0.45">
      <c r="V3379" s="3"/>
    </row>
    <row r="3380" spans="22:22" x14ac:dyDescent="0.45">
      <c r="V3380" s="3"/>
    </row>
    <row r="3381" spans="22:22" x14ac:dyDescent="0.45">
      <c r="V3381" s="3"/>
    </row>
    <row r="3382" spans="22:22" x14ac:dyDescent="0.45">
      <c r="V3382" s="3"/>
    </row>
    <row r="3383" spans="22:22" x14ac:dyDescent="0.45">
      <c r="V3383" s="3"/>
    </row>
    <row r="3384" spans="22:22" x14ac:dyDescent="0.45">
      <c r="V3384" s="3"/>
    </row>
    <row r="3385" spans="22:22" x14ac:dyDescent="0.45">
      <c r="V3385" s="3"/>
    </row>
    <row r="3386" spans="22:22" x14ac:dyDescent="0.45">
      <c r="V3386" s="3"/>
    </row>
    <row r="3387" spans="22:22" x14ac:dyDescent="0.45">
      <c r="V3387" s="3"/>
    </row>
    <row r="3388" spans="22:22" x14ac:dyDescent="0.45">
      <c r="V3388" s="3"/>
    </row>
    <row r="3389" spans="22:22" x14ac:dyDescent="0.45">
      <c r="V3389" s="3"/>
    </row>
    <row r="3390" spans="22:22" x14ac:dyDescent="0.45">
      <c r="V3390" s="3"/>
    </row>
    <row r="3391" spans="22:22" x14ac:dyDescent="0.45">
      <c r="V3391" s="3"/>
    </row>
    <row r="3392" spans="22:22" x14ac:dyDescent="0.45">
      <c r="V3392" s="3"/>
    </row>
    <row r="3393" spans="22:22" x14ac:dyDescent="0.45">
      <c r="V3393" s="3"/>
    </row>
    <row r="3394" spans="22:22" x14ac:dyDescent="0.45">
      <c r="V3394" s="3"/>
    </row>
    <row r="3395" spans="22:22" x14ac:dyDescent="0.45">
      <c r="V3395" s="3"/>
    </row>
    <row r="3396" spans="22:22" x14ac:dyDescent="0.45">
      <c r="V3396" s="3"/>
    </row>
    <row r="3397" spans="22:22" x14ac:dyDescent="0.45">
      <c r="V3397" s="3"/>
    </row>
    <row r="3398" spans="22:22" x14ac:dyDescent="0.45">
      <c r="V3398" s="3"/>
    </row>
    <row r="3399" spans="22:22" x14ac:dyDescent="0.45">
      <c r="V3399" s="3"/>
    </row>
    <row r="3400" spans="22:22" x14ac:dyDescent="0.45">
      <c r="V3400" s="3"/>
    </row>
    <row r="3401" spans="22:22" x14ac:dyDescent="0.45">
      <c r="V3401" s="3"/>
    </row>
    <row r="3402" spans="22:22" x14ac:dyDescent="0.45">
      <c r="V3402" s="3"/>
    </row>
    <row r="3403" spans="22:22" x14ac:dyDescent="0.45">
      <c r="V3403" s="3"/>
    </row>
    <row r="3404" spans="22:22" x14ac:dyDescent="0.45">
      <c r="V3404" s="3"/>
    </row>
    <row r="3405" spans="22:22" x14ac:dyDescent="0.45">
      <c r="V3405" s="3"/>
    </row>
    <row r="3406" spans="22:22" x14ac:dyDescent="0.45">
      <c r="V3406" s="3"/>
    </row>
    <row r="3407" spans="22:22" x14ac:dyDescent="0.45">
      <c r="V3407" s="3"/>
    </row>
    <row r="3408" spans="22:22" x14ac:dyDescent="0.45">
      <c r="V3408" s="3"/>
    </row>
    <row r="3409" spans="22:22" x14ac:dyDescent="0.45">
      <c r="V3409" s="3"/>
    </row>
    <row r="3410" spans="22:22" x14ac:dyDescent="0.45">
      <c r="V3410" s="3"/>
    </row>
    <row r="3411" spans="22:22" x14ac:dyDescent="0.45">
      <c r="V3411" s="3"/>
    </row>
    <row r="3412" spans="22:22" x14ac:dyDescent="0.45">
      <c r="V3412" s="3"/>
    </row>
    <row r="3413" spans="22:22" x14ac:dyDescent="0.45">
      <c r="V3413" s="3"/>
    </row>
    <row r="3414" spans="22:22" x14ac:dyDescent="0.45">
      <c r="V3414" s="3"/>
    </row>
    <row r="3415" spans="22:22" x14ac:dyDescent="0.45">
      <c r="V3415" s="3"/>
    </row>
    <row r="3416" spans="22:22" x14ac:dyDescent="0.45">
      <c r="V3416" s="3"/>
    </row>
    <row r="3417" spans="22:22" x14ac:dyDescent="0.45">
      <c r="V3417" s="3"/>
    </row>
    <row r="3418" spans="22:22" x14ac:dyDescent="0.45">
      <c r="V3418" s="3"/>
    </row>
    <row r="3419" spans="22:22" x14ac:dyDescent="0.45">
      <c r="V3419" s="3"/>
    </row>
    <row r="3420" spans="22:22" x14ac:dyDescent="0.45">
      <c r="V3420" s="3"/>
    </row>
    <row r="3421" spans="22:22" x14ac:dyDescent="0.45">
      <c r="V3421" s="3"/>
    </row>
    <row r="3422" spans="22:22" x14ac:dyDescent="0.45">
      <c r="V3422" s="3"/>
    </row>
    <row r="3423" spans="22:22" x14ac:dyDescent="0.45">
      <c r="V3423" s="3"/>
    </row>
    <row r="3424" spans="22:22" x14ac:dyDescent="0.45">
      <c r="V3424" s="3"/>
    </row>
    <row r="3425" spans="22:22" x14ac:dyDescent="0.45">
      <c r="V3425" s="3"/>
    </row>
    <row r="3426" spans="22:22" x14ac:dyDescent="0.45">
      <c r="V3426" s="3"/>
    </row>
    <row r="3427" spans="22:22" x14ac:dyDescent="0.45">
      <c r="V3427" s="3"/>
    </row>
    <row r="3428" spans="22:22" x14ac:dyDescent="0.45">
      <c r="V3428" s="3"/>
    </row>
    <row r="3429" spans="22:22" x14ac:dyDescent="0.45">
      <c r="V3429" s="3"/>
    </row>
    <row r="3430" spans="22:22" x14ac:dyDescent="0.45">
      <c r="V3430" s="3"/>
    </row>
    <row r="3431" spans="22:22" x14ac:dyDescent="0.45">
      <c r="V3431" s="3"/>
    </row>
    <row r="3432" spans="22:22" x14ac:dyDescent="0.45">
      <c r="V3432" s="3"/>
    </row>
    <row r="3433" spans="22:22" x14ac:dyDescent="0.45">
      <c r="V3433" s="3"/>
    </row>
    <row r="3434" spans="22:22" x14ac:dyDescent="0.45">
      <c r="V3434" s="3"/>
    </row>
    <row r="3435" spans="22:22" x14ac:dyDescent="0.45">
      <c r="V3435" s="3"/>
    </row>
    <row r="3436" spans="22:22" x14ac:dyDescent="0.45">
      <c r="V3436" s="3"/>
    </row>
    <row r="3437" spans="22:22" x14ac:dyDescent="0.45">
      <c r="V3437" s="3"/>
    </row>
    <row r="3438" spans="22:22" x14ac:dyDescent="0.45">
      <c r="V3438" s="3"/>
    </row>
    <row r="3439" spans="22:22" x14ac:dyDescent="0.45">
      <c r="V3439" s="3"/>
    </row>
    <row r="3440" spans="22:22" x14ac:dyDescent="0.45">
      <c r="V3440" s="3"/>
    </row>
    <row r="3441" spans="22:22" x14ac:dyDescent="0.45">
      <c r="V3441" s="3"/>
    </row>
    <row r="3442" spans="22:22" x14ac:dyDescent="0.45">
      <c r="V3442" s="3"/>
    </row>
    <row r="3443" spans="22:22" x14ac:dyDescent="0.45">
      <c r="V3443" s="3"/>
    </row>
    <row r="3444" spans="22:22" x14ac:dyDescent="0.45">
      <c r="V3444" s="3"/>
    </row>
    <row r="3445" spans="22:22" x14ac:dyDescent="0.45">
      <c r="V3445" s="3"/>
    </row>
    <row r="3446" spans="22:22" x14ac:dyDescent="0.45">
      <c r="V3446" s="3"/>
    </row>
    <row r="3447" spans="22:22" x14ac:dyDescent="0.45">
      <c r="V3447" s="3"/>
    </row>
    <row r="3448" spans="22:22" x14ac:dyDescent="0.45">
      <c r="V3448" s="3"/>
    </row>
    <row r="3449" spans="22:22" x14ac:dyDescent="0.45">
      <c r="V3449" s="3"/>
    </row>
    <row r="3450" spans="22:22" x14ac:dyDescent="0.45">
      <c r="V3450" s="3"/>
    </row>
    <row r="3451" spans="22:22" x14ac:dyDescent="0.45">
      <c r="V3451" s="3"/>
    </row>
    <row r="3452" spans="22:22" x14ac:dyDescent="0.45">
      <c r="V3452" s="3"/>
    </row>
    <row r="3453" spans="22:22" x14ac:dyDescent="0.45">
      <c r="V3453" s="3"/>
    </row>
    <row r="3454" spans="22:22" x14ac:dyDescent="0.45">
      <c r="V3454" s="3"/>
    </row>
    <row r="3455" spans="22:22" x14ac:dyDescent="0.45">
      <c r="V3455" s="3"/>
    </row>
    <row r="3456" spans="22:22" x14ac:dyDescent="0.45">
      <c r="V3456" s="3"/>
    </row>
    <row r="3457" spans="22:22" x14ac:dyDescent="0.45">
      <c r="V3457" s="3"/>
    </row>
    <row r="3458" spans="22:22" x14ac:dyDescent="0.45">
      <c r="V3458" s="3"/>
    </row>
    <row r="3459" spans="22:22" x14ac:dyDescent="0.45">
      <c r="V3459" s="3"/>
    </row>
    <row r="3460" spans="22:22" x14ac:dyDescent="0.45">
      <c r="V3460" s="3"/>
    </row>
    <row r="3461" spans="22:22" x14ac:dyDescent="0.45">
      <c r="V3461" s="3"/>
    </row>
    <row r="3462" spans="22:22" x14ac:dyDescent="0.45">
      <c r="V3462" s="3"/>
    </row>
    <row r="3463" spans="22:22" x14ac:dyDescent="0.45">
      <c r="V3463" s="3"/>
    </row>
    <row r="3464" spans="22:22" x14ac:dyDescent="0.45">
      <c r="V3464" s="3"/>
    </row>
    <row r="3465" spans="22:22" x14ac:dyDescent="0.45">
      <c r="V3465" s="3"/>
    </row>
    <row r="3466" spans="22:22" x14ac:dyDescent="0.45">
      <c r="V3466" s="3"/>
    </row>
    <row r="3467" spans="22:22" x14ac:dyDescent="0.45">
      <c r="V3467" s="3"/>
    </row>
    <row r="3468" spans="22:22" x14ac:dyDescent="0.45">
      <c r="V3468" s="3"/>
    </row>
    <row r="3469" spans="22:22" x14ac:dyDescent="0.45">
      <c r="V3469" s="3"/>
    </row>
    <row r="3470" spans="22:22" x14ac:dyDescent="0.45">
      <c r="V3470" s="3"/>
    </row>
    <row r="3471" spans="22:22" x14ac:dyDescent="0.45">
      <c r="V3471" s="3"/>
    </row>
    <row r="3472" spans="22:22" x14ac:dyDescent="0.45">
      <c r="V3472" s="3"/>
    </row>
    <row r="3473" spans="22:22" x14ac:dyDescent="0.45">
      <c r="V3473" s="3"/>
    </row>
    <row r="3474" spans="22:22" x14ac:dyDescent="0.45">
      <c r="V3474" s="3"/>
    </row>
    <row r="3475" spans="22:22" x14ac:dyDescent="0.45">
      <c r="V3475" s="3"/>
    </row>
    <row r="3476" spans="22:22" x14ac:dyDescent="0.45">
      <c r="V3476" s="3"/>
    </row>
    <row r="3477" spans="22:22" x14ac:dyDescent="0.45">
      <c r="V3477" s="3"/>
    </row>
    <row r="3478" spans="22:22" x14ac:dyDescent="0.45">
      <c r="V3478" s="3"/>
    </row>
    <row r="3479" spans="22:22" x14ac:dyDescent="0.45">
      <c r="V3479" s="3"/>
    </row>
    <row r="3480" spans="22:22" x14ac:dyDescent="0.45">
      <c r="V3480" s="3"/>
    </row>
    <row r="3481" spans="22:22" x14ac:dyDescent="0.45">
      <c r="V3481" s="3"/>
    </row>
    <row r="3482" spans="22:22" x14ac:dyDescent="0.45">
      <c r="V3482" s="3"/>
    </row>
    <row r="3483" spans="22:22" x14ac:dyDescent="0.45">
      <c r="V3483" s="3"/>
    </row>
    <row r="3484" spans="22:22" x14ac:dyDescent="0.45">
      <c r="V3484" s="3"/>
    </row>
    <row r="3485" spans="22:22" x14ac:dyDescent="0.45">
      <c r="V3485" s="3"/>
    </row>
    <row r="3486" spans="22:22" x14ac:dyDescent="0.45">
      <c r="V3486" s="3"/>
    </row>
    <row r="3487" spans="22:22" x14ac:dyDescent="0.45">
      <c r="V3487" s="3"/>
    </row>
    <row r="3488" spans="22:22" x14ac:dyDescent="0.45">
      <c r="V3488" s="3"/>
    </row>
    <row r="3489" spans="22:22" x14ac:dyDescent="0.45">
      <c r="V3489" s="3"/>
    </row>
    <row r="3490" spans="22:22" x14ac:dyDescent="0.45">
      <c r="V3490" s="3"/>
    </row>
    <row r="3491" spans="22:22" x14ac:dyDescent="0.45">
      <c r="V3491" s="3"/>
    </row>
    <row r="3492" spans="22:22" x14ac:dyDescent="0.45">
      <c r="V3492" s="3"/>
    </row>
    <row r="3493" spans="22:22" x14ac:dyDescent="0.45">
      <c r="V3493" s="3"/>
    </row>
    <row r="3494" spans="22:22" x14ac:dyDescent="0.45">
      <c r="V3494" s="3"/>
    </row>
    <row r="3495" spans="22:22" x14ac:dyDescent="0.45">
      <c r="V3495" s="3"/>
    </row>
    <row r="3496" spans="22:22" x14ac:dyDescent="0.45">
      <c r="V3496" s="3"/>
    </row>
    <row r="3497" spans="22:22" x14ac:dyDescent="0.45">
      <c r="V3497" s="3"/>
    </row>
    <row r="3498" spans="22:22" x14ac:dyDescent="0.45">
      <c r="V3498" s="3"/>
    </row>
    <row r="3499" spans="22:22" x14ac:dyDescent="0.45">
      <c r="V3499" s="3"/>
    </row>
    <row r="3500" spans="22:22" x14ac:dyDescent="0.45">
      <c r="V3500" s="3"/>
    </row>
    <row r="3501" spans="22:22" x14ac:dyDescent="0.45">
      <c r="V3501" s="3"/>
    </row>
    <row r="3502" spans="22:22" x14ac:dyDescent="0.45">
      <c r="V3502" s="3"/>
    </row>
    <row r="3503" spans="22:22" x14ac:dyDescent="0.45">
      <c r="V3503" s="3"/>
    </row>
    <row r="3504" spans="22:22" x14ac:dyDescent="0.45">
      <c r="V3504" s="3"/>
    </row>
    <row r="3505" spans="22:22" x14ac:dyDescent="0.45">
      <c r="V3505" s="3"/>
    </row>
    <row r="3506" spans="22:22" x14ac:dyDescent="0.45">
      <c r="V3506" s="3"/>
    </row>
    <row r="3507" spans="22:22" x14ac:dyDescent="0.45">
      <c r="V3507" s="3"/>
    </row>
    <row r="3508" spans="22:22" x14ac:dyDescent="0.45">
      <c r="V3508" s="3"/>
    </row>
    <row r="3509" spans="22:22" x14ac:dyDescent="0.45">
      <c r="V3509" s="3"/>
    </row>
    <row r="3510" spans="22:22" x14ac:dyDescent="0.45">
      <c r="V3510" s="3"/>
    </row>
    <row r="3511" spans="22:22" x14ac:dyDescent="0.45">
      <c r="V3511" s="3"/>
    </row>
    <row r="3512" spans="22:22" x14ac:dyDescent="0.45">
      <c r="V3512" s="3"/>
    </row>
    <row r="3513" spans="22:22" x14ac:dyDescent="0.45">
      <c r="V3513" s="3"/>
    </row>
    <row r="3514" spans="22:22" x14ac:dyDescent="0.45">
      <c r="V3514" s="3"/>
    </row>
    <row r="3515" spans="22:22" x14ac:dyDescent="0.45">
      <c r="V3515" s="3"/>
    </row>
    <row r="3516" spans="22:22" x14ac:dyDescent="0.45">
      <c r="V3516" s="3"/>
    </row>
    <row r="3517" spans="22:22" x14ac:dyDescent="0.45">
      <c r="V3517" s="3"/>
    </row>
    <row r="3518" spans="22:22" x14ac:dyDescent="0.45">
      <c r="V3518" s="3"/>
    </row>
    <row r="3519" spans="22:22" x14ac:dyDescent="0.45">
      <c r="V3519" s="3"/>
    </row>
    <row r="3520" spans="22:22" x14ac:dyDescent="0.45">
      <c r="V3520" s="3"/>
    </row>
    <row r="3521" spans="22:22" x14ac:dyDescent="0.45">
      <c r="V3521" s="3"/>
    </row>
    <row r="3522" spans="22:22" x14ac:dyDescent="0.45">
      <c r="V3522" s="3"/>
    </row>
    <row r="3523" spans="22:22" x14ac:dyDescent="0.45">
      <c r="V3523" s="3"/>
    </row>
    <row r="3524" spans="22:22" x14ac:dyDescent="0.45">
      <c r="V3524" s="3"/>
    </row>
    <row r="3525" spans="22:22" x14ac:dyDescent="0.45">
      <c r="V3525" s="3"/>
    </row>
    <row r="3526" spans="22:22" x14ac:dyDescent="0.45">
      <c r="V3526" s="3"/>
    </row>
    <row r="3527" spans="22:22" x14ac:dyDescent="0.45">
      <c r="V3527" s="3"/>
    </row>
    <row r="3528" spans="22:22" x14ac:dyDescent="0.45">
      <c r="V3528" s="3"/>
    </row>
    <row r="3529" spans="22:22" x14ac:dyDescent="0.45">
      <c r="V3529" s="3"/>
    </row>
    <row r="3530" spans="22:22" x14ac:dyDescent="0.45">
      <c r="V3530" s="3"/>
    </row>
    <row r="3531" spans="22:22" x14ac:dyDescent="0.45">
      <c r="V3531" s="3"/>
    </row>
    <row r="3532" spans="22:22" x14ac:dyDescent="0.45">
      <c r="V3532" s="3"/>
    </row>
    <row r="3533" spans="22:22" x14ac:dyDescent="0.45">
      <c r="V3533" s="3"/>
    </row>
    <row r="3534" spans="22:22" x14ac:dyDescent="0.45">
      <c r="V3534" s="3"/>
    </row>
    <row r="3535" spans="22:22" x14ac:dyDescent="0.45">
      <c r="V3535" s="3"/>
    </row>
    <row r="3536" spans="22:22" x14ac:dyDescent="0.45">
      <c r="V3536" s="3"/>
    </row>
    <row r="3537" spans="22:22" x14ac:dyDescent="0.45">
      <c r="V3537" s="3"/>
    </row>
    <row r="3538" spans="22:22" x14ac:dyDescent="0.45">
      <c r="V3538" s="3"/>
    </row>
    <row r="3539" spans="22:22" x14ac:dyDescent="0.45">
      <c r="V3539" s="3"/>
    </row>
    <row r="3540" spans="22:22" x14ac:dyDescent="0.45">
      <c r="V3540" s="3"/>
    </row>
    <row r="3541" spans="22:22" x14ac:dyDescent="0.45">
      <c r="V3541" s="3"/>
    </row>
    <row r="3542" spans="22:22" x14ac:dyDescent="0.45">
      <c r="V3542" s="3"/>
    </row>
    <row r="3543" spans="22:22" x14ac:dyDescent="0.45">
      <c r="V3543" s="3"/>
    </row>
    <row r="3544" spans="22:22" x14ac:dyDescent="0.45">
      <c r="V3544" s="3"/>
    </row>
    <row r="3545" spans="22:22" x14ac:dyDescent="0.45">
      <c r="V3545" s="3"/>
    </row>
    <row r="3546" spans="22:22" x14ac:dyDescent="0.45">
      <c r="V3546" s="3"/>
    </row>
    <row r="3547" spans="22:22" x14ac:dyDescent="0.45">
      <c r="V3547" s="3"/>
    </row>
    <row r="3548" spans="22:22" x14ac:dyDescent="0.45">
      <c r="V3548" s="3"/>
    </row>
    <row r="3549" spans="22:22" x14ac:dyDescent="0.45">
      <c r="V3549" s="3"/>
    </row>
    <row r="3550" spans="22:22" x14ac:dyDescent="0.45">
      <c r="V3550" s="3"/>
    </row>
    <row r="3551" spans="22:22" x14ac:dyDescent="0.45">
      <c r="V3551" s="3"/>
    </row>
    <row r="3552" spans="22:22" x14ac:dyDescent="0.45">
      <c r="V3552" s="3"/>
    </row>
    <row r="3553" spans="22:22" x14ac:dyDescent="0.45">
      <c r="V3553" s="3"/>
    </row>
    <row r="3554" spans="22:22" x14ac:dyDescent="0.45">
      <c r="V3554" s="3"/>
    </row>
    <row r="3555" spans="22:22" x14ac:dyDescent="0.45">
      <c r="V3555" s="3"/>
    </row>
    <row r="3556" spans="22:22" x14ac:dyDescent="0.45">
      <c r="V3556" s="3"/>
    </row>
    <row r="3557" spans="22:22" x14ac:dyDescent="0.45">
      <c r="V3557" s="3"/>
    </row>
    <row r="3558" spans="22:22" x14ac:dyDescent="0.45">
      <c r="V3558" s="3"/>
    </row>
    <row r="3559" spans="22:22" x14ac:dyDescent="0.45">
      <c r="V3559" s="3"/>
    </row>
    <row r="3560" spans="22:22" x14ac:dyDescent="0.45">
      <c r="V3560" s="3"/>
    </row>
    <row r="3561" spans="22:22" x14ac:dyDescent="0.45">
      <c r="V3561" s="3"/>
    </row>
    <row r="3562" spans="22:22" x14ac:dyDescent="0.45">
      <c r="V3562" s="3"/>
    </row>
    <row r="3563" spans="22:22" x14ac:dyDescent="0.45">
      <c r="V3563" s="3"/>
    </row>
    <row r="3564" spans="22:22" x14ac:dyDescent="0.45">
      <c r="V3564" s="3"/>
    </row>
    <row r="3565" spans="22:22" x14ac:dyDescent="0.45">
      <c r="V3565" s="3"/>
    </row>
    <row r="3566" spans="22:22" x14ac:dyDescent="0.45">
      <c r="V3566" s="3"/>
    </row>
    <row r="3567" spans="22:22" x14ac:dyDescent="0.45">
      <c r="V3567" s="3"/>
    </row>
    <row r="3568" spans="22:22" x14ac:dyDescent="0.45">
      <c r="V3568" s="3"/>
    </row>
    <row r="3569" spans="22:22" x14ac:dyDescent="0.45">
      <c r="V3569" s="3"/>
    </row>
    <row r="3570" spans="22:22" x14ac:dyDescent="0.45">
      <c r="V3570" s="3"/>
    </row>
    <row r="3571" spans="22:22" x14ac:dyDescent="0.45">
      <c r="V3571" s="3"/>
    </row>
    <row r="3572" spans="22:22" x14ac:dyDescent="0.45">
      <c r="V3572" s="3"/>
    </row>
    <row r="3573" spans="22:22" x14ac:dyDescent="0.45">
      <c r="V3573" s="3"/>
    </row>
    <row r="3574" spans="22:22" x14ac:dyDescent="0.45">
      <c r="V3574" s="3"/>
    </row>
    <row r="3575" spans="22:22" x14ac:dyDescent="0.45">
      <c r="V3575" s="3"/>
    </row>
    <row r="3576" spans="22:22" x14ac:dyDescent="0.45">
      <c r="V3576" s="3"/>
    </row>
    <row r="3577" spans="22:22" x14ac:dyDescent="0.45">
      <c r="V3577" s="3"/>
    </row>
    <row r="3578" spans="22:22" x14ac:dyDescent="0.45">
      <c r="V3578" s="3"/>
    </row>
    <row r="3579" spans="22:22" x14ac:dyDescent="0.45">
      <c r="V3579" s="3"/>
    </row>
    <row r="3580" spans="22:22" x14ac:dyDescent="0.45">
      <c r="V3580" s="3"/>
    </row>
    <row r="3581" spans="22:22" x14ac:dyDescent="0.45">
      <c r="V3581" s="3"/>
    </row>
    <row r="3582" spans="22:22" x14ac:dyDescent="0.45">
      <c r="V3582" s="3"/>
    </row>
    <row r="3583" spans="22:22" x14ac:dyDescent="0.45">
      <c r="V3583" s="3"/>
    </row>
    <row r="3584" spans="22:22" x14ac:dyDescent="0.45">
      <c r="V3584" s="3"/>
    </row>
    <row r="3585" spans="22:22" x14ac:dyDescent="0.45">
      <c r="V3585" s="3"/>
    </row>
    <row r="3586" spans="22:22" x14ac:dyDescent="0.45">
      <c r="V3586" s="3"/>
    </row>
    <row r="3587" spans="22:22" x14ac:dyDescent="0.45">
      <c r="V3587" s="3"/>
    </row>
    <row r="3588" spans="22:22" x14ac:dyDescent="0.45">
      <c r="V3588" s="3"/>
    </row>
    <row r="3589" spans="22:22" x14ac:dyDescent="0.45">
      <c r="V3589" s="3"/>
    </row>
    <row r="3590" spans="22:22" x14ac:dyDescent="0.45">
      <c r="V3590" s="3"/>
    </row>
    <row r="3591" spans="22:22" x14ac:dyDescent="0.45">
      <c r="V3591" s="3"/>
    </row>
    <row r="3592" spans="22:22" x14ac:dyDescent="0.45">
      <c r="V3592" s="3"/>
    </row>
    <row r="3593" spans="22:22" x14ac:dyDescent="0.45">
      <c r="V3593" s="3"/>
    </row>
    <row r="3594" spans="22:22" x14ac:dyDescent="0.45">
      <c r="V3594" s="3"/>
    </row>
    <row r="3595" spans="22:22" x14ac:dyDescent="0.45">
      <c r="V3595" s="3"/>
    </row>
    <row r="3596" spans="22:22" x14ac:dyDescent="0.45">
      <c r="V3596" s="3"/>
    </row>
    <row r="3597" spans="22:22" x14ac:dyDescent="0.45">
      <c r="V3597" s="3"/>
    </row>
    <row r="3598" spans="22:22" x14ac:dyDescent="0.45">
      <c r="V3598" s="3"/>
    </row>
    <row r="3599" spans="22:22" x14ac:dyDescent="0.45">
      <c r="V3599" s="3"/>
    </row>
    <row r="3600" spans="22:22" x14ac:dyDescent="0.45">
      <c r="V3600" s="3"/>
    </row>
    <row r="3601" spans="22:22" x14ac:dyDescent="0.45">
      <c r="V3601" s="3"/>
    </row>
    <row r="3602" spans="22:22" x14ac:dyDescent="0.45">
      <c r="V3602" s="3"/>
    </row>
    <row r="3603" spans="22:22" x14ac:dyDescent="0.45">
      <c r="V3603" s="3"/>
    </row>
    <row r="3604" spans="22:22" x14ac:dyDescent="0.45">
      <c r="V3604" s="3"/>
    </row>
    <row r="3605" spans="22:22" x14ac:dyDescent="0.45">
      <c r="V3605" s="3"/>
    </row>
    <row r="3606" spans="22:22" x14ac:dyDescent="0.45">
      <c r="V3606" s="3"/>
    </row>
    <row r="3607" spans="22:22" x14ac:dyDescent="0.45">
      <c r="V3607" s="3"/>
    </row>
    <row r="3608" spans="22:22" x14ac:dyDescent="0.45">
      <c r="V3608" s="3"/>
    </row>
    <row r="3609" spans="22:22" x14ac:dyDescent="0.45">
      <c r="V3609" s="3"/>
    </row>
    <row r="3610" spans="22:22" x14ac:dyDescent="0.45">
      <c r="V3610" s="3"/>
    </row>
    <row r="3611" spans="22:22" x14ac:dyDescent="0.45">
      <c r="V3611" s="3"/>
    </row>
    <row r="3612" spans="22:22" x14ac:dyDescent="0.45">
      <c r="V3612" s="3"/>
    </row>
    <row r="3613" spans="22:22" x14ac:dyDescent="0.45">
      <c r="V3613" s="3"/>
    </row>
    <row r="3614" spans="22:22" x14ac:dyDescent="0.45">
      <c r="V3614" s="3"/>
    </row>
    <row r="3615" spans="22:22" x14ac:dyDescent="0.45">
      <c r="V3615" s="3"/>
    </row>
    <row r="3616" spans="22:22" x14ac:dyDescent="0.45">
      <c r="V3616" s="3"/>
    </row>
    <row r="3617" spans="22:22" x14ac:dyDescent="0.45">
      <c r="V3617" s="3"/>
    </row>
    <row r="3618" spans="22:22" x14ac:dyDescent="0.45">
      <c r="V3618" s="3"/>
    </row>
    <row r="3619" spans="22:22" x14ac:dyDescent="0.45">
      <c r="V3619" s="3"/>
    </row>
    <row r="3620" spans="22:22" x14ac:dyDescent="0.45">
      <c r="V3620" s="3"/>
    </row>
    <row r="3621" spans="22:22" x14ac:dyDescent="0.45">
      <c r="V3621" s="3"/>
    </row>
    <row r="3622" spans="22:22" x14ac:dyDescent="0.45">
      <c r="V3622" s="3"/>
    </row>
    <row r="3623" spans="22:22" x14ac:dyDescent="0.45">
      <c r="V3623" s="3"/>
    </row>
    <row r="3624" spans="22:22" x14ac:dyDescent="0.45">
      <c r="V3624" s="3"/>
    </row>
    <row r="3625" spans="22:22" x14ac:dyDescent="0.45">
      <c r="V3625" s="3"/>
    </row>
    <row r="3626" spans="22:22" x14ac:dyDescent="0.45">
      <c r="V3626" s="3"/>
    </row>
    <row r="3627" spans="22:22" x14ac:dyDescent="0.45">
      <c r="V3627" s="3"/>
    </row>
    <row r="3628" spans="22:22" x14ac:dyDescent="0.45">
      <c r="V3628" s="3"/>
    </row>
    <row r="3629" spans="22:22" x14ac:dyDescent="0.45">
      <c r="V3629" s="3"/>
    </row>
    <row r="3630" spans="22:22" x14ac:dyDescent="0.45">
      <c r="V3630" s="3"/>
    </row>
    <row r="3631" spans="22:22" x14ac:dyDescent="0.45">
      <c r="V3631" s="3"/>
    </row>
    <row r="3632" spans="22:22" x14ac:dyDescent="0.45">
      <c r="V3632" s="3"/>
    </row>
    <row r="3633" spans="22:22" x14ac:dyDescent="0.45">
      <c r="V3633" s="3"/>
    </row>
    <row r="3634" spans="22:22" x14ac:dyDescent="0.45">
      <c r="V3634" s="3"/>
    </row>
    <row r="3635" spans="22:22" x14ac:dyDescent="0.45">
      <c r="V3635" s="3"/>
    </row>
    <row r="3636" spans="22:22" x14ac:dyDescent="0.45">
      <c r="V3636" s="3"/>
    </row>
    <row r="3637" spans="22:22" x14ac:dyDescent="0.45">
      <c r="V3637" s="3"/>
    </row>
    <row r="3638" spans="22:22" x14ac:dyDescent="0.45">
      <c r="V3638" s="3"/>
    </row>
    <row r="3639" spans="22:22" x14ac:dyDescent="0.45">
      <c r="V3639" s="3"/>
    </row>
    <row r="3640" spans="22:22" x14ac:dyDescent="0.45">
      <c r="V3640" s="3"/>
    </row>
    <row r="3641" spans="22:22" x14ac:dyDescent="0.45">
      <c r="V3641" s="3"/>
    </row>
    <row r="3642" spans="22:22" x14ac:dyDescent="0.45">
      <c r="V3642" s="3"/>
    </row>
    <row r="3643" spans="22:22" x14ac:dyDescent="0.45">
      <c r="V3643" s="3"/>
    </row>
    <row r="3644" spans="22:22" x14ac:dyDescent="0.45">
      <c r="V3644" s="3"/>
    </row>
    <row r="3645" spans="22:22" x14ac:dyDescent="0.45">
      <c r="V3645" s="3"/>
    </row>
    <row r="3646" spans="22:22" x14ac:dyDescent="0.45">
      <c r="V3646" s="3"/>
    </row>
    <row r="3647" spans="22:22" x14ac:dyDescent="0.45">
      <c r="V3647" s="3"/>
    </row>
    <row r="3648" spans="22:22" x14ac:dyDescent="0.45">
      <c r="V3648" s="3"/>
    </row>
    <row r="3649" spans="22:22" x14ac:dyDescent="0.45">
      <c r="V3649" s="3"/>
    </row>
    <row r="3650" spans="22:22" x14ac:dyDescent="0.45">
      <c r="V3650" s="3"/>
    </row>
    <row r="3651" spans="22:22" x14ac:dyDescent="0.45">
      <c r="V3651" s="3"/>
    </row>
    <row r="3652" spans="22:22" x14ac:dyDescent="0.45">
      <c r="V3652" s="3"/>
    </row>
    <row r="3653" spans="22:22" x14ac:dyDescent="0.45">
      <c r="V3653" s="3"/>
    </row>
    <row r="3654" spans="22:22" x14ac:dyDescent="0.45">
      <c r="V3654" s="3"/>
    </row>
    <row r="3655" spans="22:22" x14ac:dyDescent="0.45">
      <c r="V3655" s="3"/>
    </row>
    <row r="3656" spans="22:22" x14ac:dyDescent="0.45">
      <c r="V3656" s="3"/>
    </row>
    <row r="3657" spans="22:22" x14ac:dyDescent="0.45">
      <c r="V3657" s="3"/>
    </row>
    <row r="3658" spans="22:22" x14ac:dyDescent="0.45">
      <c r="V3658" s="3"/>
    </row>
    <row r="3659" spans="22:22" x14ac:dyDescent="0.45">
      <c r="V3659" s="3"/>
    </row>
    <row r="3660" spans="22:22" x14ac:dyDescent="0.45">
      <c r="V3660" s="3"/>
    </row>
    <row r="3661" spans="22:22" x14ac:dyDescent="0.45">
      <c r="V3661" s="3"/>
    </row>
    <row r="3662" spans="22:22" x14ac:dyDescent="0.45">
      <c r="V3662" s="3"/>
    </row>
    <row r="3663" spans="22:22" x14ac:dyDescent="0.45">
      <c r="V3663" s="3"/>
    </row>
    <row r="3664" spans="22:22" x14ac:dyDescent="0.45">
      <c r="V3664" s="3"/>
    </row>
    <row r="3665" spans="22:22" x14ac:dyDescent="0.45">
      <c r="V3665" s="3"/>
    </row>
    <row r="3666" spans="22:22" x14ac:dyDescent="0.45">
      <c r="V3666" s="3"/>
    </row>
    <row r="3667" spans="22:22" x14ac:dyDescent="0.45">
      <c r="V3667" s="3"/>
    </row>
    <row r="3668" spans="22:22" x14ac:dyDescent="0.45">
      <c r="V3668" s="3"/>
    </row>
    <row r="3669" spans="22:22" x14ac:dyDescent="0.45">
      <c r="V3669" s="3"/>
    </row>
    <row r="3670" spans="22:22" x14ac:dyDescent="0.45">
      <c r="V3670" s="3"/>
    </row>
    <row r="3671" spans="22:22" x14ac:dyDescent="0.45">
      <c r="V3671" s="3"/>
    </row>
    <row r="3672" spans="22:22" x14ac:dyDescent="0.45">
      <c r="V3672" s="3"/>
    </row>
    <row r="3673" spans="22:22" x14ac:dyDescent="0.45">
      <c r="V3673" s="3"/>
    </row>
    <row r="3674" spans="22:22" x14ac:dyDescent="0.45">
      <c r="V3674" s="3"/>
    </row>
    <row r="3675" spans="22:22" x14ac:dyDescent="0.45">
      <c r="V3675" s="3"/>
    </row>
    <row r="3676" spans="22:22" x14ac:dyDescent="0.45">
      <c r="V3676" s="3"/>
    </row>
    <row r="3677" spans="22:22" x14ac:dyDescent="0.45">
      <c r="V3677" s="3"/>
    </row>
    <row r="3678" spans="22:22" x14ac:dyDescent="0.45">
      <c r="V3678" s="3"/>
    </row>
    <row r="3679" spans="22:22" x14ac:dyDescent="0.45">
      <c r="V3679" s="3"/>
    </row>
    <row r="3680" spans="22:22" x14ac:dyDescent="0.45">
      <c r="V3680" s="3"/>
    </row>
    <row r="3681" spans="22:22" x14ac:dyDescent="0.45">
      <c r="V3681" s="3"/>
    </row>
    <row r="3682" spans="22:22" x14ac:dyDescent="0.45">
      <c r="V3682" s="3"/>
    </row>
    <row r="3683" spans="22:22" x14ac:dyDescent="0.45">
      <c r="V3683" s="3"/>
    </row>
    <row r="3684" spans="22:22" x14ac:dyDescent="0.45">
      <c r="V3684" s="3"/>
    </row>
    <row r="3685" spans="22:22" x14ac:dyDescent="0.45">
      <c r="V3685" s="3"/>
    </row>
    <row r="3686" spans="22:22" x14ac:dyDescent="0.45">
      <c r="V3686" s="3"/>
    </row>
    <row r="3687" spans="22:22" x14ac:dyDescent="0.45">
      <c r="V3687" s="3"/>
    </row>
    <row r="3688" spans="22:22" x14ac:dyDescent="0.45">
      <c r="V3688" s="3"/>
    </row>
    <row r="3689" spans="22:22" x14ac:dyDescent="0.45">
      <c r="V3689" s="3"/>
    </row>
    <row r="3690" spans="22:22" x14ac:dyDescent="0.45">
      <c r="V3690" s="3"/>
    </row>
    <row r="3691" spans="22:22" x14ac:dyDescent="0.45">
      <c r="V3691" s="3"/>
    </row>
    <row r="3692" spans="22:22" x14ac:dyDescent="0.45">
      <c r="V3692" s="3"/>
    </row>
    <row r="3693" spans="22:22" x14ac:dyDescent="0.45">
      <c r="V3693" s="3"/>
    </row>
    <row r="3694" spans="22:22" x14ac:dyDescent="0.45">
      <c r="V3694" s="3"/>
    </row>
    <row r="3695" spans="22:22" x14ac:dyDescent="0.45">
      <c r="V3695" s="3"/>
    </row>
    <row r="3696" spans="22:22" x14ac:dyDescent="0.45">
      <c r="V3696" s="3"/>
    </row>
    <row r="3697" spans="22:22" x14ac:dyDescent="0.45">
      <c r="V3697" s="3"/>
    </row>
    <row r="3698" spans="22:22" x14ac:dyDescent="0.45">
      <c r="V3698" s="3"/>
    </row>
    <row r="3699" spans="22:22" x14ac:dyDescent="0.45">
      <c r="V3699" s="3"/>
    </row>
    <row r="3700" spans="22:22" x14ac:dyDescent="0.45">
      <c r="V3700" s="3"/>
    </row>
    <row r="3701" spans="22:22" x14ac:dyDescent="0.45">
      <c r="V3701" s="3"/>
    </row>
    <row r="3702" spans="22:22" x14ac:dyDescent="0.45">
      <c r="V3702" s="3"/>
    </row>
    <row r="3703" spans="22:22" x14ac:dyDescent="0.45">
      <c r="V3703" s="3"/>
    </row>
    <row r="3704" spans="22:22" x14ac:dyDescent="0.45">
      <c r="V3704" s="3"/>
    </row>
    <row r="3705" spans="22:22" x14ac:dyDescent="0.45">
      <c r="V3705" s="3"/>
    </row>
    <row r="3706" spans="22:22" x14ac:dyDescent="0.45">
      <c r="V3706" s="3"/>
    </row>
    <row r="3707" spans="22:22" x14ac:dyDescent="0.45">
      <c r="V3707" s="3"/>
    </row>
    <row r="3708" spans="22:22" x14ac:dyDescent="0.45">
      <c r="V3708" s="3"/>
    </row>
    <row r="3709" spans="22:22" x14ac:dyDescent="0.45">
      <c r="V3709" s="3"/>
    </row>
    <row r="3710" spans="22:22" x14ac:dyDescent="0.45">
      <c r="V3710" s="3"/>
    </row>
    <row r="3711" spans="22:22" x14ac:dyDescent="0.45">
      <c r="V3711" s="3"/>
    </row>
    <row r="3712" spans="22:22" x14ac:dyDescent="0.45">
      <c r="V3712" s="3"/>
    </row>
    <row r="3713" spans="22:22" x14ac:dyDescent="0.45">
      <c r="V3713" s="3"/>
    </row>
    <row r="3714" spans="22:22" x14ac:dyDescent="0.45">
      <c r="V3714" s="3"/>
    </row>
    <row r="3715" spans="22:22" x14ac:dyDescent="0.45">
      <c r="V3715" s="3"/>
    </row>
    <row r="3716" spans="22:22" x14ac:dyDescent="0.45">
      <c r="V3716" s="3"/>
    </row>
    <row r="3717" spans="22:22" x14ac:dyDescent="0.45">
      <c r="V3717" s="3"/>
    </row>
    <row r="3718" spans="22:22" x14ac:dyDescent="0.45">
      <c r="V3718" s="3"/>
    </row>
    <row r="3719" spans="22:22" x14ac:dyDescent="0.45">
      <c r="V3719" s="3"/>
    </row>
    <row r="3720" spans="22:22" x14ac:dyDescent="0.45">
      <c r="V3720" s="3"/>
    </row>
    <row r="3721" spans="22:22" x14ac:dyDescent="0.45">
      <c r="V3721" s="3"/>
    </row>
    <row r="3722" spans="22:22" x14ac:dyDescent="0.45">
      <c r="V3722" s="3"/>
    </row>
    <row r="3723" spans="22:22" x14ac:dyDescent="0.45">
      <c r="V3723" s="3"/>
    </row>
    <row r="3724" spans="22:22" x14ac:dyDescent="0.45">
      <c r="V3724" s="3"/>
    </row>
    <row r="3725" spans="22:22" x14ac:dyDescent="0.45">
      <c r="V3725" s="3"/>
    </row>
    <row r="3726" spans="22:22" x14ac:dyDescent="0.45">
      <c r="V3726" s="3"/>
    </row>
    <row r="3727" spans="22:22" x14ac:dyDescent="0.45">
      <c r="V3727" s="3"/>
    </row>
    <row r="3728" spans="22:22" x14ac:dyDescent="0.45">
      <c r="V3728" s="3"/>
    </row>
    <row r="3729" spans="22:22" x14ac:dyDescent="0.45">
      <c r="V3729" s="3"/>
    </row>
    <row r="3730" spans="22:22" x14ac:dyDescent="0.45">
      <c r="V3730" s="3"/>
    </row>
    <row r="3731" spans="22:22" x14ac:dyDescent="0.45">
      <c r="V3731" s="3"/>
    </row>
    <row r="3732" spans="22:22" x14ac:dyDescent="0.45">
      <c r="V3732" s="3"/>
    </row>
    <row r="3733" spans="22:22" x14ac:dyDescent="0.45">
      <c r="V3733" s="3"/>
    </row>
    <row r="3734" spans="22:22" x14ac:dyDescent="0.45">
      <c r="V3734" s="3"/>
    </row>
    <row r="3735" spans="22:22" x14ac:dyDescent="0.45">
      <c r="V3735" s="3"/>
    </row>
    <row r="3736" spans="22:22" x14ac:dyDescent="0.45">
      <c r="V3736" s="3"/>
    </row>
    <row r="3737" spans="22:22" x14ac:dyDescent="0.45">
      <c r="V3737" s="3"/>
    </row>
    <row r="3738" spans="22:22" x14ac:dyDescent="0.45">
      <c r="V3738" s="3"/>
    </row>
    <row r="3739" spans="22:22" x14ac:dyDescent="0.45">
      <c r="V3739" s="3"/>
    </row>
    <row r="3740" spans="22:22" x14ac:dyDescent="0.45">
      <c r="V3740" s="3"/>
    </row>
    <row r="3741" spans="22:22" x14ac:dyDescent="0.45">
      <c r="V3741" s="3"/>
    </row>
    <row r="3742" spans="22:22" x14ac:dyDescent="0.45">
      <c r="V3742" s="3"/>
    </row>
    <row r="3743" spans="22:22" x14ac:dyDescent="0.45">
      <c r="V3743" s="3"/>
    </row>
    <row r="3744" spans="22:22" x14ac:dyDescent="0.45">
      <c r="V3744" s="3"/>
    </row>
    <row r="3745" spans="22:22" x14ac:dyDescent="0.45">
      <c r="V3745" s="3"/>
    </row>
    <row r="3746" spans="22:22" x14ac:dyDescent="0.45">
      <c r="V3746" s="3"/>
    </row>
    <row r="3747" spans="22:22" x14ac:dyDescent="0.45">
      <c r="V3747" s="3"/>
    </row>
    <row r="3748" spans="22:22" x14ac:dyDescent="0.45">
      <c r="V3748" s="3"/>
    </row>
    <row r="3749" spans="22:22" x14ac:dyDescent="0.45">
      <c r="V3749" s="3"/>
    </row>
    <row r="3750" spans="22:22" x14ac:dyDescent="0.45">
      <c r="V3750" s="3"/>
    </row>
    <row r="3751" spans="22:22" x14ac:dyDescent="0.45">
      <c r="V3751" s="3"/>
    </row>
    <row r="3752" spans="22:22" x14ac:dyDescent="0.45">
      <c r="V3752" s="3"/>
    </row>
    <row r="3753" spans="22:22" x14ac:dyDescent="0.45">
      <c r="V3753" s="3"/>
    </row>
    <row r="3754" spans="22:22" x14ac:dyDescent="0.45">
      <c r="V3754" s="3"/>
    </row>
    <row r="3755" spans="22:22" x14ac:dyDescent="0.45">
      <c r="V3755" s="3"/>
    </row>
    <row r="3756" spans="22:22" x14ac:dyDescent="0.45">
      <c r="V3756" s="3"/>
    </row>
    <row r="3757" spans="22:22" x14ac:dyDescent="0.45">
      <c r="V3757" s="3"/>
    </row>
    <row r="3758" spans="22:22" x14ac:dyDescent="0.45">
      <c r="V3758" s="3"/>
    </row>
    <row r="3759" spans="22:22" x14ac:dyDescent="0.45">
      <c r="V3759" s="3"/>
    </row>
    <row r="3760" spans="22:22" x14ac:dyDescent="0.45">
      <c r="V3760" s="3"/>
    </row>
    <row r="3761" spans="22:22" x14ac:dyDescent="0.45">
      <c r="V3761" s="3"/>
    </row>
    <row r="3762" spans="22:22" x14ac:dyDescent="0.45">
      <c r="V3762" s="3"/>
    </row>
    <row r="3763" spans="22:22" x14ac:dyDescent="0.45">
      <c r="V3763" s="3"/>
    </row>
    <row r="3764" spans="22:22" x14ac:dyDescent="0.45">
      <c r="V3764" s="3"/>
    </row>
    <row r="3765" spans="22:22" x14ac:dyDescent="0.45">
      <c r="V3765" s="3"/>
    </row>
    <row r="3766" spans="22:22" x14ac:dyDescent="0.45">
      <c r="V3766" s="3"/>
    </row>
    <row r="3767" spans="22:22" x14ac:dyDescent="0.45">
      <c r="V3767" s="3"/>
    </row>
    <row r="3768" spans="22:22" x14ac:dyDescent="0.45">
      <c r="V3768" s="3"/>
    </row>
    <row r="3769" spans="22:22" x14ac:dyDescent="0.45">
      <c r="V3769" s="3"/>
    </row>
    <row r="3770" spans="22:22" x14ac:dyDescent="0.45">
      <c r="V3770" s="3"/>
    </row>
    <row r="3771" spans="22:22" x14ac:dyDescent="0.45">
      <c r="V3771" s="3"/>
    </row>
    <row r="3772" spans="22:22" x14ac:dyDescent="0.45">
      <c r="V3772" s="3"/>
    </row>
    <row r="3773" spans="22:22" x14ac:dyDescent="0.45">
      <c r="V3773" s="3"/>
    </row>
    <row r="3774" spans="22:22" x14ac:dyDescent="0.45">
      <c r="V3774" s="3"/>
    </row>
    <row r="3775" spans="22:22" x14ac:dyDescent="0.45">
      <c r="V3775" s="3"/>
    </row>
    <row r="3776" spans="22:22" x14ac:dyDescent="0.45">
      <c r="V3776" s="3"/>
    </row>
    <row r="3777" spans="22:22" x14ac:dyDescent="0.45">
      <c r="V3777" s="3"/>
    </row>
    <row r="3778" spans="22:22" x14ac:dyDescent="0.45">
      <c r="V3778" s="3"/>
    </row>
    <row r="3779" spans="22:22" x14ac:dyDescent="0.45">
      <c r="V3779" s="3"/>
    </row>
    <row r="3780" spans="22:22" x14ac:dyDescent="0.45">
      <c r="V3780" s="3"/>
    </row>
    <row r="3781" spans="22:22" x14ac:dyDescent="0.45">
      <c r="V3781" s="3"/>
    </row>
    <row r="3782" spans="22:22" x14ac:dyDescent="0.45">
      <c r="V3782" s="3"/>
    </row>
    <row r="3783" spans="22:22" x14ac:dyDescent="0.45">
      <c r="V3783" s="3"/>
    </row>
    <row r="3784" spans="22:22" x14ac:dyDescent="0.45">
      <c r="V3784" s="3"/>
    </row>
    <row r="3785" spans="22:22" x14ac:dyDescent="0.45">
      <c r="V3785" s="3"/>
    </row>
    <row r="3786" spans="22:22" x14ac:dyDescent="0.45">
      <c r="V3786" s="3"/>
    </row>
    <row r="3787" spans="22:22" x14ac:dyDescent="0.45">
      <c r="V3787" s="3"/>
    </row>
    <row r="3788" spans="22:22" x14ac:dyDescent="0.45">
      <c r="V3788" s="3"/>
    </row>
    <row r="3789" spans="22:22" x14ac:dyDescent="0.45">
      <c r="V3789" s="3"/>
    </row>
    <row r="3790" spans="22:22" x14ac:dyDescent="0.45">
      <c r="V3790" s="3"/>
    </row>
    <row r="3791" spans="22:22" x14ac:dyDescent="0.45">
      <c r="V3791" s="3"/>
    </row>
    <row r="3792" spans="22:22" x14ac:dyDescent="0.45">
      <c r="V3792" s="3"/>
    </row>
    <row r="3793" spans="22:22" x14ac:dyDescent="0.45">
      <c r="V3793" s="3"/>
    </row>
    <row r="3794" spans="22:22" x14ac:dyDescent="0.45">
      <c r="V3794" s="3"/>
    </row>
    <row r="3795" spans="22:22" x14ac:dyDescent="0.45">
      <c r="V3795" s="3"/>
    </row>
    <row r="3796" spans="22:22" x14ac:dyDescent="0.45">
      <c r="V3796" s="3"/>
    </row>
    <row r="3797" spans="22:22" x14ac:dyDescent="0.45">
      <c r="V3797" s="3"/>
    </row>
    <row r="3798" spans="22:22" x14ac:dyDescent="0.45">
      <c r="V3798" s="3"/>
    </row>
    <row r="3799" spans="22:22" x14ac:dyDescent="0.45">
      <c r="V3799" s="3"/>
    </row>
    <row r="3800" spans="22:22" x14ac:dyDescent="0.45">
      <c r="V3800" s="3"/>
    </row>
    <row r="3801" spans="22:22" x14ac:dyDescent="0.45">
      <c r="V3801" s="3"/>
    </row>
    <row r="3802" spans="22:22" x14ac:dyDescent="0.45">
      <c r="V3802" s="3"/>
    </row>
    <row r="3803" spans="22:22" x14ac:dyDescent="0.45">
      <c r="V3803" s="3"/>
    </row>
    <row r="3804" spans="22:22" x14ac:dyDescent="0.45">
      <c r="V3804" s="3"/>
    </row>
    <row r="3805" spans="22:22" x14ac:dyDescent="0.45">
      <c r="V3805" s="3"/>
    </row>
    <row r="3806" spans="22:22" x14ac:dyDescent="0.45">
      <c r="V3806" s="3"/>
    </row>
    <row r="3807" spans="22:22" x14ac:dyDescent="0.45">
      <c r="V3807" s="3"/>
    </row>
    <row r="3808" spans="22:22" x14ac:dyDescent="0.45">
      <c r="V3808" s="3"/>
    </row>
    <row r="3809" spans="22:22" x14ac:dyDescent="0.45">
      <c r="V3809" s="3"/>
    </row>
    <row r="3810" spans="22:22" x14ac:dyDescent="0.45">
      <c r="V3810" s="3"/>
    </row>
    <row r="3811" spans="22:22" x14ac:dyDescent="0.45">
      <c r="V3811" s="3"/>
    </row>
    <row r="3812" spans="22:22" x14ac:dyDescent="0.45">
      <c r="V3812" s="3"/>
    </row>
    <row r="3813" spans="22:22" x14ac:dyDescent="0.45">
      <c r="V3813" s="3"/>
    </row>
    <row r="3814" spans="22:22" x14ac:dyDescent="0.45">
      <c r="V3814" s="3"/>
    </row>
    <row r="3815" spans="22:22" x14ac:dyDescent="0.45">
      <c r="V3815" s="3"/>
    </row>
    <row r="3816" spans="22:22" x14ac:dyDescent="0.45">
      <c r="V3816" s="3"/>
    </row>
    <row r="3817" spans="22:22" x14ac:dyDescent="0.45">
      <c r="V3817" s="3"/>
    </row>
    <row r="3818" spans="22:22" x14ac:dyDescent="0.45">
      <c r="V3818" s="3"/>
    </row>
    <row r="3819" spans="22:22" x14ac:dyDescent="0.45">
      <c r="V3819" s="3"/>
    </row>
    <row r="3820" spans="22:22" x14ac:dyDescent="0.45">
      <c r="V3820" s="3"/>
    </row>
    <row r="3821" spans="22:22" x14ac:dyDescent="0.45">
      <c r="V3821" s="3"/>
    </row>
    <row r="3822" spans="22:22" x14ac:dyDescent="0.45">
      <c r="V3822" s="3"/>
    </row>
    <row r="3823" spans="22:22" x14ac:dyDescent="0.45">
      <c r="V3823" s="3"/>
    </row>
    <row r="3824" spans="22:22" x14ac:dyDescent="0.45">
      <c r="V3824" s="3"/>
    </row>
    <row r="3825" spans="22:22" x14ac:dyDescent="0.45">
      <c r="V3825" s="3"/>
    </row>
    <row r="3826" spans="22:22" x14ac:dyDescent="0.45">
      <c r="V3826" s="3"/>
    </row>
    <row r="3827" spans="22:22" x14ac:dyDescent="0.45">
      <c r="V3827" s="3"/>
    </row>
    <row r="3828" spans="22:22" x14ac:dyDescent="0.45">
      <c r="V3828" s="3"/>
    </row>
    <row r="3829" spans="22:22" x14ac:dyDescent="0.45">
      <c r="V3829" s="3"/>
    </row>
    <row r="3830" spans="22:22" x14ac:dyDescent="0.45">
      <c r="V3830" s="3"/>
    </row>
    <row r="3831" spans="22:22" x14ac:dyDescent="0.45">
      <c r="V3831" s="3"/>
    </row>
    <row r="3832" spans="22:22" x14ac:dyDescent="0.45">
      <c r="V3832" s="3"/>
    </row>
    <row r="3833" spans="22:22" x14ac:dyDescent="0.45">
      <c r="V3833" s="3"/>
    </row>
    <row r="3834" spans="22:22" x14ac:dyDescent="0.45">
      <c r="V3834" s="3"/>
    </row>
    <row r="3835" spans="22:22" x14ac:dyDescent="0.45">
      <c r="V3835" s="3"/>
    </row>
    <row r="3836" spans="22:22" x14ac:dyDescent="0.45">
      <c r="V3836" s="3"/>
    </row>
    <row r="3837" spans="22:22" x14ac:dyDescent="0.45">
      <c r="V3837" s="3"/>
    </row>
    <row r="3838" spans="22:22" x14ac:dyDescent="0.45">
      <c r="V3838" s="3"/>
    </row>
    <row r="3839" spans="22:22" x14ac:dyDescent="0.45">
      <c r="V3839" s="3"/>
    </row>
    <row r="3840" spans="22:22" x14ac:dyDescent="0.45">
      <c r="V3840" s="3"/>
    </row>
    <row r="3841" spans="22:22" x14ac:dyDescent="0.45">
      <c r="V3841" s="3"/>
    </row>
    <row r="3842" spans="22:22" x14ac:dyDescent="0.45">
      <c r="V3842" s="3"/>
    </row>
    <row r="3843" spans="22:22" x14ac:dyDescent="0.45">
      <c r="V3843" s="3"/>
    </row>
    <row r="3844" spans="22:22" x14ac:dyDescent="0.45">
      <c r="V3844" s="3"/>
    </row>
    <row r="3845" spans="22:22" x14ac:dyDescent="0.45">
      <c r="V3845" s="3"/>
    </row>
    <row r="3846" spans="22:22" x14ac:dyDescent="0.45">
      <c r="V3846" s="3"/>
    </row>
    <row r="3847" spans="22:22" x14ac:dyDescent="0.45">
      <c r="V3847" s="3"/>
    </row>
    <row r="3848" spans="22:22" x14ac:dyDescent="0.45">
      <c r="V3848" s="3"/>
    </row>
    <row r="3849" spans="22:22" x14ac:dyDescent="0.45">
      <c r="V3849" s="3"/>
    </row>
    <row r="3850" spans="22:22" x14ac:dyDescent="0.45">
      <c r="V3850" s="3"/>
    </row>
    <row r="3851" spans="22:22" x14ac:dyDescent="0.45">
      <c r="V3851" s="3"/>
    </row>
    <row r="3852" spans="22:22" x14ac:dyDescent="0.45">
      <c r="V3852" s="3"/>
    </row>
    <row r="3853" spans="22:22" x14ac:dyDescent="0.45">
      <c r="V3853" s="3"/>
    </row>
    <row r="3854" spans="22:22" x14ac:dyDescent="0.45">
      <c r="V3854" s="3"/>
    </row>
    <row r="3855" spans="22:22" x14ac:dyDescent="0.45">
      <c r="V3855" s="3"/>
    </row>
    <row r="3856" spans="22:22" x14ac:dyDescent="0.45">
      <c r="V3856" s="3"/>
    </row>
    <row r="3857" spans="22:22" x14ac:dyDescent="0.45">
      <c r="V3857" s="3"/>
    </row>
    <row r="3858" spans="22:22" x14ac:dyDescent="0.45">
      <c r="V3858" s="3"/>
    </row>
    <row r="3859" spans="22:22" x14ac:dyDescent="0.45">
      <c r="V3859" s="3"/>
    </row>
    <row r="3860" spans="22:22" x14ac:dyDescent="0.45">
      <c r="V3860" s="3"/>
    </row>
    <row r="3861" spans="22:22" x14ac:dyDescent="0.45">
      <c r="V3861" s="3"/>
    </row>
    <row r="3862" spans="22:22" x14ac:dyDescent="0.45">
      <c r="V3862" s="3"/>
    </row>
    <row r="3863" spans="22:22" x14ac:dyDescent="0.45">
      <c r="V3863" s="3"/>
    </row>
    <row r="3864" spans="22:22" x14ac:dyDescent="0.45">
      <c r="V3864" s="3"/>
    </row>
    <row r="3865" spans="22:22" x14ac:dyDescent="0.45">
      <c r="V3865" s="3"/>
    </row>
    <row r="3866" spans="22:22" x14ac:dyDescent="0.45">
      <c r="V3866" s="3"/>
    </row>
    <row r="3867" spans="22:22" x14ac:dyDescent="0.45">
      <c r="V3867" s="3"/>
    </row>
    <row r="3868" spans="22:22" x14ac:dyDescent="0.45">
      <c r="V3868" s="3"/>
    </row>
    <row r="3869" spans="22:22" x14ac:dyDescent="0.45">
      <c r="V3869" s="3"/>
    </row>
    <row r="3870" spans="22:22" x14ac:dyDescent="0.45">
      <c r="V3870" s="3"/>
    </row>
    <row r="3871" spans="22:22" x14ac:dyDescent="0.45">
      <c r="V3871" s="3"/>
    </row>
    <row r="3872" spans="22:22" x14ac:dyDescent="0.45">
      <c r="V3872" s="3"/>
    </row>
    <row r="3873" spans="22:22" x14ac:dyDescent="0.45">
      <c r="V3873" s="3"/>
    </row>
    <row r="3874" spans="22:22" x14ac:dyDescent="0.45">
      <c r="V3874" s="3"/>
    </row>
    <row r="3875" spans="22:22" x14ac:dyDescent="0.45">
      <c r="V3875" s="3"/>
    </row>
    <row r="3876" spans="22:22" x14ac:dyDescent="0.45">
      <c r="V3876" s="3"/>
    </row>
    <row r="3877" spans="22:22" x14ac:dyDescent="0.45">
      <c r="V3877" s="3"/>
    </row>
    <row r="3878" spans="22:22" x14ac:dyDescent="0.45">
      <c r="V3878" s="3"/>
    </row>
    <row r="3879" spans="22:22" x14ac:dyDescent="0.45">
      <c r="V3879" s="3"/>
    </row>
    <row r="3880" spans="22:22" x14ac:dyDescent="0.45">
      <c r="V3880" s="3"/>
    </row>
    <row r="3881" spans="22:22" x14ac:dyDescent="0.45">
      <c r="V3881" s="3"/>
    </row>
    <row r="3882" spans="22:22" x14ac:dyDescent="0.45">
      <c r="V3882" s="3"/>
    </row>
    <row r="3883" spans="22:22" x14ac:dyDescent="0.45">
      <c r="V3883" s="3"/>
    </row>
    <row r="3884" spans="22:22" x14ac:dyDescent="0.45">
      <c r="V3884" s="3"/>
    </row>
    <row r="3885" spans="22:22" x14ac:dyDescent="0.45">
      <c r="V3885" s="3"/>
    </row>
    <row r="3886" spans="22:22" x14ac:dyDescent="0.45">
      <c r="V3886" s="3"/>
    </row>
    <row r="3887" spans="22:22" x14ac:dyDescent="0.45">
      <c r="V3887" s="3"/>
    </row>
    <row r="3888" spans="22:22" x14ac:dyDescent="0.45">
      <c r="V3888" s="3"/>
    </row>
    <row r="3889" spans="22:22" x14ac:dyDescent="0.45">
      <c r="V3889" s="3"/>
    </row>
    <row r="3890" spans="22:22" x14ac:dyDescent="0.45">
      <c r="V3890" s="3"/>
    </row>
    <row r="3891" spans="22:22" x14ac:dyDescent="0.45">
      <c r="V3891" s="3"/>
    </row>
    <row r="3892" spans="22:22" x14ac:dyDescent="0.45">
      <c r="V3892" s="3"/>
    </row>
    <row r="3893" spans="22:22" x14ac:dyDescent="0.45">
      <c r="V3893" s="3"/>
    </row>
    <row r="3894" spans="22:22" x14ac:dyDescent="0.45">
      <c r="V3894" s="3"/>
    </row>
    <row r="3895" spans="22:22" x14ac:dyDescent="0.45">
      <c r="V3895" s="3"/>
    </row>
    <row r="3896" spans="22:22" x14ac:dyDescent="0.45">
      <c r="V3896" s="3"/>
    </row>
    <row r="3897" spans="22:22" x14ac:dyDescent="0.45">
      <c r="V3897" s="3"/>
    </row>
    <row r="3898" spans="22:22" x14ac:dyDescent="0.45">
      <c r="V3898" s="3"/>
    </row>
    <row r="3899" spans="22:22" x14ac:dyDescent="0.45">
      <c r="V3899" s="3"/>
    </row>
    <row r="3900" spans="22:22" x14ac:dyDescent="0.45">
      <c r="V3900" s="3"/>
    </row>
    <row r="3901" spans="22:22" x14ac:dyDescent="0.45">
      <c r="V3901" s="3"/>
    </row>
    <row r="3902" spans="22:22" x14ac:dyDescent="0.45">
      <c r="V3902" s="3"/>
    </row>
    <row r="3903" spans="22:22" x14ac:dyDescent="0.45">
      <c r="V3903" s="3"/>
    </row>
    <row r="3904" spans="22:22" x14ac:dyDescent="0.45">
      <c r="V3904" s="3"/>
    </row>
    <row r="3905" spans="22:22" x14ac:dyDescent="0.45">
      <c r="V3905" s="3"/>
    </row>
    <row r="3906" spans="22:22" x14ac:dyDescent="0.45">
      <c r="V3906" s="3"/>
    </row>
    <row r="3907" spans="22:22" x14ac:dyDescent="0.45">
      <c r="V3907" s="3"/>
    </row>
    <row r="3908" spans="22:22" x14ac:dyDescent="0.45">
      <c r="V3908" s="3"/>
    </row>
    <row r="3909" spans="22:22" x14ac:dyDescent="0.45">
      <c r="V3909" s="3"/>
    </row>
    <row r="3910" spans="22:22" x14ac:dyDescent="0.45">
      <c r="V3910" s="3"/>
    </row>
    <row r="3911" spans="22:22" x14ac:dyDescent="0.45">
      <c r="V3911" s="3"/>
    </row>
    <row r="3912" spans="22:22" x14ac:dyDescent="0.45">
      <c r="V3912" s="3"/>
    </row>
    <row r="3913" spans="22:22" x14ac:dyDescent="0.45">
      <c r="V3913" s="3"/>
    </row>
    <row r="3914" spans="22:22" x14ac:dyDescent="0.45">
      <c r="V3914" s="3"/>
    </row>
    <row r="3915" spans="22:22" x14ac:dyDescent="0.45">
      <c r="V3915" s="3"/>
    </row>
    <row r="3916" spans="22:22" x14ac:dyDescent="0.45">
      <c r="V3916" s="3"/>
    </row>
    <row r="3917" spans="22:22" x14ac:dyDescent="0.45">
      <c r="V3917" s="3"/>
    </row>
    <row r="3918" spans="22:22" x14ac:dyDescent="0.45">
      <c r="V3918" s="3"/>
    </row>
    <row r="3919" spans="22:22" x14ac:dyDescent="0.45">
      <c r="V3919" s="3"/>
    </row>
    <row r="3920" spans="22:22" x14ac:dyDescent="0.45">
      <c r="V3920" s="3"/>
    </row>
    <row r="3921" spans="22:22" x14ac:dyDescent="0.45">
      <c r="V3921" s="3"/>
    </row>
    <row r="3922" spans="22:22" x14ac:dyDescent="0.45">
      <c r="V3922" s="3"/>
    </row>
    <row r="3923" spans="22:22" x14ac:dyDescent="0.45">
      <c r="V3923" s="3"/>
    </row>
    <row r="3924" spans="22:22" x14ac:dyDescent="0.45">
      <c r="V3924" s="3"/>
    </row>
    <row r="3925" spans="22:22" x14ac:dyDescent="0.45">
      <c r="V3925" s="3"/>
    </row>
    <row r="3926" spans="22:22" x14ac:dyDescent="0.45">
      <c r="V3926" s="3"/>
    </row>
    <row r="3927" spans="22:22" x14ac:dyDescent="0.45">
      <c r="V3927" s="3"/>
    </row>
    <row r="3928" spans="22:22" x14ac:dyDescent="0.45">
      <c r="V3928" s="3"/>
    </row>
    <row r="3929" spans="22:22" x14ac:dyDescent="0.45">
      <c r="V3929" s="3"/>
    </row>
    <row r="3930" spans="22:22" x14ac:dyDescent="0.45">
      <c r="V3930" s="3"/>
    </row>
    <row r="3931" spans="22:22" x14ac:dyDescent="0.45">
      <c r="V3931" s="3"/>
    </row>
    <row r="3932" spans="22:22" x14ac:dyDescent="0.45">
      <c r="V3932" s="3"/>
    </row>
    <row r="3933" spans="22:22" x14ac:dyDescent="0.45">
      <c r="V3933" s="3"/>
    </row>
    <row r="3934" spans="22:22" x14ac:dyDescent="0.45">
      <c r="V3934" s="3"/>
    </row>
    <row r="3935" spans="22:22" x14ac:dyDescent="0.45">
      <c r="V3935" s="3"/>
    </row>
    <row r="3936" spans="22:22" x14ac:dyDescent="0.45">
      <c r="V3936" s="3"/>
    </row>
    <row r="3937" spans="22:22" x14ac:dyDescent="0.45">
      <c r="V3937" s="3"/>
    </row>
    <row r="3938" spans="22:22" x14ac:dyDescent="0.45">
      <c r="V3938" s="3"/>
    </row>
    <row r="3939" spans="22:22" x14ac:dyDescent="0.45">
      <c r="V3939" s="3"/>
    </row>
    <row r="3940" spans="22:22" x14ac:dyDescent="0.45">
      <c r="V3940" s="3"/>
    </row>
    <row r="3941" spans="22:22" x14ac:dyDescent="0.45">
      <c r="V3941" s="3"/>
    </row>
    <row r="3942" spans="22:22" x14ac:dyDescent="0.45">
      <c r="V3942" s="3"/>
    </row>
    <row r="3943" spans="22:22" x14ac:dyDescent="0.45">
      <c r="V3943" s="3"/>
    </row>
    <row r="3944" spans="22:22" x14ac:dyDescent="0.45">
      <c r="V3944" s="3"/>
    </row>
    <row r="3945" spans="22:22" x14ac:dyDescent="0.45">
      <c r="V3945" s="3"/>
    </row>
    <row r="3946" spans="22:22" x14ac:dyDescent="0.45">
      <c r="V3946" s="3"/>
    </row>
    <row r="3947" spans="22:22" x14ac:dyDescent="0.45">
      <c r="V3947" s="3"/>
    </row>
    <row r="3948" spans="22:22" x14ac:dyDescent="0.45">
      <c r="V3948" s="3"/>
    </row>
    <row r="3949" spans="22:22" x14ac:dyDescent="0.45">
      <c r="V3949" s="3"/>
    </row>
    <row r="3950" spans="22:22" x14ac:dyDescent="0.45">
      <c r="V3950" s="3"/>
    </row>
    <row r="3951" spans="22:22" x14ac:dyDescent="0.45">
      <c r="V3951" s="3"/>
    </row>
    <row r="3952" spans="22:22" x14ac:dyDescent="0.45">
      <c r="V3952" s="3"/>
    </row>
    <row r="3953" spans="22:22" x14ac:dyDescent="0.45">
      <c r="V3953" s="3"/>
    </row>
    <row r="3954" spans="22:22" x14ac:dyDescent="0.45">
      <c r="V3954" s="3"/>
    </row>
    <row r="3955" spans="22:22" x14ac:dyDescent="0.45">
      <c r="V3955" s="3"/>
    </row>
    <row r="3956" spans="22:22" x14ac:dyDescent="0.45">
      <c r="V3956" s="3"/>
    </row>
    <row r="3957" spans="22:22" x14ac:dyDescent="0.45">
      <c r="V3957" s="3"/>
    </row>
    <row r="3958" spans="22:22" x14ac:dyDescent="0.45">
      <c r="V3958" s="3"/>
    </row>
    <row r="3959" spans="22:22" x14ac:dyDescent="0.45">
      <c r="V3959" s="3"/>
    </row>
    <row r="3960" spans="22:22" x14ac:dyDescent="0.45">
      <c r="V3960" s="3"/>
    </row>
    <row r="3961" spans="22:22" x14ac:dyDescent="0.45">
      <c r="V3961" s="3"/>
    </row>
    <row r="3962" spans="22:22" x14ac:dyDescent="0.45">
      <c r="V3962" s="3"/>
    </row>
    <row r="3963" spans="22:22" x14ac:dyDescent="0.45">
      <c r="V3963" s="3"/>
    </row>
    <row r="3964" spans="22:22" x14ac:dyDescent="0.45">
      <c r="V3964" s="3"/>
    </row>
    <row r="3965" spans="22:22" x14ac:dyDescent="0.45">
      <c r="V3965" s="3"/>
    </row>
    <row r="3966" spans="22:22" x14ac:dyDescent="0.45">
      <c r="V3966" s="3"/>
    </row>
    <row r="3967" spans="22:22" x14ac:dyDescent="0.45">
      <c r="V3967" s="3"/>
    </row>
    <row r="3968" spans="22:22" x14ac:dyDescent="0.45">
      <c r="V3968" s="3"/>
    </row>
    <row r="3969" spans="22:22" x14ac:dyDescent="0.45">
      <c r="V3969" s="3"/>
    </row>
    <row r="3970" spans="22:22" x14ac:dyDescent="0.45">
      <c r="V3970" s="3"/>
    </row>
    <row r="3971" spans="22:22" x14ac:dyDescent="0.45">
      <c r="V3971" s="3"/>
    </row>
    <row r="3972" spans="22:22" x14ac:dyDescent="0.45">
      <c r="V3972" s="3"/>
    </row>
    <row r="3973" spans="22:22" x14ac:dyDescent="0.45">
      <c r="V3973" s="3"/>
    </row>
    <row r="3974" spans="22:22" x14ac:dyDescent="0.45">
      <c r="V3974" s="3"/>
    </row>
    <row r="3975" spans="22:22" x14ac:dyDescent="0.45">
      <c r="V3975" s="3"/>
    </row>
    <row r="3976" spans="22:22" x14ac:dyDescent="0.45">
      <c r="V3976" s="3"/>
    </row>
    <row r="3977" spans="22:22" x14ac:dyDescent="0.45">
      <c r="V3977" s="3"/>
    </row>
    <row r="3978" spans="22:22" x14ac:dyDescent="0.45">
      <c r="V3978" s="3"/>
    </row>
    <row r="3979" spans="22:22" x14ac:dyDescent="0.45">
      <c r="V3979" s="3"/>
    </row>
    <row r="3980" spans="22:22" x14ac:dyDescent="0.45">
      <c r="V3980" s="3"/>
    </row>
    <row r="3981" spans="22:22" x14ac:dyDescent="0.45">
      <c r="V3981" s="3"/>
    </row>
    <row r="3982" spans="22:22" x14ac:dyDescent="0.45">
      <c r="V3982" s="3"/>
    </row>
    <row r="3983" spans="22:22" x14ac:dyDescent="0.45">
      <c r="V3983" s="3"/>
    </row>
    <row r="3984" spans="22:22" x14ac:dyDescent="0.45">
      <c r="V3984" s="3"/>
    </row>
    <row r="3985" spans="22:22" x14ac:dyDescent="0.45">
      <c r="V3985" s="3"/>
    </row>
    <row r="3986" spans="22:22" x14ac:dyDescent="0.45">
      <c r="V3986" s="3"/>
    </row>
    <row r="3987" spans="22:22" x14ac:dyDescent="0.45">
      <c r="V3987" s="3"/>
    </row>
    <row r="3988" spans="22:22" x14ac:dyDescent="0.45">
      <c r="V3988" s="3"/>
    </row>
    <row r="3989" spans="22:22" x14ac:dyDescent="0.45">
      <c r="V3989" s="3"/>
    </row>
    <row r="3990" spans="22:22" x14ac:dyDescent="0.45">
      <c r="V3990" s="3"/>
    </row>
    <row r="3991" spans="22:22" x14ac:dyDescent="0.45">
      <c r="V3991" s="3"/>
    </row>
    <row r="3992" spans="22:22" x14ac:dyDescent="0.45">
      <c r="V3992" s="3"/>
    </row>
    <row r="3993" spans="22:22" x14ac:dyDescent="0.45">
      <c r="V3993" s="3"/>
    </row>
    <row r="3994" spans="22:22" x14ac:dyDescent="0.45">
      <c r="V3994" s="3"/>
    </row>
    <row r="3995" spans="22:22" x14ac:dyDescent="0.45">
      <c r="V3995" s="3"/>
    </row>
    <row r="3996" spans="22:22" x14ac:dyDescent="0.45">
      <c r="V3996" s="3"/>
    </row>
    <row r="3997" spans="22:22" x14ac:dyDescent="0.45">
      <c r="V3997" s="3"/>
    </row>
    <row r="3998" spans="22:22" x14ac:dyDescent="0.45">
      <c r="V3998" s="3"/>
    </row>
    <row r="3999" spans="22:22" x14ac:dyDescent="0.45">
      <c r="V3999" s="3"/>
    </row>
    <row r="4000" spans="22:22" x14ac:dyDescent="0.45">
      <c r="V4000" s="3"/>
    </row>
    <row r="4001" spans="22:22" x14ac:dyDescent="0.45">
      <c r="V4001" s="3"/>
    </row>
    <row r="4002" spans="22:22" x14ac:dyDescent="0.45">
      <c r="V4002" s="3"/>
    </row>
    <row r="4003" spans="22:22" x14ac:dyDescent="0.45">
      <c r="V4003" s="3"/>
    </row>
    <row r="4004" spans="22:22" x14ac:dyDescent="0.45">
      <c r="V4004" s="3"/>
    </row>
    <row r="4005" spans="22:22" x14ac:dyDescent="0.45">
      <c r="V4005" s="3"/>
    </row>
    <row r="4006" spans="22:22" x14ac:dyDescent="0.45">
      <c r="V4006" s="3"/>
    </row>
    <row r="4007" spans="22:22" x14ac:dyDescent="0.45">
      <c r="V4007" s="3"/>
    </row>
    <row r="4008" spans="22:22" x14ac:dyDescent="0.45">
      <c r="V4008" s="3"/>
    </row>
    <row r="4009" spans="22:22" x14ac:dyDescent="0.45">
      <c r="V4009" s="3"/>
    </row>
    <row r="4010" spans="22:22" x14ac:dyDescent="0.45">
      <c r="V4010" s="3"/>
    </row>
    <row r="4011" spans="22:22" x14ac:dyDescent="0.45">
      <c r="V4011" s="3"/>
    </row>
    <row r="4012" spans="22:22" x14ac:dyDescent="0.45">
      <c r="V4012" s="3"/>
    </row>
    <row r="4013" spans="22:22" x14ac:dyDescent="0.45">
      <c r="V4013" s="3"/>
    </row>
    <row r="4014" spans="22:22" x14ac:dyDescent="0.45">
      <c r="V4014" s="3"/>
    </row>
    <row r="4015" spans="22:22" x14ac:dyDescent="0.45">
      <c r="V4015" s="3"/>
    </row>
    <row r="4016" spans="22:22" x14ac:dyDescent="0.45">
      <c r="V4016" s="3"/>
    </row>
    <row r="4017" spans="22:22" x14ac:dyDescent="0.45">
      <c r="V4017" s="3"/>
    </row>
    <row r="4018" spans="22:22" x14ac:dyDescent="0.45">
      <c r="V4018" s="3"/>
    </row>
    <row r="4019" spans="22:22" x14ac:dyDescent="0.45">
      <c r="V4019" s="3"/>
    </row>
    <row r="4020" spans="22:22" x14ac:dyDescent="0.45">
      <c r="V4020" s="3"/>
    </row>
    <row r="4021" spans="22:22" x14ac:dyDescent="0.45">
      <c r="V4021" s="3"/>
    </row>
    <row r="4022" spans="22:22" x14ac:dyDescent="0.45">
      <c r="V4022" s="3"/>
    </row>
    <row r="4023" spans="22:22" x14ac:dyDescent="0.45">
      <c r="V4023" s="3"/>
    </row>
    <row r="4024" spans="22:22" x14ac:dyDescent="0.45">
      <c r="V4024" s="3"/>
    </row>
    <row r="4025" spans="22:22" x14ac:dyDescent="0.45">
      <c r="V4025" s="3"/>
    </row>
    <row r="4026" spans="22:22" x14ac:dyDescent="0.45">
      <c r="V4026" s="3"/>
    </row>
    <row r="4027" spans="22:22" x14ac:dyDescent="0.45">
      <c r="V4027" s="3"/>
    </row>
    <row r="4028" spans="22:22" x14ac:dyDescent="0.45">
      <c r="V4028" s="3"/>
    </row>
    <row r="4029" spans="22:22" x14ac:dyDescent="0.45">
      <c r="V4029" s="3"/>
    </row>
    <row r="4030" spans="22:22" x14ac:dyDescent="0.45">
      <c r="V4030" s="3"/>
    </row>
    <row r="4031" spans="22:22" x14ac:dyDescent="0.45">
      <c r="V4031" s="3"/>
    </row>
    <row r="4032" spans="22:22" x14ac:dyDescent="0.45">
      <c r="V4032" s="3"/>
    </row>
    <row r="4033" spans="22:22" x14ac:dyDescent="0.45">
      <c r="V4033" s="3"/>
    </row>
    <row r="4034" spans="22:22" x14ac:dyDescent="0.45">
      <c r="V4034" s="3"/>
    </row>
    <row r="4035" spans="22:22" x14ac:dyDescent="0.45">
      <c r="V4035" s="3"/>
    </row>
    <row r="4036" spans="22:22" x14ac:dyDescent="0.45">
      <c r="V4036" s="3"/>
    </row>
    <row r="4037" spans="22:22" x14ac:dyDescent="0.45">
      <c r="V4037" s="3"/>
    </row>
    <row r="4038" spans="22:22" x14ac:dyDescent="0.45">
      <c r="V4038" s="3"/>
    </row>
    <row r="4039" spans="22:22" x14ac:dyDescent="0.45">
      <c r="V4039" s="3"/>
    </row>
    <row r="4040" spans="22:22" x14ac:dyDescent="0.45">
      <c r="V4040" s="3"/>
    </row>
    <row r="4041" spans="22:22" x14ac:dyDescent="0.45">
      <c r="V4041" s="3"/>
    </row>
    <row r="4042" spans="22:22" x14ac:dyDescent="0.45">
      <c r="V4042" s="3"/>
    </row>
    <row r="4043" spans="22:22" x14ac:dyDescent="0.45">
      <c r="V4043" s="3"/>
    </row>
    <row r="4044" spans="22:22" x14ac:dyDescent="0.45">
      <c r="V4044" s="3"/>
    </row>
    <row r="4045" spans="22:22" x14ac:dyDescent="0.45">
      <c r="V4045" s="3"/>
    </row>
    <row r="4046" spans="22:22" x14ac:dyDescent="0.45">
      <c r="V4046" s="3"/>
    </row>
    <row r="4047" spans="22:22" x14ac:dyDescent="0.45">
      <c r="V4047" s="3"/>
    </row>
    <row r="4048" spans="22:22" x14ac:dyDescent="0.45">
      <c r="V4048" s="3"/>
    </row>
    <row r="4049" spans="22:22" x14ac:dyDescent="0.45">
      <c r="V4049" s="3"/>
    </row>
    <row r="4050" spans="22:22" x14ac:dyDescent="0.45">
      <c r="V4050" s="3"/>
    </row>
    <row r="4051" spans="22:22" x14ac:dyDescent="0.45">
      <c r="V4051" s="3"/>
    </row>
    <row r="4052" spans="22:22" x14ac:dyDescent="0.45">
      <c r="V4052" s="3"/>
    </row>
    <row r="4053" spans="22:22" x14ac:dyDescent="0.45">
      <c r="V4053" s="3"/>
    </row>
    <row r="4054" spans="22:22" x14ac:dyDescent="0.45">
      <c r="V4054" s="3"/>
    </row>
    <row r="4055" spans="22:22" x14ac:dyDescent="0.45">
      <c r="V4055" s="3"/>
    </row>
    <row r="4056" spans="22:22" x14ac:dyDescent="0.45">
      <c r="V4056" s="3"/>
    </row>
    <row r="4057" spans="22:22" x14ac:dyDescent="0.45">
      <c r="V4057" s="3"/>
    </row>
    <row r="4058" spans="22:22" x14ac:dyDescent="0.45">
      <c r="V4058" s="3"/>
    </row>
    <row r="4059" spans="22:22" x14ac:dyDescent="0.45">
      <c r="V4059" s="3"/>
    </row>
    <row r="4060" spans="22:22" x14ac:dyDescent="0.45">
      <c r="V4060" s="3"/>
    </row>
    <row r="4061" spans="22:22" x14ac:dyDescent="0.45">
      <c r="V4061" s="3"/>
    </row>
    <row r="4062" spans="22:22" x14ac:dyDescent="0.45">
      <c r="V4062" s="3"/>
    </row>
    <row r="4063" spans="22:22" x14ac:dyDescent="0.45">
      <c r="V4063" s="3"/>
    </row>
    <row r="4064" spans="22:22" x14ac:dyDescent="0.45">
      <c r="V4064" s="3"/>
    </row>
    <row r="4065" spans="22:22" x14ac:dyDescent="0.45">
      <c r="V4065" s="3"/>
    </row>
    <row r="4066" spans="22:22" x14ac:dyDescent="0.45">
      <c r="V4066" s="3"/>
    </row>
    <row r="4067" spans="22:22" x14ac:dyDescent="0.45">
      <c r="V4067" s="3"/>
    </row>
    <row r="4068" spans="22:22" x14ac:dyDescent="0.45">
      <c r="V4068" s="3"/>
    </row>
    <row r="4069" spans="22:22" x14ac:dyDescent="0.45">
      <c r="V4069" s="3"/>
    </row>
    <row r="4070" spans="22:22" x14ac:dyDescent="0.45">
      <c r="V4070" s="3"/>
    </row>
    <row r="4071" spans="22:22" x14ac:dyDescent="0.45">
      <c r="V4071" s="3"/>
    </row>
    <row r="4072" spans="22:22" x14ac:dyDescent="0.45">
      <c r="V4072" s="3"/>
    </row>
    <row r="4073" spans="22:22" x14ac:dyDescent="0.45">
      <c r="V4073" s="3"/>
    </row>
    <row r="4074" spans="22:22" x14ac:dyDescent="0.45">
      <c r="V4074" s="3"/>
    </row>
    <row r="4075" spans="22:22" x14ac:dyDescent="0.45">
      <c r="V4075" s="3"/>
    </row>
    <row r="4076" spans="22:22" x14ac:dyDescent="0.45">
      <c r="V4076" s="3"/>
    </row>
    <row r="4077" spans="22:22" x14ac:dyDescent="0.45">
      <c r="V4077" s="3"/>
    </row>
    <row r="4078" spans="22:22" x14ac:dyDescent="0.45">
      <c r="V4078" s="3"/>
    </row>
    <row r="4079" spans="22:22" x14ac:dyDescent="0.45">
      <c r="V4079" s="3"/>
    </row>
    <row r="4080" spans="22:22" x14ac:dyDescent="0.45">
      <c r="V4080" s="3"/>
    </row>
    <row r="4081" spans="22:22" x14ac:dyDescent="0.45">
      <c r="V4081" s="3"/>
    </row>
    <row r="4082" spans="22:22" x14ac:dyDescent="0.45">
      <c r="V4082" s="3"/>
    </row>
    <row r="4083" spans="22:22" x14ac:dyDescent="0.45">
      <c r="V4083" s="3"/>
    </row>
    <row r="4084" spans="22:22" x14ac:dyDescent="0.45">
      <c r="V4084" s="3"/>
    </row>
    <row r="4085" spans="22:22" x14ac:dyDescent="0.45">
      <c r="V4085" s="3"/>
    </row>
    <row r="4086" spans="22:22" x14ac:dyDescent="0.45">
      <c r="V4086" s="3"/>
    </row>
    <row r="4087" spans="22:22" x14ac:dyDescent="0.45">
      <c r="V4087" s="3"/>
    </row>
    <row r="4088" spans="22:22" x14ac:dyDescent="0.45">
      <c r="V4088" s="3"/>
    </row>
    <row r="4089" spans="22:22" x14ac:dyDescent="0.45">
      <c r="V4089" s="3"/>
    </row>
    <row r="4090" spans="22:22" x14ac:dyDescent="0.45">
      <c r="V4090" s="3"/>
    </row>
    <row r="4091" spans="22:22" x14ac:dyDescent="0.45">
      <c r="V4091" s="3"/>
    </row>
    <row r="4092" spans="22:22" x14ac:dyDescent="0.45">
      <c r="V4092" s="3"/>
    </row>
    <row r="4093" spans="22:22" x14ac:dyDescent="0.45">
      <c r="V4093" s="3"/>
    </row>
    <row r="4094" spans="22:22" x14ac:dyDescent="0.45">
      <c r="V4094" s="3"/>
    </row>
    <row r="4095" spans="22:22" x14ac:dyDescent="0.45">
      <c r="V4095" s="3"/>
    </row>
    <row r="4096" spans="22:22" x14ac:dyDescent="0.45">
      <c r="V4096" s="3"/>
    </row>
    <row r="4097" spans="22:22" x14ac:dyDescent="0.45">
      <c r="V4097" s="3"/>
    </row>
    <row r="4098" spans="22:22" x14ac:dyDescent="0.45">
      <c r="V4098" s="3"/>
    </row>
    <row r="4099" spans="22:22" x14ac:dyDescent="0.45">
      <c r="V4099" s="3"/>
    </row>
    <row r="4100" spans="22:22" x14ac:dyDescent="0.45">
      <c r="V4100" s="3"/>
    </row>
    <row r="4101" spans="22:22" x14ac:dyDescent="0.45">
      <c r="V4101" s="3"/>
    </row>
    <row r="4102" spans="22:22" x14ac:dyDescent="0.45">
      <c r="V4102" s="3"/>
    </row>
    <row r="4103" spans="22:22" x14ac:dyDescent="0.45">
      <c r="V4103" s="3"/>
    </row>
    <row r="4104" spans="22:22" x14ac:dyDescent="0.45">
      <c r="V4104" s="3"/>
    </row>
    <row r="4105" spans="22:22" x14ac:dyDescent="0.45">
      <c r="V4105" s="3"/>
    </row>
    <row r="4106" spans="22:22" x14ac:dyDescent="0.45">
      <c r="V4106" s="3"/>
    </row>
    <row r="4107" spans="22:22" x14ac:dyDescent="0.45">
      <c r="V4107" s="3"/>
    </row>
    <row r="4108" spans="22:22" x14ac:dyDescent="0.45">
      <c r="V4108" s="3"/>
    </row>
    <row r="4109" spans="22:22" x14ac:dyDescent="0.45">
      <c r="V4109" s="3"/>
    </row>
    <row r="4110" spans="22:22" x14ac:dyDescent="0.45">
      <c r="V4110" s="3"/>
    </row>
    <row r="4111" spans="22:22" x14ac:dyDescent="0.45">
      <c r="V4111" s="3"/>
    </row>
    <row r="4112" spans="22:22" x14ac:dyDescent="0.45">
      <c r="V4112" s="3"/>
    </row>
    <row r="4113" spans="22:22" x14ac:dyDescent="0.45">
      <c r="V4113" s="3"/>
    </row>
    <row r="4114" spans="22:22" x14ac:dyDescent="0.45">
      <c r="V4114" s="3"/>
    </row>
    <row r="4115" spans="22:22" x14ac:dyDescent="0.45">
      <c r="V4115" s="3"/>
    </row>
    <row r="4116" spans="22:22" x14ac:dyDescent="0.45">
      <c r="V4116" s="3"/>
    </row>
    <row r="4117" spans="22:22" x14ac:dyDescent="0.45">
      <c r="V4117" s="3"/>
    </row>
    <row r="4118" spans="22:22" x14ac:dyDescent="0.45">
      <c r="V4118" s="3"/>
    </row>
    <row r="4119" spans="22:22" x14ac:dyDescent="0.45">
      <c r="V4119" s="3"/>
    </row>
    <row r="4120" spans="22:22" x14ac:dyDescent="0.45">
      <c r="V4120" s="3"/>
    </row>
    <row r="4121" spans="22:22" x14ac:dyDescent="0.45">
      <c r="V4121" s="3"/>
    </row>
    <row r="4122" spans="22:22" x14ac:dyDescent="0.45">
      <c r="V4122" s="3"/>
    </row>
    <row r="4123" spans="22:22" x14ac:dyDescent="0.45">
      <c r="V4123" s="3"/>
    </row>
    <row r="4124" spans="22:22" x14ac:dyDescent="0.45">
      <c r="V4124" s="3"/>
    </row>
    <row r="4125" spans="22:22" x14ac:dyDescent="0.45">
      <c r="V4125" s="3"/>
    </row>
    <row r="4126" spans="22:22" x14ac:dyDescent="0.45">
      <c r="V4126" s="3"/>
    </row>
    <row r="4127" spans="22:22" x14ac:dyDescent="0.45">
      <c r="V4127" s="3"/>
    </row>
    <row r="4128" spans="22:22" x14ac:dyDescent="0.45">
      <c r="V4128" s="3"/>
    </row>
    <row r="4129" spans="22:22" x14ac:dyDescent="0.45">
      <c r="V4129" s="3"/>
    </row>
    <row r="4130" spans="22:22" x14ac:dyDescent="0.45">
      <c r="V4130" s="3"/>
    </row>
    <row r="4131" spans="22:22" x14ac:dyDescent="0.45">
      <c r="V4131" s="3"/>
    </row>
    <row r="4132" spans="22:22" x14ac:dyDescent="0.45">
      <c r="V4132" s="3"/>
    </row>
    <row r="4133" spans="22:22" x14ac:dyDescent="0.45">
      <c r="V4133" s="3"/>
    </row>
    <row r="4134" spans="22:22" x14ac:dyDescent="0.45">
      <c r="V4134" s="3"/>
    </row>
    <row r="4135" spans="22:22" x14ac:dyDescent="0.45">
      <c r="V4135" s="3"/>
    </row>
    <row r="4136" spans="22:22" x14ac:dyDescent="0.45">
      <c r="V4136" s="3"/>
    </row>
    <row r="4137" spans="22:22" x14ac:dyDescent="0.45">
      <c r="V4137" s="3"/>
    </row>
    <row r="4138" spans="22:22" x14ac:dyDescent="0.45">
      <c r="V4138" s="3"/>
    </row>
    <row r="4139" spans="22:22" x14ac:dyDescent="0.45">
      <c r="V4139" s="3"/>
    </row>
    <row r="4140" spans="22:22" x14ac:dyDescent="0.45">
      <c r="V4140" s="3"/>
    </row>
    <row r="4141" spans="22:22" x14ac:dyDescent="0.45">
      <c r="V4141" s="3"/>
    </row>
    <row r="4142" spans="22:22" x14ac:dyDescent="0.45">
      <c r="V4142" s="3"/>
    </row>
    <row r="4143" spans="22:22" x14ac:dyDescent="0.45">
      <c r="V4143" s="3"/>
    </row>
    <row r="4144" spans="22:22" x14ac:dyDescent="0.45">
      <c r="V4144" s="3"/>
    </row>
    <row r="4145" spans="22:22" x14ac:dyDescent="0.45">
      <c r="V4145" s="3"/>
    </row>
    <row r="4146" spans="22:22" x14ac:dyDescent="0.45">
      <c r="V4146" s="3"/>
    </row>
    <row r="4147" spans="22:22" x14ac:dyDescent="0.45">
      <c r="V4147" s="3"/>
    </row>
    <row r="4148" spans="22:22" x14ac:dyDescent="0.45">
      <c r="V4148" s="3"/>
    </row>
    <row r="4149" spans="22:22" x14ac:dyDescent="0.45">
      <c r="V4149" s="3"/>
    </row>
    <row r="4150" spans="22:22" x14ac:dyDescent="0.45">
      <c r="V4150" s="3"/>
    </row>
    <row r="4151" spans="22:22" x14ac:dyDescent="0.45">
      <c r="V4151" s="3"/>
    </row>
    <row r="4152" spans="22:22" x14ac:dyDescent="0.45">
      <c r="V4152" s="3"/>
    </row>
    <row r="4153" spans="22:22" x14ac:dyDescent="0.45">
      <c r="V4153" s="3"/>
    </row>
    <row r="4154" spans="22:22" x14ac:dyDescent="0.45">
      <c r="V4154" s="3"/>
    </row>
    <row r="4155" spans="22:22" x14ac:dyDescent="0.45">
      <c r="V4155" s="3"/>
    </row>
    <row r="4156" spans="22:22" x14ac:dyDescent="0.45">
      <c r="V4156" s="3"/>
    </row>
    <row r="4157" spans="22:22" x14ac:dyDescent="0.45">
      <c r="V4157" s="3"/>
    </row>
    <row r="4158" spans="22:22" x14ac:dyDescent="0.45">
      <c r="V4158" s="3"/>
    </row>
    <row r="4159" spans="22:22" x14ac:dyDescent="0.45">
      <c r="V4159" s="3"/>
    </row>
    <row r="4160" spans="22:22" x14ac:dyDescent="0.45">
      <c r="V4160" s="3"/>
    </row>
    <row r="4161" spans="22:22" x14ac:dyDescent="0.45">
      <c r="V4161" s="3"/>
    </row>
    <row r="4162" spans="22:22" x14ac:dyDescent="0.45">
      <c r="V4162" s="3"/>
    </row>
    <row r="4163" spans="22:22" x14ac:dyDescent="0.45">
      <c r="V4163" s="3"/>
    </row>
    <row r="4164" spans="22:22" x14ac:dyDescent="0.45">
      <c r="V4164" s="3"/>
    </row>
    <row r="4165" spans="22:22" x14ac:dyDescent="0.45">
      <c r="V4165" s="3"/>
    </row>
    <row r="4166" spans="22:22" x14ac:dyDescent="0.45">
      <c r="V4166" s="3"/>
    </row>
    <row r="4167" spans="22:22" x14ac:dyDescent="0.45">
      <c r="V4167" s="3"/>
    </row>
    <row r="4168" spans="22:22" x14ac:dyDescent="0.45">
      <c r="V4168" s="3"/>
    </row>
    <row r="4169" spans="22:22" x14ac:dyDescent="0.45">
      <c r="V4169" s="3"/>
    </row>
    <row r="4170" spans="22:22" x14ac:dyDescent="0.45">
      <c r="V4170" s="3"/>
    </row>
    <row r="4171" spans="22:22" x14ac:dyDescent="0.45">
      <c r="V4171" s="3"/>
    </row>
    <row r="4172" spans="22:22" x14ac:dyDescent="0.45">
      <c r="V4172" s="3"/>
    </row>
    <row r="4173" spans="22:22" x14ac:dyDescent="0.45">
      <c r="V4173" s="3"/>
    </row>
    <row r="4174" spans="22:22" x14ac:dyDescent="0.45">
      <c r="V4174" s="3"/>
    </row>
    <row r="4175" spans="22:22" x14ac:dyDescent="0.45">
      <c r="V4175" s="3"/>
    </row>
    <row r="4176" spans="22:22" x14ac:dyDescent="0.45">
      <c r="V4176" s="3"/>
    </row>
    <row r="4177" spans="22:22" x14ac:dyDescent="0.45">
      <c r="V4177" s="3"/>
    </row>
    <row r="4178" spans="22:22" x14ac:dyDescent="0.45">
      <c r="V4178" s="3"/>
    </row>
    <row r="4179" spans="22:22" x14ac:dyDescent="0.45">
      <c r="V4179" s="3"/>
    </row>
    <row r="4180" spans="22:22" x14ac:dyDescent="0.45">
      <c r="V4180" s="3"/>
    </row>
    <row r="4181" spans="22:22" x14ac:dyDescent="0.45">
      <c r="V4181" s="3"/>
    </row>
    <row r="4182" spans="22:22" x14ac:dyDescent="0.45">
      <c r="V4182" s="3"/>
    </row>
    <row r="4183" spans="22:22" x14ac:dyDescent="0.45">
      <c r="V4183" s="3"/>
    </row>
    <row r="4184" spans="22:22" x14ac:dyDescent="0.45">
      <c r="V4184" s="3"/>
    </row>
    <row r="4185" spans="22:22" x14ac:dyDescent="0.45">
      <c r="V4185" s="3"/>
    </row>
    <row r="4186" spans="22:22" x14ac:dyDescent="0.45">
      <c r="V4186" s="3"/>
    </row>
    <row r="4187" spans="22:22" x14ac:dyDescent="0.45">
      <c r="V4187" s="3"/>
    </row>
    <row r="4188" spans="22:22" x14ac:dyDescent="0.45">
      <c r="V4188" s="3"/>
    </row>
    <row r="4189" spans="22:22" x14ac:dyDescent="0.45">
      <c r="V4189" s="3"/>
    </row>
    <row r="4190" spans="22:22" x14ac:dyDescent="0.45">
      <c r="V4190" s="3"/>
    </row>
    <row r="4191" spans="22:22" x14ac:dyDescent="0.45">
      <c r="V4191" s="3"/>
    </row>
    <row r="4192" spans="22:22" x14ac:dyDescent="0.45">
      <c r="V4192" s="3"/>
    </row>
    <row r="4193" spans="22:22" x14ac:dyDescent="0.45">
      <c r="V4193" s="3"/>
    </row>
    <row r="4194" spans="22:22" x14ac:dyDescent="0.45">
      <c r="V4194" s="3"/>
    </row>
    <row r="4195" spans="22:22" x14ac:dyDescent="0.45">
      <c r="V4195" s="3"/>
    </row>
    <row r="4196" spans="22:22" x14ac:dyDescent="0.45">
      <c r="V4196" s="3"/>
    </row>
    <row r="4197" spans="22:22" x14ac:dyDescent="0.45">
      <c r="V4197" s="3"/>
    </row>
    <row r="4198" spans="22:22" x14ac:dyDescent="0.45">
      <c r="V4198" s="3"/>
    </row>
    <row r="4199" spans="22:22" x14ac:dyDescent="0.45">
      <c r="V4199" s="3"/>
    </row>
    <row r="4200" spans="22:22" x14ac:dyDescent="0.45">
      <c r="V4200" s="3"/>
    </row>
    <row r="4201" spans="22:22" x14ac:dyDescent="0.45">
      <c r="V4201" s="3"/>
    </row>
    <row r="4202" spans="22:22" x14ac:dyDescent="0.45">
      <c r="V4202" s="3"/>
    </row>
    <row r="4203" spans="22:22" x14ac:dyDescent="0.45">
      <c r="V4203" s="3"/>
    </row>
    <row r="4204" spans="22:22" x14ac:dyDescent="0.45">
      <c r="V4204" s="3"/>
    </row>
    <row r="4205" spans="22:22" x14ac:dyDescent="0.45">
      <c r="V4205" s="3"/>
    </row>
    <row r="4206" spans="22:22" x14ac:dyDescent="0.45">
      <c r="V4206" s="3"/>
    </row>
    <row r="4207" spans="22:22" x14ac:dyDescent="0.45">
      <c r="V4207" s="3"/>
    </row>
    <row r="4208" spans="22:22" x14ac:dyDescent="0.45">
      <c r="V4208" s="3"/>
    </row>
    <row r="4209" spans="22:22" x14ac:dyDescent="0.45">
      <c r="V4209" s="3"/>
    </row>
    <row r="4210" spans="22:22" x14ac:dyDescent="0.45">
      <c r="V4210" s="3"/>
    </row>
    <row r="4211" spans="22:22" x14ac:dyDescent="0.45">
      <c r="V4211" s="3"/>
    </row>
    <row r="4212" spans="22:22" x14ac:dyDescent="0.45">
      <c r="V4212" s="3"/>
    </row>
    <row r="4213" spans="22:22" x14ac:dyDescent="0.45">
      <c r="V4213" s="3"/>
    </row>
    <row r="4214" spans="22:22" x14ac:dyDescent="0.45">
      <c r="V4214" s="3"/>
    </row>
    <row r="4215" spans="22:22" x14ac:dyDescent="0.45">
      <c r="V4215" s="3"/>
    </row>
    <row r="4216" spans="22:22" x14ac:dyDescent="0.45">
      <c r="V4216" s="3"/>
    </row>
    <row r="4217" spans="22:22" x14ac:dyDescent="0.45">
      <c r="V4217" s="3"/>
    </row>
    <row r="4218" spans="22:22" x14ac:dyDescent="0.45">
      <c r="V4218" s="3"/>
    </row>
    <row r="4219" spans="22:22" x14ac:dyDescent="0.45">
      <c r="V4219" s="3"/>
    </row>
    <row r="4220" spans="22:22" x14ac:dyDescent="0.45">
      <c r="V4220" s="3"/>
    </row>
    <row r="4221" spans="22:22" x14ac:dyDescent="0.45">
      <c r="V4221" s="3"/>
    </row>
    <row r="4222" spans="22:22" x14ac:dyDescent="0.45">
      <c r="V4222" s="3"/>
    </row>
    <row r="4223" spans="22:22" x14ac:dyDescent="0.45">
      <c r="V4223" s="3"/>
    </row>
    <row r="4224" spans="22:22" x14ac:dyDescent="0.45">
      <c r="V4224" s="3"/>
    </row>
    <row r="4225" spans="22:22" x14ac:dyDescent="0.45">
      <c r="V4225" s="3"/>
    </row>
    <row r="4226" spans="22:22" x14ac:dyDescent="0.45">
      <c r="V4226" s="3"/>
    </row>
    <row r="4227" spans="22:22" x14ac:dyDescent="0.45">
      <c r="V4227" s="3"/>
    </row>
    <row r="4228" spans="22:22" x14ac:dyDescent="0.45">
      <c r="V4228" s="3"/>
    </row>
    <row r="4229" spans="22:22" x14ac:dyDescent="0.45">
      <c r="V4229" s="3"/>
    </row>
    <row r="4230" spans="22:22" x14ac:dyDescent="0.45">
      <c r="V4230" s="3"/>
    </row>
    <row r="4231" spans="22:22" x14ac:dyDescent="0.45">
      <c r="V4231" s="3"/>
    </row>
    <row r="4232" spans="22:22" x14ac:dyDescent="0.45">
      <c r="V4232" s="3"/>
    </row>
    <row r="4233" spans="22:22" x14ac:dyDescent="0.45">
      <c r="V4233" s="3"/>
    </row>
    <row r="4234" spans="22:22" x14ac:dyDescent="0.45">
      <c r="V4234" s="3"/>
    </row>
    <row r="4235" spans="22:22" x14ac:dyDescent="0.45">
      <c r="V4235" s="3"/>
    </row>
    <row r="4236" spans="22:22" x14ac:dyDescent="0.45">
      <c r="V4236" s="3"/>
    </row>
    <row r="4237" spans="22:22" x14ac:dyDescent="0.45">
      <c r="V4237" s="3"/>
    </row>
    <row r="4238" spans="22:22" x14ac:dyDescent="0.45">
      <c r="V4238" s="3"/>
    </row>
    <row r="4239" spans="22:22" x14ac:dyDescent="0.45">
      <c r="V4239" s="3"/>
    </row>
    <row r="4240" spans="22:22" x14ac:dyDescent="0.45">
      <c r="V4240" s="3"/>
    </row>
    <row r="4241" spans="22:22" x14ac:dyDescent="0.45">
      <c r="V4241" s="3"/>
    </row>
    <row r="4242" spans="22:22" x14ac:dyDescent="0.45">
      <c r="V4242" s="3"/>
    </row>
    <row r="4243" spans="22:22" x14ac:dyDescent="0.45">
      <c r="V4243" s="3"/>
    </row>
    <row r="4244" spans="22:22" x14ac:dyDescent="0.45">
      <c r="V4244" s="3"/>
    </row>
    <row r="4245" spans="22:22" x14ac:dyDescent="0.45">
      <c r="V4245" s="3"/>
    </row>
    <row r="4246" spans="22:22" x14ac:dyDescent="0.45">
      <c r="V4246" s="3"/>
    </row>
    <row r="4247" spans="22:22" x14ac:dyDescent="0.45">
      <c r="V4247" s="3"/>
    </row>
    <row r="4248" spans="22:22" x14ac:dyDescent="0.45">
      <c r="V4248" s="3"/>
    </row>
    <row r="4249" spans="22:22" x14ac:dyDescent="0.45">
      <c r="V4249" s="3"/>
    </row>
    <row r="4250" spans="22:22" x14ac:dyDescent="0.45">
      <c r="V4250" s="3"/>
    </row>
    <row r="4251" spans="22:22" x14ac:dyDescent="0.45">
      <c r="V4251" s="3"/>
    </row>
    <row r="4252" spans="22:22" x14ac:dyDescent="0.45">
      <c r="V4252" s="3"/>
    </row>
    <row r="4253" spans="22:22" x14ac:dyDescent="0.45">
      <c r="V4253" s="3"/>
    </row>
    <row r="4254" spans="22:22" x14ac:dyDescent="0.45">
      <c r="V4254" s="3"/>
    </row>
    <row r="4255" spans="22:22" x14ac:dyDescent="0.45">
      <c r="V4255" s="3"/>
    </row>
    <row r="4256" spans="22:22" x14ac:dyDescent="0.45">
      <c r="V4256" s="3"/>
    </row>
    <row r="4257" spans="22:22" x14ac:dyDescent="0.45">
      <c r="V4257" s="3"/>
    </row>
    <row r="4258" spans="22:22" x14ac:dyDescent="0.45">
      <c r="V4258" s="3"/>
    </row>
    <row r="4259" spans="22:22" x14ac:dyDescent="0.45">
      <c r="V4259" s="3"/>
    </row>
    <row r="4260" spans="22:22" x14ac:dyDescent="0.45">
      <c r="V4260" s="3"/>
    </row>
    <row r="4261" spans="22:22" x14ac:dyDescent="0.45">
      <c r="V4261" s="3"/>
    </row>
    <row r="4262" spans="22:22" x14ac:dyDescent="0.45">
      <c r="V4262" s="3"/>
    </row>
    <row r="4263" spans="22:22" x14ac:dyDescent="0.45">
      <c r="V4263" s="3"/>
    </row>
    <row r="4264" spans="22:22" x14ac:dyDescent="0.45">
      <c r="V4264" s="3"/>
    </row>
    <row r="4265" spans="22:22" x14ac:dyDescent="0.45">
      <c r="V4265" s="3"/>
    </row>
    <row r="4266" spans="22:22" x14ac:dyDescent="0.45">
      <c r="V4266" s="3"/>
    </row>
    <row r="4267" spans="22:22" x14ac:dyDescent="0.45">
      <c r="V4267" s="3"/>
    </row>
    <row r="4268" spans="22:22" x14ac:dyDescent="0.45">
      <c r="V4268" s="3"/>
    </row>
    <row r="4269" spans="22:22" x14ac:dyDescent="0.45">
      <c r="V4269" s="3"/>
    </row>
    <row r="4270" spans="22:22" x14ac:dyDescent="0.45">
      <c r="V4270" s="3"/>
    </row>
    <row r="4271" spans="22:22" x14ac:dyDescent="0.45">
      <c r="V4271" s="3"/>
    </row>
    <row r="4272" spans="22:22" x14ac:dyDescent="0.45">
      <c r="V4272" s="3"/>
    </row>
    <row r="4273" spans="22:22" x14ac:dyDescent="0.45">
      <c r="V4273" s="3"/>
    </row>
    <row r="4274" spans="22:22" x14ac:dyDescent="0.45">
      <c r="V4274" s="3"/>
    </row>
    <row r="4275" spans="22:22" x14ac:dyDescent="0.45">
      <c r="V4275" s="3"/>
    </row>
    <row r="4276" spans="22:22" x14ac:dyDescent="0.45">
      <c r="V4276" s="3"/>
    </row>
    <row r="4277" spans="22:22" x14ac:dyDescent="0.45">
      <c r="V4277" s="3"/>
    </row>
    <row r="4278" spans="22:22" x14ac:dyDescent="0.45">
      <c r="V4278" s="3"/>
    </row>
    <row r="4279" spans="22:22" x14ac:dyDescent="0.45">
      <c r="V4279" s="3"/>
    </row>
    <row r="4280" spans="22:22" x14ac:dyDescent="0.45">
      <c r="V4280" s="3"/>
    </row>
    <row r="4281" spans="22:22" x14ac:dyDescent="0.45">
      <c r="V4281" s="3"/>
    </row>
    <row r="4282" spans="22:22" x14ac:dyDescent="0.45">
      <c r="V4282" s="3"/>
    </row>
    <row r="4283" spans="22:22" x14ac:dyDescent="0.45">
      <c r="V4283" s="3"/>
    </row>
    <row r="4284" spans="22:22" x14ac:dyDescent="0.45">
      <c r="V4284" s="3"/>
    </row>
    <row r="4285" spans="22:22" x14ac:dyDescent="0.45">
      <c r="V4285" s="3"/>
    </row>
    <row r="4286" spans="22:22" x14ac:dyDescent="0.45">
      <c r="V4286" s="3"/>
    </row>
    <row r="4287" spans="22:22" x14ac:dyDescent="0.45">
      <c r="V4287" s="3"/>
    </row>
    <row r="4288" spans="22:22" x14ac:dyDescent="0.45">
      <c r="V4288" s="3"/>
    </row>
    <row r="4289" spans="22:22" x14ac:dyDescent="0.45">
      <c r="V4289" s="3"/>
    </row>
    <row r="4290" spans="22:22" x14ac:dyDescent="0.45">
      <c r="V4290" s="3"/>
    </row>
    <row r="4291" spans="22:22" x14ac:dyDescent="0.45">
      <c r="V4291" s="3"/>
    </row>
    <row r="4292" spans="22:22" x14ac:dyDescent="0.45">
      <c r="V4292" s="3"/>
    </row>
    <row r="4293" spans="22:22" x14ac:dyDescent="0.45">
      <c r="V4293" s="3"/>
    </row>
    <row r="4294" spans="22:22" x14ac:dyDescent="0.45">
      <c r="V4294" s="3"/>
    </row>
    <row r="4295" spans="22:22" x14ac:dyDescent="0.45">
      <c r="V4295" s="3"/>
    </row>
    <row r="4296" spans="22:22" x14ac:dyDescent="0.45">
      <c r="V4296" s="3"/>
    </row>
    <row r="4297" spans="22:22" x14ac:dyDescent="0.45">
      <c r="V4297" s="3"/>
    </row>
    <row r="4298" spans="22:22" x14ac:dyDescent="0.45">
      <c r="V4298" s="3"/>
    </row>
    <row r="4299" spans="22:22" x14ac:dyDescent="0.45">
      <c r="V4299" s="3"/>
    </row>
    <row r="4300" spans="22:22" x14ac:dyDescent="0.45">
      <c r="V4300" s="3"/>
    </row>
    <row r="4301" spans="22:22" x14ac:dyDescent="0.45">
      <c r="V4301" s="3"/>
    </row>
    <row r="4302" spans="22:22" x14ac:dyDescent="0.45">
      <c r="V4302" s="3"/>
    </row>
    <row r="4303" spans="22:22" x14ac:dyDescent="0.45">
      <c r="V4303" s="3"/>
    </row>
    <row r="4304" spans="22:22" x14ac:dyDescent="0.45">
      <c r="V4304" s="3"/>
    </row>
    <row r="4305" spans="22:22" x14ac:dyDescent="0.45">
      <c r="V4305" s="3"/>
    </row>
    <row r="4306" spans="22:22" x14ac:dyDescent="0.45">
      <c r="V4306" s="3"/>
    </row>
    <row r="4307" spans="22:22" x14ac:dyDescent="0.45">
      <c r="V4307" s="3"/>
    </row>
    <row r="4308" spans="22:22" x14ac:dyDescent="0.45">
      <c r="V4308" s="3"/>
    </row>
    <row r="4309" spans="22:22" x14ac:dyDescent="0.45">
      <c r="V4309" s="3"/>
    </row>
    <row r="4310" spans="22:22" x14ac:dyDescent="0.45">
      <c r="V4310" s="3"/>
    </row>
    <row r="4311" spans="22:22" x14ac:dyDescent="0.45">
      <c r="V4311" s="3"/>
    </row>
    <row r="4312" spans="22:22" x14ac:dyDescent="0.45">
      <c r="V4312" s="3"/>
    </row>
    <row r="4313" spans="22:22" x14ac:dyDescent="0.45">
      <c r="V4313" s="3"/>
    </row>
    <row r="4314" spans="22:22" x14ac:dyDescent="0.45">
      <c r="V4314" s="3"/>
    </row>
    <row r="4315" spans="22:22" x14ac:dyDescent="0.45">
      <c r="V4315" s="3"/>
    </row>
    <row r="4316" spans="22:22" x14ac:dyDescent="0.45">
      <c r="V4316" s="3"/>
    </row>
    <row r="4317" spans="22:22" x14ac:dyDescent="0.45">
      <c r="V4317" s="3"/>
    </row>
    <row r="4318" spans="22:22" x14ac:dyDescent="0.45">
      <c r="V4318" s="3"/>
    </row>
    <row r="4319" spans="22:22" x14ac:dyDescent="0.45">
      <c r="V4319" s="3"/>
    </row>
    <row r="4320" spans="22:22" x14ac:dyDescent="0.45">
      <c r="V4320" s="3"/>
    </row>
    <row r="4321" spans="22:22" x14ac:dyDescent="0.45">
      <c r="V4321" s="3"/>
    </row>
    <row r="4322" spans="22:22" x14ac:dyDescent="0.45">
      <c r="V4322" s="3"/>
    </row>
    <row r="4323" spans="22:22" x14ac:dyDescent="0.45">
      <c r="V4323" s="3"/>
    </row>
    <row r="4324" spans="22:22" x14ac:dyDescent="0.45">
      <c r="V4324" s="3"/>
    </row>
    <row r="4325" spans="22:22" x14ac:dyDescent="0.45">
      <c r="V4325" s="3"/>
    </row>
    <row r="4326" spans="22:22" x14ac:dyDescent="0.45">
      <c r="V4326" s="3"/>
    </row>
    <row r="4327" spans="22:22" x14ac:dyDescent="0.45">
      <c r="V4327" s="3"/>
    </row>
    <row r="4328" spans="22:22" x14ac:dyDescent="0.45">
      <c r="V4328" s="3"/>
    </row>
    <row r="4329" spans="22:22" x14ac:dyDescent="0.45">
      <c r="V4329" s="3"/>
    </row>
    <row r="4330" spans="22:22" x14ac:dyDescent="0.45">
      <c r="V4330" s="3"/>
    </row>
    <row r="4331" spans="22:22" x14ac:dyDescent="0.45">
      <c r="V4331" s="3"/>
    </row>
    <row r="4332" spans="22:22" x14ac:dyDescent="0.45">
      <c r="V4332" s="3"/>
    </row>
    <row r="4333" spans="22:22" x14ac:dyDescent="0.45">
      <c r="V4333" s="3"/>
    </row>
    <row r="4334" spans="22:22" x14ac:dyDescent="0.45">
      <c r="V4334" s="3"/>
    </row>
    <row r="4335" spans="22:22" x14ac:dyDescent="0.45">
      <c r="V4335" s="3"/>
    </row>
    <row r="4336" spans="22:22" x14ac:dyDescent="0.45">
      <c r="V4336" s="3"/>
    </row>
    <row r="4337" spans="22:22" x14ac:dyDescent="0.45">
      <c r="V4337" s="3"/>
    </row>
    <row r="4338" spans="22:22" x14ac:dyDescent="0.45">
      <c r="V4338" s="3"/>
    </row>
    <row r="4339" spans="22:22" x14ac:dyDescent="0.45">
      <c r="V4339" s="3"/>
    </row>
    <row r="4340" spans="22:22" x14ac:dyDescent="0.45">
      <c r="V4340" s="3"/>
    </row>
    <row r="4341" spans="22:22" x14ac:dyDescent="0.45">
      <c r="V4341" s="3"/>
    </row>
    <row r="4342" spans="22:22" x14ac:dyDescent="0.45">
      <c r="V4342" s="3"/>
    </row>
    <row r="4343" spans="22:22" x14ac:dyDescent="0.45">
      <c r="V4343" s="3"/>
    </row>
    <row r="4344" spans="22:22" x14ac:dyDescent="0.45">
      <c r="V4344" s="3"/>
    </row>
    <row r="4345" spans="22:22" x14ac:dyDescent="0.45">
      <c r="V4345" s="3"/>
    </row>
    <row r="4346" spans="22:22" x14ac:dyDescent="0.45">
      <c r="V4346" s="3"/>
    </row>
    <row r="4347" spans="22:22" x14ac:dyDescent="0.45">
      <c r="V4347" s="3"/>
    </row>
    <row r="4348" spans="22:22" x14ac:dyDescent="0.45">
      <c r="V4348" s="3"/>
    </row>
    <row r="4349" spans="22:22" x14ac:dyDescent="0.45">
      <c r="V4349" s="3"/>
    </row>
    <row r="4350" spans="22:22" x14ac:dyDescent="0.45">
      <c r="V4350" s="3"/>
    </row>
    <row r="4351" spans="22:22" x14ac:dyDescent="0.45">
      <c r="V4351" s="3"/>
    </row>
    <row r="4352" spans="22:22" x14ac:dyDescent="0.45">
      <c r="V4352" s="3"/>
    </row>
    <row r="4353" spans="22:22" x14ac:dyDescent="0.45">
      <c r="V4353" s="3"/>
    </row>
    <row r="4354" spans="22:22" x14ac:dyDescent="0.45">
      <c r="V4354" s="3"/>
    </row>
    <row r="4355" spans="22:22" x14ac:dyDescent="0.45">
      <c r="V4355" s="3"/>
    </row>
    <row r="4356" spans="22:22" x14ac:dyDescent="0.45">
      <c r="V4356" s="3"/>
    </row>
    <row r="4357" spans="22:22" x14ac:dyDescent="0.45">
      <c r="V4357" s="3"/>
    </row>
    <row r="4358" spans="22:22" x14ac:dyDescent="0.45">
      <c r="V4358" s="3"/>
    </row>
    <row r="4359" spans="22:22" x14ac:dyDescent="0.45">
      <c r="V4359" s="3"/>
    </row>
    <row r="4360" spans="22:22" x14ac:dyDescent="0.45">
      <c r="V4360" s="3"/>
    </row>
    <row r="4361" spans="22:22" x14ac:dyDescent="0.45">
      <c r="V4361" s="3"/>
    </row>
    <row r="4362" spans="22:22" x14ac:dyDescent="0.45">
      <c r="V4362" s="3"/>
    </row>
    <row r="4363" spans="22:22" x14ac:dyDescent="0.45">
      <c r="V4363" s="3"/>
    </row>
    <row r="4364" spans="22:22" x14ac:dyDescent="0.45">
      <c r="V4364" s="3"/>
    </row>
    <row r="4365" spans="22:22" x14ac:dyDescent="0.45">
      <c r="V4365" s="3"/>
    </row>
    <row r="4366" spans="22:22" x14ac:dyDescent="0.45">
      <c r="V4366" s="3"/>
    </row>
    <row r="4367" spans="22:22" x14ac:dyDescent="0.45">
      <c r="V4367" s="3"/>
    </row>
    <row r="4368" spans="22:22" x14ac:dyDescent="0.45">
      <c r="V4368" s="3"/>
    </row>
    <row r="4369" spans="22:22" x14ac:dyDescent="0.45">
      <c r="V4369" s="3"/>
    </row>
    <row r="4370" spans="22:22" x14ac:dyDescent="0.45">
      <c r="V4370" s="3"/>
    </row>
    <row r="4371" spans="22:22" x14ac:dyDescent="0.45">
      <c r="V4371" s="3"/>
    </row>
    <row r="4372" spans="22:22" x14ac:dyDescent="0.45">
      <c r="V4372" s="3"/>
    </row>
    <row r="4373" spans="22:22" x14ac:dyDescent="0.45">
      <c r="V4373" s="3"/>
    </row>
    <row r="4374" spans="22:22" x14ac:dyDescent="0.45">
      <c r="V4374" s="3"/>
    </row>
    <row r="4375" spans="22:22" x14ac:dyDescent="0.45">
      <c r="V4375" s="3"/>
    </row>
    <row r="4376" spans="22:22" x14ac:dyDescent="0.45">
      <c r="V4376" s="3"/>
    </row>
    <row r="4377" spans="22:22" x14ac:dyDescent="0.45">
      <c r="V4377" s="3"/>
    </row>
    <row r="4378" spans="22:22" x14ac:dyDescent="0.45">
      <c r="V4378" s="3"/>
    </row>
    <row r="4379" spans="22:22" x14ac:dyDescent="0.45">
      <c r="V4379" s="3"/>
    </row>
    <row r="4380" spans="22:22" x14ac:dyDescent="0.45">
      <c r="V4380" s="3"/>
    </row>
    <row r="4381" spans="22:22" x14ac:dyDescent="0.45">
      <c r="V4381" s="3"/>
    </row>
    <row r="4382" spans="22:22" x14ac:dyDescent="0.45">
      <c r="V4382" s="3"/>
    </row>
    <row r="4383" spans="22:22" x14ac:dyDescent="0.45">
      <c r="V4383" s="3"/>
    </row>
    <row r="4384" spans="22:22" x14ac:dyDescent="0.45">
      <c r="V4384" s="3"/>
    </row>
    <row r="4385" spans="22:22" x14ac:dyDescent="0.45">
      <c r="V4385" s="3"/>
    </row>
    <row r="4386" spans="22:22" x14ac:dyDescent="0.45">
      <c r="V4386" s="3"/>
    </row>
    <row r="4387" spans="22:22" x14ac:dyDescent="0.45">
      <c r="V4387" s="3"/>
    </row>
    <row r="4388" spans="22:22" x14ac:dyDescent="0.45">
      <c r="V4388" s="3"/>
    </row>
    <row r="4389" spans="22:22" x14ac:dyDescent="0.45">
      <c r="V4389" s="3"/>
    </row>
    <row r="4390" spans="22:22" x14ac:dyDescent="0.45">
      <c r="V4390" s="3"/>
    </row>
    <row r="4391" spans="22:22" x14ac:dyDescent="0.45">
      <c r="V4391" s="3"/>
    </row>
    <row r="4392" spans="22:22" x14ac:dyDescent="0.45">
      <c r="V4392" s="3"/>
    </row>
    <row r="4393" spans="22:22" x14ac:dyDescent="0.45">
      <c r="V4393" s="3"/>
    </row>
    <row r="4394" spans="22:22" x14ac:dyDescent="0.45">
      <c r="V4394" s="3"/>
    </row>
    <row r="4395" spans="22:22" x14ac:dyDescent="0.45">
      <c r="V4395" s="3"/>
    </row>
    <row r="4396" spans="22:22" x14ac:dyDescent="0.45">
      <c r="V4396" s="3"/>
    </row>
    <row r="4397" spans="22:22" x14ac:dyDescent="0.45">
      <c r="V4397" s="3"/>
    </row>
    <row r="4398" spans="22:22" x14ac:dyDescent="0.45">
      <c r="V4398" s="3"/>
    </row>
    <row r="4399" spans="22:22" x14ac:dyDescent="0.45">
      <c r="V4399" s="3"/>
    </row>
    <row r="4400" spans="22:22" x14ac:dyDescent="0.45">
      <c r="V4400" s="3"/>
    </row>
    <row r="4401" spans="22:22" x14ac:dyDescent="0.45">
      <c r="V4401" s="3"/>
    </row>
    <row r="4402" spans="22:22" x14ac:dyDescent="0.45">
      <c r="V4402" s="3"/>
    </row>
    <row r="4403" spans="22:22" x14ac:dyDescent="0.45">
      <c r="V4403" s="3"/>
    </row>
    <row r="4404" spans="22:22" x14ac:dyDescent="0.45">
      <c r="V4404" s="3"/>
    </row>
    <row r="4405" spans="22:22" x14ac:dyDescent="0.45">
      <c r="V4405" s="3"/>
    </row>
    <row r="4406" spans="22:22" x14ac:dyDescent="0.45">
      <c r="V4406" s="3"/>
    </row>
    <row r="4407" spans="22:22" x14ac:dyDescent="0.45">
      <c r="V4407" s="3"/>
    </row>
    <row r="4408" spans="22:22" x14ac:dyDescent="0.45">
      <c r="V4408" s="3"/>
    </row>
    <row r="4409" spans="22:22" x14ac:dyDescent="0.45">
      <c r="V4409" s="3"/>
    </row>
    <row r="4410" spans="22:22" x14ac:dyDescent="0.45">
      <c r="V4410" s="3"/>
    </row>
    <row r="4411" spans="22:22" x14ac:dyDescent="0.45">
      <c r="V4411" s="3"/>
    </row>
    <row r="4412" spans="22:22" x14ac:dyDescent="0.45">
      <c r="V4412" s="3"/>
    </row>
    <row r="4413" spans="22:22" x14ac:dyDescent="0.45">
      <c r="V4413" s="3"/>
    </row>
    <row r="4414" spans="22:22" x14ac:dyDescent="0.45">
      <c r="V4414" s="3"/>
    </row>
    <row r="4415" spans="22:22" x14ac:dyDescent="0.45">
      <c r="V4415" s="3"/>
    </row>
    <row r="4416" spans="22:22" x14ac:dyDescent="0.45">
      <c r="V4416" s="3"/>
    </row>
    <row r="4417" spans="22:22" x14ac:dyDescent="0.45">
      <c r="V4417" s="3"/>
    </row>
    <row r="4418" spans="22:22" x14ac:dyDescent="0.45">
      <c r="V4418" s="3"/>
    </row>
    <row r="4419" spans="22:22" x14ac:dyDescent="0.45">
      <c r="V4419" s="3"/>
    </row>
    <row r="4420" spans="22:22" x14ac:dyDescent="0.45">
      <c r="V4420" s="3"/>
    </row>
    <row r="4421" spans="22:22" x14ac:dyDescent="0.45">
      <c r="V4421" s="3"/>
    </row>
    <row r="4422" spans="22:22" x14ac:dyDescent="0.45">
      <c r="V4422" s="3"/>
    </row>
    <row r="4423" spans="22:22" x14ac:dyDescent="0.45">
      <c r="V4423" s="3"/>
    </row>
    <row r="4424" spans="22:22" x14ac:dyDescent="0.45">
      <c r="V4424" s="3"/>
    </row>
    <row r="4425" spans="22:22" x14ac:dyDescent="0.45">
      <c r="V4425" s="3"/>
    </row>
    <row r="4426" spans="22:22" x14ac:dyDescent="0.45">
      <c r="V4426" s="3"/>
    </row>
    <row r="4427" spans="22:22" x14ac:dyDescent="0.45">
      <c r="V4427" s="3"/>
    </row>
    <row r="4428" spans="22:22" x14ac:dyDescent="0.45">
      <c r="V4428" s="3"/>
    </row>
    <row r="4429" spans="22:22" x14ac:dyDescent="0.45">
      <c r="V4429" s="3"/>
    </row>
    <row r="4430" spans="22:22" x14ac:dyDescent="0.45">
      <c r="V4430" s="3"/>
    </row>
    <row r="4431" spans="22:22" x14ac:dyDescent="0.45">
      <c r="V4431" s="3"/>
    </row>
    <row r="4432" spans="22:22" x14ac:dyDescent="0.45">
      <c r="V4432" s="3"/>
    </row>
    <row r="4433" spans="22:22" x14ac:dyDescent="0.45">
      <c r="V4433" s="3"/>
    </row>
    <row r="4434" spans="22:22" x14ac:dyDescent="0.45">
      <c r="V4434" s="3"/>
    </row>
    <row r="4435" spans="22:22" x14ac:dyDescent="0.45">
      <c r="V4435" s="3"/>
    </row>
    <row r="4436" spans="22:22" x14ac:dyDescent="0.45">
      <c r="V4436" s="3"/>
    </row>
    <row r="4437" spans="22:22" x14ac:dyDescent="0.45">
      <c r="V4437" s="3"/>
    </row>
    <row r="4438" spans="22:22" x14ac:dyDescent="0.45">
      <c r="V4438" s="3"/>
    </row>
    <row r="4439" spans="22:22" x14ac:dyDescent="0.45">
      <c r="V4439" s="3"/>
    </row>
    <row r="4440" spans="22:22" x14ac:dyDescent="0.45">
      <c r="V4440" s="3"/>
    </row>
    <row r="4441" spans="22:22" x14ac:dyDescent="0.45">
      <c r="V4441" s="3"/>
    </row>
    <row r="4442" spans="22:22" x14ac:dyDescent="0.45">
      <c r="V4442" s="3"/>
    </row>
    <row r="4443" spans="22:22" x14ac:dyDescent="0.45">
      <c r="V4443" s="3"/>
    </row>
    <row r="4444" spans="22:22" x14ac:dyDescent="0.45">
      <c r="V4444" s="3"/>
    </row>
    <row r="4445" spans="22:22" x14ac:dyDescent="0.45">
      <c r="V4445" s="3"/>
    </row>
    <row r="4446" spans="22:22" x14ac:dyDescent="0.45">
      <c r="V4446" s="3"/>
    </row>
    <row r="4447" spans="22:22" x14ac:dyDescent="0.45">
      <c r="V4447" s="3"/>
    </row>
    <row r="4448" spans="22:22" x14ac:dyDescent="0.45">
      <c r="V4448" s="3"/>
    </row>
    <row r="4449" spans="22:22" x14ac:dyDescent="0.45">
      <c r="V4449" s="3"/>
    </row>
    <row r="4450" spans="22:22" x14ac:dyDescent="0.45">
      <c r="V4450" s="3"/>
    </row>
    <row r="4451" spans="22:22" x14ac:dyDescent="0.45">
      <c r="V4451" s="3"/>
    </row>
    <row r="4452" spans="22:22" x14ac:dyDescent="0.45">
      <c r="V4452" s="3"/>
    </row>
    <row r="4453" spans="22:22" x14ac:dyDescent="0.45">
      <c r="V4453" s="3"/>
    </row>
    <row r="4454" spans="22:22" x14ac:dyDescent="0.45">
      <c r="V4454" s="3"/>
    </row>
    <row r="4455" spans="22:22" x14ac:dyDescent="0.45">
      <c r="V4455" s="3"/>
    </row>
    <row r="4456" spans="22:22" x14ac:dyDescent="0.45">
      <c r="V4456" s="3"/>
    </row>
    <row r="4457" spans="22:22" x14ac:dyDescent="0.45">
      <c r="V4457" s="3"/>
    </row>
    <row r="4458" spans="22:22" x14ac:dyDescent="0.45">
      <c r="V4458" s="3"/>
    </row>
    <row r="4459" spans="22:22" x14ac:dyDescent="0.45">
      <c r="V4459" s="3"/>
    </row>
    <row r="4460" spans="22:22" x14ac:dyDescent="0.45">
      <c r="V4460" s="3"/>
    </row>
    <row r="4461" spans="22:22" x14ac:dyDescent="0.45">
      <c r="V4461" s="3"/>
    </row>
    <row r="4462" spans="22:22" x14ac:dyDescent="0.45">
      <c r="V4462" s="3"/>
    </row>
    <row r="4463" spans="22:22" x14ac:dyDescent="0.45">
      <c r="V4463" s="3"/>
    </row>
    <row r="4464" spans="22:22" x14ac:dyDescent="0.45">
      <c r="V4464" s="3"/>
    </row>
    <row r="4465" spans="22:22" x14ac:dyDescent="0.45">
      <c r="V4465" s="3"/>
    </row>
    <row r="4466" spans="22:22" x14ac:dyDescent="0.45">
      <c r="V4466" s="3"/>
    </row>
    <row r="4467" spans="22:22" x14ac:dyDescent="0.45">
      <c r="V4467" s="3"/>
    </row>
    <row r="4468" spans="22:22" x14ac:dyDescent="0.45">
      <c r="V4468" s="3"/>
    </row>
    <row r="4469" spans="22:22" x14ac:dyDescent="0.45">
      <c r="V4469" s="3"/>
    </row>
    <row r="4470" spans="22:22" x14ac:dyDescent="0.45">
      <c r="V4470" s="3"/>
    </row>
    <row r="4471" spans="22:22" x14ac:dyDescent="0.45">
      <c r="V4471" s="3"/>
    </row>
    <row r="4472" spans="22:22" x14ac:dyDescent="0.45">
      <c r="V4472" s="3"/>
    </row>
    <row r="4473" spans="22:22" x14ac:dyDescent="0.45">
      <c r="V4473" s="3"/>
    </row>
    <row r="4474" spans="22:22" x14ac:dyDescent="0.45">
      <c r="V4474" s="3"/>
    </row>
    <row r="4475" spans="22:22" x14ac:dyDescent="0.45">
      <c r="V4475" s="3"/>
    </row>
    <row r="4476" spans="22:22" x14ac:dyDescent="0.45">
      <c r="V4476" s="3"/>
    </row>
    <row r="4477" spans="22:22" x14ac:dyDescent="0.45">
      <c r="V4477" s="3"/>
    </row>
    <row r="4478" spans="22:22" x14ac:dyDescent="0.45">
      <c r="V4478" s="3"/>
    </row>
    <row r="4479" spans="22:22" x14ac:dyDescent="0.45">
      <c r="V4479" s="3"/>
    </row>
    <row r="4480" spans="22:22" x14ac:dyDescent="0.45">
      <c r="V4480" s="3"/>
    </row>
    <row r="4481" spans="22:22" x14ac:dyDescent="0.45">
      <c r="V4481" s="3"/>
    </row>
    <row r="4482" spans="22:22" x14ac:dyDescent="0.45">
      <c r="V4482" s="3"/>
    </row>
    <row r="4483" spans="22:22" x14ac:dyDescent="0.45">
      <c r="V4483" s="3"/>
    </row>
    <row r="4484" spans="22:22" x14ac:dyDescent="0.45">
      <c r="V4484" s="3"/>
    </row>
    <row r="4485" spans="22:22" x14ac:dyDescent="0.45">
      <c r="V4485" s="3"/>
    </row>
    <row r="4486" spans="22:22" x14ac:dyDescent="0.45">
      <c r="V4486" s="3"/>
    </row>
    <row r="4487" spans="22:22" x14ac:dyDescent="0.45">
      <c r="V4487" s="3"/>
    </row>
    <row r="4488" spans="22:22" x14ac:dyDescent="0.45">
      <c r="V4488" s="3"/>
    </row>
    <row r="4489" spans="22:22" x14ac:dyDescent="0.45">
      <c r="V4489" s="3"/>
    </row>
    <row r="4490" spans="22:22" x14ac:dyDescent="0.45">
      <c r="V4490" s="3"/>
    </row>
    <row r="4491" spans="22:22" x14ac:dyDescent="0.45">
      <c r="V4491" s="3"/>
    </row>
    <row r="4492" spans="22:22" x14ac:dyDescent="0.45">
      <c r="V4492" s="3"/>
    </row>
    <row r="4493" spans="22:22" x14ac:dyDescent="0.45">
      <c r="V4493" s="3"/>
    </row>
    <row r="4494" spans="22:22" x14ac:dyDescent="0.45">
      <c r="V4494" s="3"/>
    </row>
    <row r="4495" spans="22:22" x14ac:dyDescent="0.45">
      <c r="V4495" s="3"/>
    </row>
    <row r="4496" spans="22:22" x14ac:dyDescent="0.45">
      <c r="V4496" s="3"/>
    </row>
    <row r="4497" spans="22:22" x14ac:dyDescent="0.45">
      <c r="V4497" s="3"/>
    </row>
    <row r="4498" spans="22:22" x14ac:dyDescent="0.45">
      <c r="V4498" s="3"/>
    </row>
    <row r="4499" spans="22:22" x14ac:dyDescent="0.45">
      <c r="V4499" s="3"/>
    </row>
    <row r="4500" spans="22:22" x14ac:dyDescent="0.45">
      <c r="V4500" s="3"/>
    </row>
    <row r="4501" spans="22:22" x14ac:dyDescent="0.45">
      <c r="V4501" s="3"/>
    </row>
    <row r="4502" spans="22:22" x14ac:dyDescent="0.45">
      <c r="V4502" s="3"/>
    </row>
    <row r="4503" spans="22:22" x14ac:dyDescent="0.45">
      <c r="V4503" s="3"/>
    </row>
    <row r="4504" spans="22:22" x14ac:dyDescent="0.45">
      <c r="V4504" s="3"/>
    </row>
    <row r="4505" spans="22:22" x14ac:dyDescent="0.45">
      <c r="V4505" s="3"/>
    </row>
    <row r="4506" spans="22:22" x14ac:dyDescent="0.45">
      <c r="V4506" s="3"/>
    </row>
    <row r="4507" spans="22:22" x14ac:dyDescent="0.45">
      <c r="V4507" s="3"/>
    </row>
    <row r="4508" spans="22:22" x14ac:dyDescent="0.45">
      <c r="V4508" s="3"/>
    </row>
    <row r="4509" spans="22:22" x14ac:dyDescent="0.45">
      <c r="V4509" s="3"/>
    </row>
    <row r="4510" spans="22:22" x14ac:dyDescent="0.45">
      <c r="V4510" s="3"/>
    </row>
    <row r="4511" spans="22:22" x14ac:dyDescent="0.45">
      <c r="V4511" s="3"/>
    </row>
    <row r="4512" spans="22:22" x14ac:dyDescent="0.45">
      <c r="V4512" s="3"/>
    </row>
    <row r="4513" spans="22:22" x14ac:dyDescent="0.45">
      <c r="V4513" s="3"/>
    </row>
    <row r="4514" spans="22:22" x14ac:dyDescent="0.45">
      <c r="V4514" s="3"/>
    </row>
    <row r="4515" spans="22:22" x14ac:dyDescent="0.45">
      <c r="V4515" s="3"/>
    </row>
    <row r="4516" spans="22:22" x14ac:dyDescent="0.45">
      <c r="V4516" s="3"/>
    </row>
    <row r="4517" spans="22:22" x14ac:dyDescent="0.45">
      <c r="V4517" s="3"/>
    </row>
    <row r="4518" spans="22:22" x14ac:dyDescent="0.45">
      <c r="V4518" s="3"/>
    </row>
    <row r="4519" spans="22:22" x14ac:dyDescent="0.45">
      <c r="V4519" s="3"/>
    </row>
    <row r="4520" spans="22:22" x14ac:dyDescent="0.45">
      <c r="V4520" s="3"/>
    </row>
    <row r="4521" spans="22:22" x14ac:dyDescent="0.45">
      <c r="V4521" s="3"/>
    </row>
    <row r="4522" spans="22:22" x14ac:dyDescent="0.45">
      <c r="V4522" s="3"/>
    </row>
    <row r="4523" spans="22:22" x14ac:dyDescent="0.45">
      <c r="V4523" s="3"/>
    </row>
    <row r="4524" spans="22:22" x14ac:dyDescent="0.45">
      <c r="V4524" s="3"/>
    </row>
    <row r="4525" spans="22:22" x14ac:dyDescent="0.45">
      <c r="V4525" s="3"/>
    </row>
    <row r="4526" spans="22:22" x14ac:dyDescent="0.45">
      <c r="V4526" s="3"/>
    </row>
    <row r="4527" spans="22:22" x14ac:dyDescent="0.45">
      <c r="V4527" s="3"/>
    </row>
    <row r="4528" spans="22:22" x14ac:dyDescent="0.45">
      <c r="V4528" s="3"/>
    </row>
    <row r="4529" spans="22:22" x14ac:dyDescent="0.45">
      <c r="V4529" s="3"/>
    </row>
    <row r="4530" spans="22:22" x14ac:dyDescent="0.45">
      <c r="V4530" s="3"/>
    </row>
    <row r="4531" spans="22:22" x14ac:dyDescent="0.45">
      <c r="V4531" s="3"/>
    </row>
    <row r="4532" spans="22:22" x14ac:dyDescent="0.45">
      <c r="V4532" s="3"/>
    </row>
    <row r="4533" spans="22:22" x14ac:dyDescent="0.45">
      <c r="V4533" s="3"/>
    </row>
    <row r="4534" spans="22:22" x14ac:dyDescent="0.45">
      <c r="V4534" s="3"/>
    </row>
    <row r="4535" spans="22:22" x14ac:dyDescent="0.45">
      <c r="V4535" s="3"/>
    </row>
    <row r="4536" spans="22:22" x14ac:dyDescent="0.45">
      <c r="V4536" s="3"/>
    </row>
    <row r="4537" spans="22:22" x14ac:dyDescent="0.45">
      <c r="V4537" s="3"/>
    </row>
    <row r="4538" spans="22:22" x14ac:dyDescent="0.45">
      <c r="V4538" s="3"/>
    </row>
    <row r="4539" spans="22:22" x14ac:dyDescent="0.45">
      <c r="V4539" s="3"/>
    </row>
    <row r="4540" spans="22:22" x14ac:dyDescent="0.45">
      <c r="V4540" s="3"/>
    </row>
    <row r="4541" spans="22:22" x14ac:dyDescent="0.45">
      <c r="V4541" s="3"/>
    </row>
    <row r="4542" spans="22:22" x14ac:dyDescent="0.45">
      <c r="V4542" s="3"/>
    </row>
    <row r="4543" spans="22:22" x14ac:dyDescent="0.45">
      <c r="V4543" s="3"/>
    </row>
    <row r="4544" spans="22:22" x14ac:dyDescent="0.45">
      <c r="V4544" s="3"/>
    </row>
    <row r="4545" spans="22:22" x14ac:dyDescent="0.45">
      <c r="V4545" s="3"/>
    </row>
    <row r="4546" spans="22:22" x14ac:dyDescent="0.45">
      <c r="V4546" s="3"/>
    </row>
    <row r="4547" spans="22:22" x14ac:dyDescent="0.45">
      <c r="V4547" s="3"/>
    </row>
    <row r="4548" spans="22:22" x14ac:dyDescent="0.45">
      <c r="V4548" s="3"/>
    </row>
    <row r="4549" spans="22:22" x14ac:dyDescent="0.45">
      <c r="V4549" s="3"/>
    </row>
    <row r="4550" spans="22:22" x14ac:dyDescent="0.45">
      <c r="V4550" s="3"/>
    </row>
    <row r="4551" spans="22:22" x14ac:dyDescent="0.45">
      <c r="V4551" s="3"/>
    </row>
    <row r="4552" spans="22:22" x14ac:dyDescent="0.45">
      <c r="V4552" s="3"/>
    </row>
    <row r="4553" spans="22:22" x14ac:dyDescent="0.45">
      <c r="V4553" s="3"/>
    </row>
    <row r="4554" spans="22:22" x14ac:dyDescent="0.45">
      <c r="V4554" s="3"/>
    </row>
    <row r="4555" spans="22:22" x14ac:dyDescent="0.45">
      <c r="V4555" s="3"/>
    </row>
    <row r="4556" spans="22:22" x14ac:dyDescent="0.45">
      <c r="V4556" s="3"/>
    </row>
    <row r="4557" spans="22:22" x14ac:dyDescent="0.45">
      <c r="V4557" s="3"/>
    </row>
    <row r="4558" spans="22:22" x14ac:dyDescent="0.45">
      <c r="V4558" s="3"/>
    </row>
    <row r="4559" spans="22:22" x14ac:dyDescent="0.45">
      <c r="V4559" s="3"/>
    </row>
    <row r="4560" spans="22:22" x14ac:dyDescent="0.45">
      <c r="V4560" s="3"/>
    </row>
    <row r="4561" spans="22:22" x14ac:dyDescent="0.45">
      <c r="V4561" s="3"/>
    </row>
    <row r="4562" spans="22:22" x14ac:dyDescent="0.45">
      <c r="V4562" s="3"/>
    </row>
    <row r="4563" spans="22:22" x14ac:dyDescent="0.45">
      <c r="V4563" s="3"/>
    </row>
    <row r="4564" spans="22:22" x14ac:dyDescent="0.45">
      <c r="V4564" s="3"/>
    </row>
    <row r="4565" spans="22:22" x14ac:dyDescent="0.45">
      <c r="V4565" s="3"/>
    </row>
    <row r="4566" spans="22:22" x14ac:dyDescent="0.45">
      <c r="V4566" s="3"/>
    </row>
    <row r="4567" spans="22:22" x14ac:dyDescent="0.45">
      <c r="V4567" s="3"/>
    </row>
    <row r="4568" spans="22:22" x14ac:dyDescent="0.45">
      <c r="V4568" s="3"/>
    </row>
    <row r="4569" spans="22:22" x14ac:dyDescent="0.45">
      <c r="V4569" s="3"/>
    </row>
    <row r="4570" spans="22:22" x14ac:dyDescent="0.45">
      <c r="V4570" s="3"/>
    </row>
    <row r="4571" spans="22:22" x14ac:dyDescent="0.45">
      <c r="V4571" s="3"/>
    </row>
    <row r="4572" spans="22:22" x14ac:dyDescent="0.45">
      <c r="V4572" s="3"/>
    </row>
    <row r="4573" spans="22:22" x14ac:dyDescent="0.45">
      <c r="V4573" s="3"/>
    </row>
    <row r="4574" spans="22:22" x14ac:dyDescent="0.45">
      <c r="V4574" s="3"/>
    </row>
    <row r="4575" spans="22:22" x14ac:dyDescent="0.45">
      <c r="V4575" s="3"/>
    </row>
    <row r="4576" spans="22:22" x14ac:dyDescent="0.45">
      <c r="V4576" s="3"/>
    </row>
    <row r="4577" spans="22:22" x14ac:dyDescent="0.45">
      <c r="V4577" s="3"/>
    </row>
    <row r="4578" spans="22:22" x14ac:dyDescent="0.45">
      <c r="V4578" s="3"/>
    </row>
    <row r="4579" spans="22:22" x14ac:dyDescent="0.45">
      <c r="V4579" s="3"/>
    </row>
    <row r="4580" spans="22:22" x14ac:dyDescent="0.45">
      <c r="V4580" s="3"/>
    </row>
    <row r="4581" spans="22:22" x14ac:dyDescent="0.45">
      <c r="V4581" s="3"/>
    </row>
    <row r="4582" spans="22:22" x14ac:dyDescent="0.45">
      <c r="V4582" s="3"/>
    </row>
    <row r="4583" spans="22:22" x14ac:dyDescent="0.45">
      <c r="V4583" s="3"/>
    </row>
    <row r="4584" spans="22:22" x14ac:dyDescent="0.45">
      <c r="V4584" s="3"/>
    </row>
    <row r="4585" spans="22:22" x14ac:dyDescent="0.45">
      <c r="V4585" s="3"/>
    </row>
    <row r="4586" spans="22:22" x14ac:dyDescent="0.45">
      <c r="V4586" s="3"/>
    </row>
    <row r="4587" spans="22:22" x14ac:dyDescent="0.45">
      <c r="V4587" s="3"/>
    </row>
    <row r="4588" spans="22:22" x14ac:dyDescent="0.45">
      <c r="V4588" s="3"/>
    </row>
    <row r="4589" spans="22:22" x14ac:dyDescent="0.45">
      <c r="V4589" s="3"/>
    </row>
    <row r="4590" spans="22:22" x14ac:dyDescent="0.45">
      <c r="V4590" s="3"/>
    </row>
    <row r="4591" spans="22:22" x14ac:dyDescent="0.45">
      <c r="V4591" s="3"/>
    </row>
    <row r="4592" spans="22:22" x14ac:dyDescent="0.45">
      <c r="V4592" s="3"/>
    </row>
    <row r="4593" spans="22:22" x14ac:dyDescent="0.45">
      <c r="V4593" s="3"/>
    </row>
    <row r="4594" spans="22:22" x14ac:dyDescent="0.45">
      <c r="V4594" s="3"/>
    </row>
    <row r="4595" spans="22:22" x14ac:dyDescent="0.45">
      <c r="V4595" s="3"/>
    </row>
    <row r="4596" spans="22:22" x14ac:dyDescent="0.45">
      <c r="V4596" s="3"/>
    </row>
    <row r="4597" spans="22:22" x14ac:dyDescent="0.45">
      <c r="V4597" s="3"/>
    </row>
    <row r="4598" spans="22:22" x14ac:dyDescent="0.45">
      <c r="V4598" s="3"/>
    </row>
    <row r="4599" spans="22:22" x14ac:dyDescent="0.45">
      <c r="V4599" s="3"/>
    </row>
    <row r="4600" spans="22:22" x14ac:dyDescent="0.45">
      <c r="V4600" s="3"/>
    </row>
    <row r="4601" spans="22:22" x14ac:dyDescent="0.45">
      <c r="V4601" s="3"/>
    </row>
    <row r="4602" spans="22:22" x14ac:dyDescent="0.45">
      <c r="V4602" s="3"/>
    </row>
    <row r="4603" spans="22:22" x14ac:dyDescent="0.45">
      <c r="V4603" s="3"/>
    </row>
    <row r="4604" spans="22:22" x14ac:dyDescent="0.45">
      <c r="V4604" s="3"/>
    </row>
    <row r="4605" spans="22:22" x14ac:dyDescent="0.45">
      <c r="V4605" s="3"/>
    </row>
    <row r="4606" spans="22:22" x14ac:dyDescent="0.45">
      <c r="V4606" s="3"/>
    </row>
    <row r="4607" spans="22:22" x14ac:dyDescent="0.45">
      <c r="V4607" s="3"/>
    </row>
    <row r="4608" spans="22:22" x14ac:dyDescent="0.45">
      <c r="V4608" s="3"/>
    </row>
    <row r="4609" spans="22:22" x14ac:dyDescent="0.45">
      <c r="V4609" s="3"/>
    </row>
    <row r="4610" spans="22:22" x14ac:dyDescent="0.45">
      <c r="V4610" s="3"/>
    </row>
    <row r="4611" spans="22:22" x14ac:dyDescent="0.45">
      <c r="V4611" s="3"/>
    </row>
    <row r="4612" spans="22:22" x14ac:dyDescent="0.45">
      <c r="V4612" s="3"/>
    </row>
    <row r="4613" spans="22:22" x14ac:dyDescent="0.45">
      <c r="V4613" s="3"/>
    </row>
    <row r="4614" spans="22:22" x14ac:dyDescent="0.45">
      <c r="V4614" s="3"/>
    </row>
    <row r="4615" spans="22:22" x14ac:dyDescent="0.45">
      <c r="V4615" s="3"/>
    </row>
    <row r="4616" spans="22:22" x14ac:dyDescent="0.45">
      <c r="V4616" s="3"/>
    </row>
    <row r="4617" spans="22:22" x14ac:dyDescent="0.45">
      <c r="V4617" s="3"/>
    </row>
    <row r="4618" spans="22:22" x14ac:dyDescent="0.45">
      <c r="V4618" s="3"/>
    </row>
    <row r="4619" spans="22:22" x14ac:dyDescent="0.45">
      <c r="V4619" s="3"/>
    </row>
    <row r="4620" spans="22:22" x14ac:dyDescent="0.45">
      <c r="V4620" s="3"/>
    </row>
    <row r="4621" spans="22:22" x14ac:dyDescent="0.45">
      <c r="V4621" s="3"/>
    </row>
    <row r="4622" spans="22:22" x14ac:dyDescent="0.45">
      <c r="V4622" s="3"/>
    </row>
    <row r="4623" spans="22:22" x14ac:dyDescent="0.45">
      <c r="V4623" s="3"/>
    </row>
    <row r="4624" spans="22:22" x14ac:dyDescent="0.45">
      <c r="V4624" s="3"/>
    </row>
    <row r="4625" spans="22:22" x14ac:dyDescent="0.45">
      <c r="V4625" s="3"/>
    </row>
    <row r="4626" spans="22:22" x14ac:dyDescent="0.45">
      <c r="V4626" s="3"/>
    </row>
    <row r="4627" spans="22:22" x14ac:dyDescent="0.45">
      <c r="V4627" s="3"/>
    </row>
    <row r="4628" spans="22:22" x14ac:dyDescent="0.45">
      <c r="V4628" s="3"/>
    </row>
    <row r="4629" spans="22:22" x14ac:dyDescent="0.45">
      <c r="V4629" s="3"/>
    </row>
    <row r="4630" spans="22:22" x14ac:dyDescent="0.45">
      <c r="V4630" s="3"/>
    </row>
    <row r="4631" spans="22:22" x14ac:dyDescent="0.45">
      <c r="V4631" s="3"/>
    </row>
    <row r="4632" spans="22:22" x14ac:dyDescent="0.45">
      <c r="V4632" s="3"/>
    </row>
    <row r="4633" spans="22:22" x14ac:dyDescent="0.45">
      <c r="V4633" s="3"/>
    </row>
    <row r="4634" spans="22:22" x14ac:dyDescent="0.45">
      <c r="V4634" s="3"/>
    </row>
    <row r="4635" spans="22:22" x14ac:dyDescent="0.45">
      <c r="V4635" s="3"/>
    </row>
    <row r="4636" spans="22:22" x14ac:dyDescent="0.45">
      <c r="V4636" s="3"/>
    </row>
    <row r="4637" spans="22:22" x14ac:dyDescent="0.45">
      <c r="V4637" s="3"/>
    </row>
    <row r="4638" spans="22:22" x14ac:dyDescent="0.45">
      <c r="V4638" s="3"/>
    </row>
    <row r="4639" spans="22:22" x14ac:dyDescent="0.45">
      <c r="V4639" s="3"/>
    </row>
    <row r="4640" spans="22:22" x14ac:dyDescent="0.45">
      <c r="V4640" s="3"/>
    </row>
    <row r="4641" spans="22:22" x14ac:dyDescent="0.45">
      <c r="V4641" s="3"/>
    </row>
    <row r="4642" spans="22:22" x14ac:dyDescent="0.45">
      <c r="V4642" s="3"/>
    </row>
    <row r="4643" spans="22:22" x14ac:dyDescent="0.45">
      <c r="V4643" s="3"/>
    </row>
    <row r="4644" spans="22:22" x14ac:dyDescent="0.45">
      <c r="V4644" s="3"/>
    </row>
    <row r="4645" spans="22:22" x14ac:dyDescent="0.45">
      <c r="V4645" s="3"/>
    </row>
    <row r="4646" spans="22:22" x14ac:dyDescent="0.45">
      <c r="V4646" s="3"/>
    </row>
    <row r="4647" spans="22:22" x14ac:dyDescent="0.45">
      <c r="V4647" s="3"/>
    </row>
    <row r="4648" spans="22:22" x14ac:dyDescent="0.45">
      <c r="V4648" s="3"/>
    </row>
    <row r="4649" spans="22:22" x14ac:dyDescent="0.45">
      <c r="V4649" s="3"/>
    </row>
    <row r="4650" spans="22:22" x14ac:dyDescent="0.45">
      <c r="V4650" s="3"/>
    </row>
    <row r="4651" spans="22:22" x14ac:dyDescent="0.45">
      <c r="V4651" s="3"/>
    </row>
    <row r="4652" spans="22:22" x14ac:dyDescent="0.45">
      <c r="V4652" s="3"/>
    </row>
    <row r="4653" spans="22:22" x14ac:dyDescent="0.45">
      <c r="V4653" s="3"/>
    </row>
    <row r="4654" spans="22:22" x14ac:dyDescent="0.45">
      <c r="V4654" s="3"/>
    </row>
    <row r="4655" spans="22:22" x14ac:dyDescent="0.45">
      <c r="V4655" s="3"/>
    </row>
    <row r="4656" spans="22:22" x14ac:dyDescent="0.45">
      <c r="V4656" s="3"/>
    </row>
    <row r="4657" spans="22:22" x14ac:dyDescent="0.45">
      <c r="V4657" s="3"/>
    </row>
    <row r="4658" spans="22:22" x14ac:dyDescent="0.45">
      <c r="V4658" s="3"/>
    </row>
    <row r="4659" spans="22:22" x14ac:dyDescent="0.45">
      <c r="V4659" s="3"/>
    </row>
    <row r="4660" spans="22:22" x14ac:dyDescent="0.45">
      <c r="V4660" s="3"/>
    </row>
    <row r="4661" spans="22:22" x14ac:dyDescent="0.45">
      <c r="V4661" s="3"/>
    </row>
    <row r="4662" spans="22:22" x14ac:dyDescent="0.45">
      <c r="V4662" s="3"/>
    </row>
    <row r="4663" spans="22:22" x14ac:dyDescent="0.45">
      <c r="V4663" s="3"/>
    </row>
    <row r="4664" spans="22:22" x14ac:dyDescent="0.45">
      <c r="V4664" s="3"/>
    </row>
    <row r="4665" spans="22:22" x14ac:dyDescent="0.45">
      <c r="V4665" s="3"/>
    </row>
    <row r="4666" spans="22:22" x14ac:dyDescent="0.45">
      <c r="V4666" s="3"/>
    </row>
    <row r="4667" spans="22:22" x14ac:dyDescent="0.45">
      <c r="V4667" s="3"/>
    </row>
    <row r="4668" spans="22:22" x14ac:dyDescent="0.45">
      <c r="V4668" s="3"/>
    </row>
    <row r="4669" spans="22:22" x14ac:dyDescent="0.45">
      <c r="V4669" s="3"/>
    </row>
    <row r="4670" spans="22:22" x14ac:dyDescent="0.45">
      <c r="V4670" s="3"/>
    </row>
    <row r="4671" spans="22:22" x14ac:dyDescent="0.45">
      <c r="V4671" s="3"/>
    </row>
    <row r="4672" spans="22:22" x14ac:dyDescent="0.45">
      <c r="V4672" s="3"/>
    </row>
    <row r="4673" spans="22:22" x14ac:dyDescent="0.45">
      <c r="V4673" s="3"/>
    </row>
    <row r="4674" spans="22:22" x14ac:dyDescent="0.45">
      <c r="V4674" s="3"/>
    </row>
    <row r="4675" spans="22:22" x14ac:dyDescent="0.45">
      <c r="V4675" s="3"/>
    </row>
    <row r="4676" spans="22:22" x14ac:dyDescent="0.45">
      <c r="V4676" s="3"/>
    </row>
    <row r="4677" spans="22:22" x14ac:dyDescent="0.45">
      <c r="V4677" s="3"/>
    </row>
    <row r="4678" spans="22:22" x14ac:dyDescent="0.45">
      <c r="V4678" s="3"/>
    </row>
    <row r="4679" spans="22:22" x14ac:dyDescent="0.45">
      <c r="V4679" s="3"/>
    </row>
    <row r="4680" spans="22:22" x14ac:dyDescent="0.45">
      <c r="V4680" s="3"/>
    </row>
    <row r="4681" spans="22:22" x14ac:dyDescent="0.45">
      <c r="V4681" s="3"/>
    </row>
    <row r="4682" spans="22:22" x14ac:dyDescent="0.45">
      <c r="V4682" s="3"/>
    </row>
    <row r="4683" spans="22:22" x14ac:dyDescent="0.45">
      <c r="V4683" s="3"/>
    </row>
    <row r="4684" spans="22:22" x14ac:dyDescent="0.45">
      <c r="V4684" s="3"/>
    </row>
    <row r="4685" spans="22:22" x14ac:dyDescent="0.45">
      <c r="V4685" s="3"/>
    </row>
    <row r="4686" spans="22:22" x14ac:dyDescent="0.45">
      <c r="V4686" s="3"/>
    </row>
    <row r="4687" spans="22:22" x14ac:dyDescent="0.45">
      <c r="V4687" s="3"/>
    </row>
    <row r="4688" spans="22:22" x14ac:dyDescent="0.45">
      <c r="V4688" s="3"/>
    </row>
    <row r="4689" spans="22:22" x14ac:dyDescent="0.45">
      <c r="V4689" s="3"/>
    </row>
    <row r="4690" spans="22:22" x14ac:dyDescent="0.45">
      <c r="V4690" s="3"/>
    </row>
    <row r="4691" spans="22:22" x14ac:dyDescent="0.45">
      <c r="V4691" s="3"/>
    </row>
    <row r="4692" spans="22:22" x14ac:dyDescent="0.45">
      <c r="V4692" s="3"/>
    </row>
    <row r="4693" spans="22:22" x14ac:dyDescent="0.45">
      <c r="V4693" s="3"/>
    </row>
    <row r="4694" spans="22:22" x14ac:dyDescent="0.45">
      <c r="V4694" s="3"/>
    </row>
    <row r="4695" spans="22:22" x14ac:dyDescent="0.45">
      <c r="V4695" s="3"/>
    </row>
    <row r="4696" spans="22:22" x14ac:dyDescent="0.45">
      <c r="V4696" s="3"/>
    </row>
    <row r="4697" spans="22:22" x14ac:dyDescent="0.45">
      <c r="V4697" s="3"/>
    </row>
    <row r="4698" spans="22:22" x14ac:dyDescent="0.45">
      <c r="V4698" s="3"/>
    </row>
    <row r="4699" spans="22:22" x14ac:dyDescent="0.45">
      <c r="V4699" s="3"/>
    </row>
    <row r="4700" spans="22:22" x14ac:dyDescent="0.45">
      <c r="V4700" s="3"/>
    </row>
    <row r="4701" spans="22:22" x14ac:dyDescent="0.45">
      <c r="V4701" s="3"/>
    </row>
    <row r="4702" spans="22:22" x14ac:dyDescent="0.45">
      <c r="V4702" s="3"/>
    </row>
    <row r="4703" spans="22:22" x14ac:dyDescent="0.45">
      <c r="V4703" s="3"/>
    </row>
    <row r="4704" spans="22:22" x14ac:dyDescent="0.45">
      <c r="V4704" s="3"/>
    </row>
    <row r="4705" spans="22:22" x14ac:dyDescent="0.45">
      <c r="V4705" s="3"/>
    </row>
    <row r="4706" spans="22:22" x14ac:dyDescent="0.45">
      <c r="V4706" s="3"/>
    </row>
    <row r="4707" spans="22:22" x14ac:dyDescent="0.45">
      <c r="V4707" s="3"/>
    </row>
    <row r="4708" spans="22:22" x14ac:dyDescent="0.45">
      <c r="V4708" s="3"/>
    </row>
    <row r="4709" spans="22:22" x14ac:dyDescent="0.45">
      <c r="V4709" s="3"/>
    </row>
    <row r="4710" spans="22:22" x14ac:dyDescent="0.45">
      <c r="V4710" s="3"/>
    </row>
    <row r="4711" spans="22:22" x14ac:dyDescent="0.45">
      <c r="V4711" s="3"/>
    </row>
    <row r="4712" spans="22:22" x14ac:dyDescent="0.45">
      <c r="V4712" s="3"/>
    </row>
    <row r="4713" spans="22:22" x14ac:dyDescent="0.45">
      <c r="V4713" s="3"/>
    </row>
    <row r="4714" spans="22:22" x14ac:dyDescent="0.45">
      <c r="V4714" s="3"/>
    </row>
    <row r="4715" spans="22:22" x14ac:dyDescent="0.45">
      <c r="V4715" s="3"/>
    </row>
    <row r="4716" spans="22:22" x14ac:dyDescent="0.45">
      <c r="V4716" s="3"/>
    </row>
    <row r="4717" spans="22:22" x14ac:dyDescent="0.45">
      <c r="V4717" s="3"/>
    </row>
    <row r="4718" spans="22:22" x14ac:dyDescent="0.45">
      <c r="V4718" s="3"/>
    </row>
    <row r="4719" spans="22:22" x14ac:dyDescent="0.45">
      <c r="V4719" s="3"/>
    </row>
    <row r="4720" spans="22:22" x14ac:dyDescent="0.45">
      <c r="V4720" s="3"/>
    </row>
    <row r="4721" spans="22:22" x14ac:dyDescent="0.45">
      <c r="V4721" s="3"/>
    </row>
    <row r="4722" spans="22:22" x14ac:dyDescent="0.45">
      <c r="V4722" s="3"/>
    </row>
    <row r="4723" spans="22:22" x14ac:dyDescent="0.45">
      <c r="V4723" s="3"/>
    </row>
    <row r="4724" spans="22:22" x14ac:dyDescent="0.45">
      <c r="V4724" s="3"/>
    </row>
    <row r="4725" spans="22:22" x14ac:dyDescent="0.45">
      <c r="V4725" s="3"/>
    </row>
    <row r="4726" spans="22:22" x14ac:dyDescent="0.45">
      <c r="V4726" s="3"/>
    </row>
    <row r="4727" spans="22:22" x14ac:dyDescent="0.45">
      <c r="V4727" s="3"/>
    </row>
    <row r="4728" spans="22:22" x14ac:dyDescent="0.45">
      <c r="V4728" s="3"/>
    </row>
    <row r="4729" spans="22:22" x14ac:dyDescent="0.45">
      <c r="V4729" s="3"/>
    </row>
    <row r="4730" spans="22:22" x14ac:dyDescent="0.45">
      <c r="V4730" s="3"/>
    </row>
    <row r="4731" spans="22:22" x14ac:dyDescent="0.45">
      <c r="V4731" s="3"/>
    </row>
    <row r="4732" spans="22:22" x14ac:dyDescent="0.45">
      <c r="V4732" s="3"/>
    </row>
    <row r="4733" spans="22:22" x14ac:dyDescent="0.45">
      <c r="V4733" s="3"/>
    </row>
    <row r="4734" spans="22:22" x14ac:dyDescent="0.45">
      <c r="V4734" s="3"/>
    </row>
    <row r="4735" spans="22:22" x14ac:dyDescent="0.45">
      <c r="V4735" s="3"/>
    </row>
    <row r="4736" spans="22:22" x14ac:dyDescent="0.45">
      <c r="V4736" s="3"/>
    </row>
    <row r="4737" spans="22:22" x14ac:dyDescent="0.45">
      <c r="V4737" s="3"/>
    </row>
    <row r="4738" spans="22:22" x14ac:dyDescent="0.45">
      <c r="V4738" s="3"/>
    </row>
    <row r="4739" spans="22:22" x14ac:dyDescent="0.45">
      <c r="V4739" s="3"/>
    </row>
    <row r="4740" spans="22:22" x14ac:dyDescent="0.45">
      <c r="V4740" s="3"/>
    </row>
    <row r="4741" spans="22:22" x14ac:dyDescent="0.45">
      <c r="V4741" s="3"/>
    </row>
    <row r="4742" spans="22:22" x14ac:dyDescent="0.45">
      <c r="V4742" s="3"/>
    </row>
    <row r="4743" spans="22:22" x14ac:dyDescent="0.45">
      <c r="V4743" s="3"/>
    </row>
    <row r="4744" spans="22:22" x14ac:dyDescent="0.45">
      <c r="V4744" s="3"/>
    </row>
    <row r="4745" spans="22:22" x14ac:dyDescent="0.45">
      <c r="V4745" s="3"/>
    </row>
    <row r="4746" spans="22:22" x14ac:dyDescent="0.45">
      <c r="V4746" s="3"/>
    </row>
    <row r="4747" spans="22:22" x14ac:dyDescent="0.45">
      <c r="V4747" s="3"/>
    </row>
    <row r="4748" spans="22:22" x14ac:dyDescent="0.45">
      <c r="V4748" s="3"/>
    </row>
    <row r="4749" spans="22:22" x14ac:dyDescent="0.45">
      <c r="V4749" s="3"/>
    </row>
    <row r="4750" spans="22:22" x14ac:dyDescent="0.45">
      <c r="V4750" s="3"/>
    </row>
    <row r="4751" spans="22:22" x14ac:dyDescent="0.45">
      <c r="V4751" s="3"/>
    </row>
    <row r="4752" spans="22:22" x14ac:dyDescent="0.45">
      <c r="V4752" s="3"/>
    </row>
    <row r="4753" spans="22:22" x14ac:dyDescent="0.45">
      <c r="V4753" s="3"/>
    </row>
    <row r="4754" spans="22:22" x14ac:dyDescent="0.45">
      <c r="V4754" s="3"/>
    </row>
    <row r="4755" spans="22:22" x14ac:dyDescent="0.45">
      <c r="V4755" s="3"/>
    </row>
    <row r="4756" spans="22:22" x14ac:dyDescent="0.45">
      <c r="V4756" s="3"/>
    </row>
    <row r="4757" spans="22:22" x14ac:dyDescent="0.45">
      <c r="V4757" s="3"/>
    </row>
    <row r="4758" spans="22:22" x14ac:dyDescent="0.45">
      <c r="V4758" s="3"/>
    </row>
    <row r="4759" spans="22:22" x14ac:dyDescent="0.45">
      <c r="V4759" s="3"/>
    </row>
    <row r="4760" spans="22:22" x14ac:dyDescent="0.45">
      <c r="V4760" s="3"/>
    </row>
    <row r="4761" spans="22:22" x14ac:dyDescent="0.45">
      <c r="V4761" s="3"/>
    </row>
    <row r="4762" spans="22:22" x14ac:dyDescent="0.45">
      <c r="V4762" s="3"/>
    </row>
    <row r="4763" spans="22:22" x14ac:dyDescent="0.45">
      <c r="V4763" s="3"/>
    </row>
    <row r="4764" spans="22:22" x14ac:dyDescent="0.45">
      <c r="V4764" s="3"/>
    </row>
    <row r="4765" spans="22:22" x14ac:dyDescent="0.45">
      <c r="V4765" s="3"/>
    </row>
    <row r="4766" spans="22:22" x14ac:dyDescent="0.45">
      <c r="V4766" s="3"/>
    </row>
    <row r="4767" spans="22:22" x14ac:dyDescent="0.45">
      <c r="V4767" s="3"/>
    </row>
    <row r="4768" spans="22:22" x14ac:dyDescent="0.45">
      <c r="V4768" s="3"/>
    </row>
    <row r="4769" spans="22:22" x14ac:dyDescent="0.45">
      <c r="V4769" s="3"/>
    </row>
    <row r="4770" spans="22:22" x14ac:dyDescent="0.45">
      <c r="V4770" s="3"/>
    </row>
    <row r="4771" spans="22:22" x14ac:dyDescent="0.45">
      <c r="V4771" s="3"/>
    </row>
    <row r="4772" spans="22:22" x14ac:dyDescent="0.45">
      <c r="V4772" s="3"/>
    </row>
    <row r="4773" spans="22:22" x14ac:dyDescent="0.45">
      <c r="V4773" s="3"/>
    </row>
    <row r="4774" spans="22:22" x14ac:dyDescent="0.45">
      <c r="V4774" s="3"/>
    </row>
    <row r="4775" spans="22:22" x14ac:dyDescent="0.45">
      <c r="V4775" s="3"/>
    </row>
    <row r="4776" spans="22:22" x14ac:dyDescent="0.45">
      <c r="V4776" s="3"/>
    </row>
    <row r="4777" spans="22:22" x14ac:dyDescent="0.45">
      <c r="V4777" s="3"/>
    </row>
    <row r="4778" spans="22:22" x14ac:dyDescent="0.45">
      <c r="V4778" s="3"/>
    </row>
    <row r="4779" spans="22:22" x14ac:dyDescent="0.45">
      <c r="V4779" s="3"/>
    </row>
    <row r="4780" spans="22:22" x14ac:dyDescent="0.45">
      <c r="V4780" s="3"/>
    </row>
    <row r="4781" spans="22:22" x14ac:dyDescent="0.45">
      <c r="V4781" s="3"/>
    </row>
    <row r="4782" spans="22:22" x14ac:dyDescent="0.45">
      <c r="V4782" s="3"/>
    </row>
    <row r="4783" spans="22:22" x14ac:dyDescent="0.45">
      <c r="V4783" s="3"/>
    </row>
    <row r="4784" spans="22:22" x14ac:dyDescent="0.45">
      <c r="V4784" s="3"/>
    </row>
    <row r="4785" spans="22:22" x14ac:dyDescent="0.45">
      <c r="V4785" s="3"/>
    </row>
    <row r="4786" spans="22:22" x14ac:dyDescent="0.45">
      <c r="V4786" s="3"/>
    </row>
    <row r="4787" spans="22:22" x14ac:dyDescent="0.45">
      <c r="V4787" s="3"/>
    </row>
    <row r="4788" spans="22:22" x14ac:dyDescent="0.45">
      <c r="V4788" s="3"/>
    </row>
    <row r="4789" spans="22:22" x14ac:dyDescent="0.45">
      <c r="V4789" s="3"/>
    </row>
    <row r="4790" spans="22:22" x14ac:dyDescent="0.45">
      <c r="V4790" s="3"/>
    </row>
    <row r="4791" spans="22:22" x14ac:dyDescent="0.45">
      <c r="V4791" s="3"/>
    </row>
    <row r="4792" spans="22:22" x14ac:dyDescent="0.45">
      <c r="V4792" s="3"/>
    </row>
    <row r="4793" spans="22:22" x14ac:dyDescent="0.45">
      <c r="V4793" s="3"/>
    </row>
    <row r="4794" spans="22:22" x14ac:dyDescent="0.45">
      <c r="V4794" s="3"/>
    </row>
    <row r="4795" spans="22:22" x14ac:dyDescent="0.45">
      <c r="V4795" s="3"/>
    </row>
    <row r="4796" spans="22:22" x14ac:dyDescent="0.45">
      <c r="V4796" s="3"/>
    </row>
    <row r="4797" spans="22:22" x14ac:dyDescent="0.45">
      <c r="V4797" s="3"/>
    </row>
    <row r="4798" spans="22:22" x14ac:dyDescent="0.45">
      <c r="V4798" s="3"/>
    </row>
    <row r="4799" spans="22:22" x14ac:dyDescent="0.45">
      <c r="V4799" s="3"/>
    </row>
    <row r="4800" spans="22:22" x14ac:dyDescent="0.45">
      <c r="V4800" s="3"/>
    </row>
    <row r="4801" spans="22:22" x14ac:dyDescent="0.45">
      <c r="V4801" s="3"/>
    </row>
    <row r="4802" spans="22:22" x14ac:dyDescent="0.45">
      <c r="V4802" s="3"/>
    </row>
    <row r="4803" spans="22:22" x14ac:dyDescent="0.45">
      <c r="V4803" s="3"/>
    </row>
    <row r="4804" spans="22:22" x14ac:dyDescent="0.45">
      <c r="V4804" s="3"/>
    </row>
    <row r="4805" spans="22:22" x14ac:dyDescent="0.45">
      <c r="V4805" s="3"/>
    </row>
    <row r="4806" spans="22:22" x14ac:dyDescent="0.45">
      <c r="V4806" s="3"/>
    </row>
    <row r="4807" spans="22:22" x14ac:dyDescent="0.45">
      <c r="V4807" s="3"/>
    </row>
    <row r="4808" spans="22:22" x14ac:dyDescent="0.45">
      <c r="V4808" s="3"/>
    </row>
    <row r="4809" spans="22:22" x14ac:dyDescent="0.45">
      <c r="V4809" s="3"/>
    </row>
    <row r="4810" spans="22:22" x14ac:dyDescent="0.45">
      <c r="V4810" s="3"/>
    </row>
    <row r="4811" spans="22:22" x14ac:dyDescent="0.45">
      <c r="V4811" s="3"/>
    </row>
    <row r="4812" spans="22:22" x14ac:dyDescent="0.45">
      <c r="V4812" s="3"/>
    </row>
    <row r="4813" spans="22:22" x14ac:dyDescent="0.45">
      <c r="V4813" s="3"/>
    </row>
    <row r="4814" spans="22:22" x14ac:dyDescent="0.45">
      <c r="V4814" s="3"/>
    </row>
    <row r="4815" spans="22:22" x14ac:dyDescent="0.45">
      <c r="V4815" s="3"/>
    </row>
    <row r="4816" spans="22:22" x14ac:dyDescent="0.45">
      <c r="V4816" s="3"/>
    </row>
    <row r="4817" spans="22:22" x14ac:dyDescent="0.45">
      <c r="V4817" s="3"/>
    </row>
    <row r="4818" spans="22:22" x14ac:dyDescent="0.45">
      <c r="V4818" s="3"/>
    </row>
    <row r="4819" spans="22:22" x14ac:dyDescent="0.45">
      <c r="V4819" s="3"/>
    </row>
    <row r="4820" spans="22:22" x14ac:dyDescent="0.45">
      <c r="V4820" s="3"/>
    </row>
    <row r="4821" spans="22:22" x14ac:dyDescent="0.45">
      <c r="V4821" s="3"/>
    </row>
    <row r="4822" spans="22:22" x14ac:dyDescent="0.45">
      <c r="V4822" s="3"/>
    </row>
    <row r="4823" spans="22:22" x14ac:dyDescent="0.45">
      <c r="V4823" s="3"/>
    </row>
    <row r="4824" spans="22:22" x14ac:dyDescent="0.45">
      <c r="V4824" s="3"/>
    </row>
    <row r="4825" spans="22:22" x14ac:dyDescent="0.45">
      <c r="V4825" s="3"/>
    </row>
    <row r="4826" spans="22:22" x14ac:dyDescent="0.45">
      <c r="V4826" s="3"/>
    </row>
    <row r="4827" spans="22:22" x14ac:dyDescent="0.45">
      <c r="V4827" s="3"/>
    </row>
    <row r="4828" spans="22:22" x14ac:dyDescent="0.45">
      <c r="V4828" s="3"/>
    </row>
    <row r="4829" spans="22:22" x14ac:dyDescent="0.45">
      <c r="V4829" s="3"/>
    </row>
    <row r="4830" spans="22:22" x14ac:dyDescent="0.45">
      <c r="V4830" s="3"/>
    </row>
    <row r="4831" spans="22:22" x14ac:dyDescent="0.45">
      <c r="V4831" s="3"/>
    </row>
    <row r="4832" spans="22:22" x14ac:dyDescent="0.45">
      <c r="V4832" s="3"/>
    </row>
    <row r="4833" spans="22:22" x14ac:dyDescent="0.45">
      <c r="V4833" s="3"/>
    </row>
    <row r="4834" spans="22:22" x14ac:dyDescent="0.45">
      <c r="V4834" s="3"/>
    </row>
    <row r="4835" spans="22:22" x14ac:dyDescent="0.45">
      <c r="V4835" s="3"/>
    </row>
    <row r="4836" spans="22:22" x14ac:dyDescent="0.45">
      <c r="V4836" s="3"/>
    </row>
    <row r="4837" spans="22:22" x14ac:dyDescent="0.45">
      <c r="V4837" s="3"/>
    </row>
    <row r="4838" spans="22:22" x14ac:dyDescent="0.45">
      <c r="V4838" s="3"/>
    </row>
    <row r="4839" spans="22:22" x14ac:dyDescent="0.45">
      <c r="V4839" s="3"/>
    </row>
    <row r="4840" spans="22:22" x14ac:dyDescent="0.45">
      <c r="V4840" s="3"/>
    </row>
    <row r="4841" spans="22:22" x14ac:dyDescent="0.45">
      <c r="V4841" s="3"/>
    </row>
    <row r="4842" spans="22:22" x14ac:dyDescent="0.45">
      <c r="V4842" s="3"/>
    </row>
    <row r="4843" spans="22:22" x14ac:dyDescent="0.45">
      <c r="V4843" s="3"/>
    </row>
    <row r="4844" spans="22:22" x14ac:dyDescent="0.45">
      <c r="V4844" s="3"/>
    </row>
    <row r="4845" spans="22:22" x14ac:dyDescent="0.45">
      <c r="V4845" s="3"/>
    </row>
    <row r="4846" spans="22:22" x14ac:dyDescent="0.45">
      <c r="V4846" s="3"/>
    </row>
    <row r="4847" spans="22:22" x14ac:dyDescent="0.45">
      <c r="V4847" s="3"/>
    </row>
    <row r="4848" spans="22:22" x14ac:dyDescent="0.45">
      <c r="V4848" s="3"/>
    </row>
    <row r="4849" spans="22:22" x14ac:dyDescent="0.45">
      <c r="V4849" s="3"/>
    </row>
    <row r="4850" spans="22:22" x14ac:dyDescent="0.45">
      <c r="V4850" s="3"/>
    </row>
    <row r="4851" spans="22:22" x14ac:dyDescent="0.45">
      <c r="V4851" s="3"/>
    </row>
    <row r="4852" spans="22:22" x14ac:dyDescent="0.45">
      <c r="V4852" s="3"/>
    </row>
    <row r="4853" spans="22:22" x14ac:dyDescent="0.45">
      <c r="V4853" s="3"/>
    </row>
    <row r="4854" spans="22:22" x14ac:dyDescent="0.45">
      <c r="V4854" s="3"/>
    </row>
    <row r="4855" spans="22:22" x14ac:dyDescent="0.45">
      <c r="V4855" s="3"/>
    </row>
    <row r="4856" spans="22:22" x14ac:dyDescent="0.45">
      <c r="V4856" s="3"/>
    </row>
    <row r="4857" spans="22:22" x14ac:dyDescent="0.45">
      <c r="V4857" s="3"/>
    </row>
    <row r="4858" spans="22:22" x14ac:dyDescent="0.45">
      <c r="V4858" s="3"/>
    </row>
    <row r="4859" spans="22:22" x14ac:dyDescent="0.45">
      <c r="V4859" s="3"/>
    </row>
    <row r="4860" spans="22:22" x14ac:dyDescent="0.45">
      <c r="V4860" s="3"/>
    </row>
    <row r="4861" spans="22:22" x14ac:dyDescent="0.45">
      <c r="V4861" s="3"/>
    </row>
    <row r="4862" spans="22:22" x14ac:dyDescent="0.45">
      <c r="V4862" s="3"/>
    </row>
    <row r="4863" spans="22:22" x14ac:dyDescent="0.45">
      <c r="V4863" s="3"/>
    </row>
    <row r="4864" spans="22:22" x14ac:dyDescent="0.45">
      <c r="V4864" s="3"/>
    </row>
    <row r="4865" spans="22:22" x14ac:dyDescent="0.45">
      <c r="V4865" s="3"/>
    </row>
    <row r="4866" spans="22:22" x14ac:dyDescent="0.45">
      <c r="V4866" s="3"/>
    </row>
    <row r="4867" spans="22:22" x14ac:dyDescent="0.45">
      <c r="V4867" s="3"/>
    </row>
    <row r="4868" spans="22:22" x14ac:dyDescent="0.45">
      <c r="V4868" s="3"/>
    </row>
    <row r="4869" spans="22:22" x14ac:dyDescent="0.45">
      <c r="V4869" s="3"/>
    </row>
    <row r="4870" spans="22:22" x14ac:dyDescent="0.45">
      <c r="V4870" s="3"/>
    </row>
    <row r="4871" spans="22:22" x14ac:dyDescent="0.45">
      <c r="V4871" s="3"/>
    </row>
    <row r="4872" spans="22:22" x14ac:dyDescent="0.45">
      <c r="V4872" s="3"/>
    </row>
    <row r="4873" spans="22:22" x14ac:dyDescent="0.45">
      <c r="V4873" s="3"/>
    </row>
    <row r="4874" spans="22:22" x14ac:dyDescent="0.45">
      <c r="V4874" s="3"/>
    </row>
    <row r="4875" spans="22:22" x14ac:dyDescent="0.45">
      <c r="V4875" s="3"/>
    </row>
    <row r="4876" spans="22:22" x14ac:dyDescent="0.45">
      <c r="V4876" s="3"/>
    </row>
    <row r="4877" spans="22:22" x14ac:dyDescent="0.45">
      <c r="V4877" s="3"/>
    </row>
    <row r="4878" spans="22:22" x14ac:dyDescent="0.45">
      <c r="V4878" s="3"/>
    </row>
    <row r="4879" spans="22:22" x14ac:dyDescent="0.45">
      <c r="V4879" s="3"/>
    </row>
    <row r="4880" spans="22:22" x14ac:dyDescent="0.45">
      <c r="V4880" s="3"/>
    </row>
    <row r="4881" spans="22:22" x14ac:dyDescent="0.45">
      <c r="V4881" s="3"/>
    </row>
    <row r="4882" spans="22:22" x14ac:dyDescent="0.45">
      <c r="V4882" s="3"/>
    </row>
    <row r="4883" spans="22:22" x14ac:dyDescent="0.45">
      <c r="V4883" s="3"/>
    </row>
    <row r="4884" spans="22:22" x14ac:dyDescent="0.45">
      <c r="V4884" s="3"/>
    </row>
    <row r="4885" spans="22:22" x14ac:dyDescent="0.45">
      <c r="V4885" s="3"/>
    </row>
    <row r="4886" spans="22:22" x14ac:dyDescent="0.45">
      <c r="V4886" s="3"/>
    </row>
    <row r="4887" spans="22:22" x14ac:dyDescent="0.45">
      <c r="V4887" s="3"/>
    </row>
    <row r="4888" spans="22:22" x14ac:dyDescent="0.45">
      <c r="V4888" s="3"/>
    </row>
    <row r="4889" spans="22:22" x14ac:dyDescent="0.45">
      <c r="V4889" s="3"/>
    </row>
    <row r="4890" spans="22:22" x14ac:dyDescent="0.45">
      <c r="V4890" s="3"/>
    </row>
    <row r="4891" spans="22:22" x14ac:dyDescent="0.45">
      <c r="V4891" s="3"/>
    </row>
    <row r="4892" spans="22:22" x14ac:dyDescent="0.45">
      <c r="V4892" s="3"/>
    </row>
    <row r="4893" spans="22:22" x14ac:dyDescent="0.45">
      <c r="V4893" s="3"/>
    </row>
    <row r="4894" spans="22:22" x14ac:dyDescent="0.45">
      <c r="V4894" s="3"/>
    </row>
    <row r="4895" spans="22:22" x14ac:dyDescent="0.45">
      <c r="V4895" s="3"/>
    </row>
    <row r="4896" spans="22:22" x14ac:dyDescent="0.45">
      <c r="V4896" s="3"/>
    </row>
    <row r="4897" spans="22:22" x14ac:dyDescent="0.45">
      <c r="V4897" s="3"/>
    </row>
    <row r="4898" spans="22:22" x14ac:dyDescent="0.45">
      <c r="V4898" s="3"/>
    </row>
    <row r="4899" spans="22:22" x14ac:dyDescent="0.45">
      <c r="V4899" s="3"/>
    </row>
    <row r="4900" spans="22:22" x14ac:dyDescent="0.45">
      <c r="V4900" s="3"/>
    </row>
    <row r="4901" spans="22:22" x14ac:dyDescent="0.45">
      <c r="V4901" s="3"/>
    </row>
    <row r="4902" spans="22:22" x14ac:dyDescent="0.45">
      <c r="V4902" s="3"/>
    </row>
    <row r="4903" spans="22:22" x14ac:dyDescent="0.45">
      <c r="V4903" s="3"/>
    </row>
    <row r="4904" spans="22:22" x14ac:dyDescent="0.45">
      <c r="V4904" s="3"/>
    </row>
    <row r="4905" spans="22:22" x14ac:dyDescent="0.45">
      <c r="V4905" s="3"/>
    </row>
    <row r="4906" spans="22:22" x14ac:dyDescent="0.45">
      <c r="V4906" s="3"/>
    </row>
    <row r="4907" spans="22:22" x14ac:dyDescent="0.45">
      <c r="V4907" s="3"/>
    </row>
    <row r="4908" spans="22:22" x14ac:dyDescent="0.45">
      <c r="V4908" s="3"/>
    </row>
    <row r="4909" spans="22:22" x14ac:dyDescent="0.45">
      <c r="V4909" s="3"/>
    </row>
    <row r="4910" spans="22:22" x14ac:dyDescent="0.45">
      <c r="V4910" s="3"/>
    </row>
    <row r="4911" spans="22:22" x14ac:dyDescent="0.45">
      <c r="V4911" s="3"/>
    </row>
    <row r="4912" spans="22:22" x14ac:dyDescent="0.45">
      <c r="V4912" s="3"/>
    </row>
    <row r="4913" spans="22:22" x14ac:dyDescent="0.45">
      <c r="V4913" s="3"/>
    </row>
    <row r="4914" spans="22:22" x14ac:dyDescent="0.45">
      <c r="V4914" s="3"/>
    </row>
    <row r="4915" spans="22:22" x14ac:dyDescent="0.45">
      <c r="V4915" s="3"/>
    </row>
    <row r="4916" spans="22:22" x14ac:dyDescent="0.45">
      <c r="V4916" s="3"/>
    </row>
    <row r="4917" spans="22:22" x14ac:dyDescent="0.45">
      <c r="V4917" s="3"/>
    </row>
    <row r="4918" spans="22:22" x14ac:dyDescent="0.45">
      <c r="V4918" s="3"/>
    </row>
    <row r="4919" spans="22:22" x14ac:dyDescent="0.45">
      <c r="V4919" s="3"/>
    </row>
    <row r="4920" spans="22:22" x14ac:dyDescent="0.45">
      <c r="V4920" s="3"/>
    </row>
    <row r="4921" spans="22:22" x14ac:dyDescent="0.45">
      <c r="V4921" s="3"/>
    </row>
    <row r="4922" spans="22:22" x14ac:dyDescent="0.45">
      <c r="V4922" s="3"/>
    </row>
    <row r="4923" spans="22:22" x14ac:dyDescent="0.45">
      <c r="V4923" s="3"/>
    </row>
    <row r="4924" spans="22:22" x14ac:dyDescent="0.45">
      <c r="V4924" s="3"/>
    </row>
    <row r="4925" spans="22:22" x14ac:dyDescent="0.45">
      <c r="V4925" s="3"/>
    </row>
    <row r="4926" spans="22:22" x14ac:dyDescent="0.45">
      <c r="V4926" s="3"/>
    </row>
    <row r="4927" spans="22:22" x14ac:dyDescent="0.45">
      <c r="V4927" s="3"/>
    </row>
    <row r="4928" spans="22:22" x14ac:dyDescent="0.45">
      <c r="V4928" s="3"/>
    </row>
    <row r="4929" spans="22:22" x14ac:dyDescent="0.45">
      <c r="V4929" s="3"/>
    </row>
    <row r="4930" spans="22:22" x14ac:dyDescent="0.45">
      <c r="V4930" s="3"/>
    </row>
    <row r="4931" spans="22:22" x14ac:dyDescent="0.45">
      <c r="V4931" s="3"/>
    </row>
    <row r="4932" spans="22:22" x14ac:dyDescent="0.45">
      <c r="V4932" s="3"/>
    </row>
    <row r="4933" spans="22:22" x14ac:dyDescent="0.45">
      <c r="V4933" s="3"/>
    </row>
    <row r="4934" spans="22:22" x14ac:dyDescent="0.45">
      <c r="V4934" s="3"/>
    </row>
    <row r="4935" spans="22:22" x14ac:dyDescent="0.45">
      <c r="V4935" s="3"/>
    </row>
    <row r="4936" spans="22:22" x14ac:dyDescent="0.45">
      <c r="V4936" s="3"/>
    </row>
    <row r="4937" spans="22:22" x14ac:dyDescent="0.45">
      <c r="V4937" s="3"/>
    </row>
    <row r="4938" spans="22:22" x14ac:dyDescent="0.45">
      <c r="V4938" s="3"/>
    </row>
    <row r="4939" spans="22:22" x14ac:dyDescent="0.45">
      <c r="V4939" s="3"/>
    </row>
    <row r="4940" spans="22:22" x14ac:dyDescent="0.45">
      <c r="V4940" s="3"/>
    </row>
    <row r="4941" spans="22:22" x14ac:dyDescent="0.45">
      <c r="V4941" s="3"/>
    </row>
    <row r="4942" spans="22:22" x14ac:dyDescent="0.45">
      <c r="V4942" s="3"/>
    </row>
    <row r="4943" spans="22:22" x14ac:dyDescent="0.45">
      <c r="V4943" s="3"/>
    </row>
    <row r="4944" spans="22:22" x14ac:dyDescent="0.45">
      <c r="V4944" s="3"/>
    </row>
    <row r="4945" spans="22:22" x14ac:dyDescent="0.45">
      <c r="V4945" s="3"/>
    </row>
    <row r="4946" spans="22:22" x14ac:dyDescent="0.45">
      <c r="V4946" s="3"/>
    </row>
    <row r="4947" spans="22:22" x14ac:dyDescent="0.45">
      <c r="V4947" s="3"/>
    </row>
    <row r="4948" spans="22:22" x14ac:dyDescent="0.45">
      <c r="V4948" s="3"/>
    </row>
    <row r="4949" spans="22:22" x14ac:dyDescent="0.45">
      <c r="V4949" s="3"/>
    </row>
    <row r="4950" spans="22:22" x14ac:dyDescent="0.45">
      <c r="V4950" s="3"/>
    </row>
    <row r="4951" spans="22:22" x14ac:dyDescent="0.45">
      <c r="V4951" s="3"/>
    </row>
    <row r="4952" spans="22:22" x14ac:dyDescent="0.45">
      <c r="V4952" s="3"/>
    </row>
    <row r="4953" spans="22:22" x14ac:dyDescent="0.45">
      <c r="V4953" s="3"/>
    </row>
    <row r="4954" spans="22:22" x14ac:dyDescent="0.45">
      <c r="V4954" s="3"/>
    </row>
    <row r="4955" spans="22:22" x14ac:dyDescent="0.45">
      <c r="V4955" s="3"/>
    </row>
    <row r="4956" spans="22:22" x14ac:dyDescent="0.45">
      <c r="V4956" s="3"/>
    </row>
    <row r="4957" spans="22:22" x14ac:dyDescent="0.45">
      <c r="V4957" s="3"/>
    </row>
    <row r="4958" spans="22:22" x14ac:dyDescent="0.45">
      <c r="V4958" s="3"/>
    </row>
    <row r="4959" spans="22:22" x14ac:dyDescent="0.45">
      <c r="V4959" s="3"/>
    </row>
    <row r="4960" spans="22:22" x14ac:dyDescent="0.45">
      <c r="V4960" s="3"/>
    </row>
    <row r="4961" spans="22:22" x14ac:dyDescent="0.45">
      <c r="V4961" s="3"/>
    </row>
    <row r="4962" spans="22:22" x14ac:dyDescent="0.45">
      <c r="V4962" s="3"/>
    </row>
    <row r="4963" spans="22:22" x14ac:dyDescent="0.45">
      <c r="V4963" s="3"/>
    </row>
    <row r="4964" spans="22:22" x14ac:dyDescent="0.45">
      <c r="V4964" s="3"/>
    </row>
    <row r="4965" spans="22:22" x14ac:dyDescent="0.45">
      <c r="V4965" s="3"/>
    </row>
    <row r="4966" spans="22:22" x14ac:dyDescent="0.45">
      <c r="V4966" s="3"/>
    </row>
    <row r="4967" spans="22:22" x14ac:dyDescent="0.45">
      <c r="V4967" s="3"/>
    </row>
    <row r="4968" spans="22:22" x14ac:dyDescent="0.45">
      <c r="V4968" s="3"/>
    </row>
    <row r="4969" spans="22:22" x14ac:dyDescent="0.45">
      <c r="V4969" s="3"/>
    </row>
    <row r="4970" spans="22:22" x14ac:dyDescent="0.45">
      <c r="V4970" s="3"/>
    </row>
    <row r="4971" spans="22:22" x14ac:dyDescent="0.45">
      <c r="V4971" s="3"/>
    </row>
    <row r="4972" spans="22:22" x14ac:dyDescent="0.45">
      <c r="V4972" s="3"/>
    </row>
    <row r="4973" spans="22:22" x14ac:dyDescent="0.45">
      <c r="V4973" s="3"/>
    </row>
    <row r="4974" spans="22:22" x14ac:dyDescent="0.45">
      <c r="V4974" s="3"/>
    </row>
    <row r="4975" spans="22:22" x14ac:dyDescent="0.45">
      <c r="V4975" s="3"/>
    </row>
    <row r="4976" spans="22:22" x14ac:dyDescent="0.45">
      <c r="V4976" s="3"/>
    </row>
    <row r="4977" spans="22:22" x14ac:dyDescent="0.45">
      <c r="V4977" s="3"/>
    </row>
    <row r="4978" spans="22:22" x14ac:dyDescent="0.45">
      <c r="V4978" s="3"/>
    </row>
    <row r="4979" spans="22:22" x14ac:dyDescent="0.45">
      <c r="V4979" s="3"/>
    </row>
    <row r="4980" spans="22:22" x14ac:dyDescent="0.45">
      <c r="V4980" s="3"/>
    </row>
    <row r="4981" spans="22:22" x14ac:dyDescent="0.45">
      <c r="V4981" s="3"/>
    </row>
    <row r="4982" spans="22:22" x14ac:dyDescent="0.45">
      <c r="V4982" s="3"/>
    </row>
    <row r="4983" spans="22:22" x14ac:dyDescent="0.45">
      <c r="V4983" s="3"/>
    </row>
    <row r="4984" spans="22:22" x14ac:dyDescent="0.45">
      <c r="V4984" s="3"/>
    </row>
    <row r="4985" spans="22:22" x14ac:dyDescent="0.45">
      <c r="V4985" s="3"/>
    </row>
    <row r="4986" spans="22:22" x14ac:dyDescent="0.45">
      <c r="V4986" s="3"/>
    </row>
    <row r="4987" spans="22:22" x14ac:dyDescent="0.45">
      <c r="V4987" s="3"/>
    </row>
    <row r="4988" spans="22:22" x14ac:dyDescent="0.45">
      <c r="V4988" s="3"/>
    </row>
    <row r="4989" spans="22:22" x14ac:dyDescent="0.45">
      <c r="V4989" s="3"/>
    </row>
    <row r="4990" spans="22:22" x14ac:dyDescent="0.45">
      <c r="V4990" s="3"/>
    </row>
    <row r="4991" spans="22:22" x14ac:dyDescent="0.45">
      <c r="V4991" s="3"/>
    </row>
    <row r="4992" spans="22:22" x14ac:dyDescent="0.45">
      <c r="V4992" s="3"/>
    </row>
    <row r="4993" spans="22:22" x14ac:dyDescent="0.45">
      <c r="V4993" s="3"/>
    </row>
    <row r="4994" spans="22:22" x14ac:dyDescent="0.45">
      <c r="V4994" s="3"/>
    </row>
    <row r="4995" spans="22:22" x14ac:dyDescent="0.45">
      <c r="V4995" s="3"/>
    </row>
    <row r="4996" spans="22:22" x14ac:dyDescent="0.45">
      <c r="V4996" s="3"/>
    </row>
    <row r="4997" spans="22:22" x14ac:dyDescent="0.45">
      <c r="V4997" s="3"/>
    </row>
    <row r="4998" spans="22:22" x14ac:dyDescent="0.45">
      <c r="V4998" s="3"/>
    </row>
    <row r="4999" spans="22:22" x14ac:dyDescent="0.45">
      <c r="V4999" s="3"/>
    </row>
    <row r="5000" spans="22:22" x14ac:dyDescent="0.45">
      <c r="V5000" s="3"/>
    </row>
    <row r="5001" spans="22:22" x14ac:dyDescent="0.45">
      <c r="V5001" s="3"/>
    </row>
    <row r="5002" spans="22:22" x14ac:dyDescent="0.45">
      <c r="V5002" s="3"/>
    </row>
    <row r="5003" spans="22:22" x14ac:dyDescent="0.45">
      <c r="V5003" s="3"/>
    </row>
    <row r="5004" spans="22:22" x14ac:dyDescent="0.45">
      <c r="V5004" s="3"/>
    </row>
    <row r="5005" spans="22:22" x14ac:dyDescent="0.45">
      <c r="V5005" s="3"/>
    </row>
    <row r="5006" spans="22:22" x14ac:dyDescent="0.45">
      <c r="V5006" s="3"/>
    </row>
    <row r="5007" spans="22:22" x14ac:dyDescent="0.45">
      <c r="V5007" s="3"/>
    </row>
    <row r="5008" spans="22:22" x14ac:dyDescent="0.45">
      <c r="V5008" s="3"/>
    </row>
    <row r="5009" spans="22:22" x14ac:dyDescent="0.45">
      <c r="V5009" s="3"/>
    </row>
    <row r="5010" spans="22:22" x14ac:dyDescent="0.45">
      <c r="V5010" s="3"/>
    </row>
    <row r="5011" spans="22:22" x14ac:dyDescent="0.45">
      <c r="V5011" s="3"/>
    </row>
    <row r="5012" spans="22:22" x14ac:dyDescent="0.45">
      <c r="V5012" s="3"/>
    </row>
    <row r="5013" spans="22:22" x14ac:dyDescent="0.45">
      <c r="V5013" s="3"/>
    </row>
    <row r="5014" spans="22:22" x14ac:dyDescent="0.45">
      <c r="V5014" s="3"/>
    </row>
    <row r="5015" spans="22:22" x14ac:dyDescent="0.45">
      <c r="V5015" s="3"/>
    </row>
    <row r="5016" spans="22:22" x14ac:dyDescent="0.45">
      <c r="V5016" s="3"/>
    </row>
    <row r="5017" spans="22:22" x14ac:dyDescent="0.45">
      <c r="V5017" s="3"/>
    </row>
    <row r="5018" spans="22:22" x14ac:dyDescent="0.45">
      <c r="V5018" s="3"/>
    </row>
    <row r="5019" spans="22:22" x14ac:dyDescent="0.45">
      <c r="V5019" s="3"/>
    </row>
    <row r="5020" spans="22:22" x14ac:dyDescent="0.45">
      <c r="V5020" s="3"/>
    </row>
    <row r="5021" spans="22:22" x14ac:dyDescent="0.45">
      <c r="V5021" s="3"/>
    </row>
    <row r="5022" spans="22:22" x14ac:dyDescent="0.45">
      <c r="V5022" s="3"/>
    </row>
    <row r="5023" spans="22:22" x14ac:dyDescent="0.45">
      <c r="V5023" s="3"/>
    </row>
    <row r="5024" spans="22:22" x14ac:dyDescent="0.45">
      <c r="V5024" s="3"/>
    </row>
    <row r="5025" spans="22:22" x14ac:dyDescent="0.45">
      <c r="V5025" s="3"/>
    </row>
    <row r="5026" spans="22:22" x14ac:dyDescent="0.45">
      <c r="V5026" s="3"/>
    </row>
    <row r="5027" spans="22:22" x14ac:dyDescent="0.45">
      <c r="V5027" s="3"/>
    </row>
    <row r="5028" spans="22:22" x14ac:dyDescent="0.45">
      <c r="V5028" s="3"/>
    </row>
    <row r="5029" spans="22:22" x14ac:dyDescent="0.45">
      <c r="V5029" s="3"/>
    </row>
    <row r="5030" spans="22:22" x14ac:dyDescent="0.45">
      <c r="V5030" s="3"/>
    </row>
    <row r="5031" spans="22:22" x14ac:dyDescent="0.45">
      <c r="V5031" s="3"/>
    </row>
    <row r="5032" spans="22:22" x14ac:dyDescent="0.45">
      <c r="V5032" s="3"/>
    </row>
    <row r="5033" spans="22:22" x14ac:dyDescent="0.45">
      <c r="V5033" s="3"/>
    </row>
    <row r="5034" spans="22:22" x14ac:dyDescent="0.45">
      <c r="V5034" s="3"/>
    </row>
    <row r="5035" spans="22:22" x14ac:dyDescent="0.45">
      <c r="V5035" s="3"/>
    </row>
    <row r="5036" spans="22:22" x14ac:dyDescent="0.45">
      <c r="V5036" s="3"/>
    </row>
    <row r="5037" spans="22:22" x14ac:dyDescent="0.45">
      <c r="V5037" s="3"/>
    </row>
    <row r="5038" spans="22:22" x14ac:dyDescent="0.45">
      <c r="V5038" s="3"/>
    </row>
    <row r="5039" spans="22:22" x14ac:dyDescent="0.45">
      <c r="V5039" s="3"/>
    </row>
    <row r="5040" spans="22:22" x14ac:dyDescent="0.45">
      <c r="V5040" s="3"/>
    </row>
    <row r="5041" spans="22:22" x14ac:dyDescent="0.45">
      <c r="V5041" s="3"/>
    </row>
    <row r="5042" spans="22:22" x14ac:dyDescent="0.45">
      <c r="V5042" s="3"/>
    </row>
    <row r="5043" spans="22:22" x14ac:dyDescent="0.45">
      <c r="V5043" s="3"/>
    </row>
    <row r="5044" spans="22:22" x14ac:dyDescent="0.45">
      <c r="V5044" s="3"/>
    </row>
    <row r="5045" spans="22:22" x14ac:dyDescent="0.45">
      <c r="V5045" s="3"/>
    </row>
    <row r="5046" spans="22:22" x14ac:dyDescent="0.45">
      <c r="V5046" s="3"/>
    </row>
    <row r="5047" spans="22:22" x14ac:dyDescent="0.45">
      <c r="V5047" s="3"/>
    </row>
    <row r="5048" spans="22:22" x14ac:dyDescent="0.45">
      <c r="V5048" s="3"/>
    </row>
    <row r="5049" spans="22:22" x14ac:dyDescent="0.45">
      <c r="V5049" s="3"/>
    </row>
    <row r="5050" spans="22:22" x14ac:dyDescent="0.45">
      <c r="V5050" s="3"/>
    </row>
    <row r="5051" spans="22:22" x14ac:dyDescent="0.45">
      <c r="V5051" s="3"/>
    </row>
    <row r="5052" spans="22:22" x14ac:dyDescent="0.45">
      <c r="V5052" s="3"/>
    </row>
    <row r="5053" spans="22:22" x14ac:dyDescent="0.45">
      <c r="V5053" s="3"/>
    </row>
    <row r="5054" spans="22:22" x14ac:dyDescent="0.45">
      <c r="V5054" s="3"/>
    </row>
    <row r="5055" spans="22:22" x14ac:dyDescent="0.45">
      <c r="V5055" s="3"/>
    </row>
    <row r="5056" spans="22:22" x14ac:dyDescent="0.45">
      <c r="V5056" s="3"/>
    </row>
    <row r="5057" spans="22:22" x14ac:dyDescent="0.45">
      <c r="V5057" s="3"/>
    </row>
    <row r="5058" spans="22:22" x14ac:dyDescent="0.45">
      <c r="V5058" s="3"/>
    </row>
    <row r="5059" spans="22:22" x14ac:dyDescent="0.45">
      <c r="V5059" s="3"/>
    </row>
    <row r="5060" spans="22:22" x14ac:dyDescent="0.45">
      <c r="V5060" s="3"/>
    </row>
    <row r="5061" spans="22:22" x14ac:dyDescent="0.45">
      <c r="V5061" s="3"/>
    </row>
    <row r="5062" spans="22:22" x14ac:dyDescent="0.45">
      <c r="V5062" s="3"/>
    </row>
    <row r="5063" spans="22:22" x14ac:dyDescent="0.45">
      <c r="V5063" s="3"/>
    </row>
    <row r="5064" spans="22:22" x14ac:dyDescent="0.45">
      <c r="V5064" s="3"/>
    </row>
    <row r="5065" spans="22:22" x14ac:dyDescent="0.45">
      <c r="V5065" s="3"/>
    </row>
    <row r="5066" spans="22:22" x14ac:dyDescent="0.45">
      <c r="V5066" s="3"/>
    </row>
    <row r="5067" spans="22:22" x14ac:dyDescent="0.45">
      <c r="V5067" s="3"/>
    </row>
    <row r="5068" spans="22:22" x14ac:dyDescent="0.45">
      <c r="V5068" s="3"/>
    </row>
    <row r="5069" spans="22:22" x14ac:dyDescent="0.45">
      <c r="V5069" s="3"/>
    </row>
    <row r="5070" spans="22:22" x14ac:dyDescent="0.45">
      <c r="V5070" s="3"/>
    </row>
    <row r="5071" spans="22:22" x14ac:dyDescent="0.45">
      <c r="V5071" s="3"/>
    </row>
    <row r="5072" spans="22:22" x14ac:dyDescent="0.45">
      <c r="V5072" s="3"/>
    </row>
    <row r="5073" spans="22:22" x14ac:dyDescent="0.45">
      <c r="V5073" s="3"/>
    </row>
    <row r="5074" spans="22:22" x14ac:dyDescent="0.45">
      <c r="V5074" s="3"/>
    </row>
    <row r="5075" spans="22:22" x14ac:dyDescent="0.45">
      <c r="V5075" s="3"/>
    </row>
    <row r="5076" spans="22:22" x14ac:dyDescent="0.45">
      <c r="V5076" s="3"/>
    </row>
    <row r="5077" spans="22:22" x14ac:dyDescent="0.45">
      <c r="V5077" s="3"/>
    </row>
    <row r="5078" spans="22:22" x14ac:dyDescent="0.45">
      <c r="V5078" s="3"/>
    </row>
    <row r="5079" spans="22:22" x14ac:dyDescent="0.45">
      <c r="V5079" s="3"/>
    </row>
    <row r="5080" spans="22:22" x14ac:dyDescent="0.45">
      <c r="V5080" s="3"/>
    </row>
    <row r="5081" spans="22:22" x14ac:dyDescent="0.45">
      <c r="V5081" s="3"/>
    </row>
    <row r="5082" spans="22:22" x14ac:dyDescent="0.45">
      <c r="V5082" s="3"/>
    </row>
    <row r="5083" spans="22:22" x14ac:dyDescent="0.45">
      <c r="V5083" s="3"/>
    </row>
    <row r="5084" spans="22:22" x14ac:dyDescent="0.45">
      <c r="V5084" s="3"/>
    </row>
    <row r="5085" spans="22:22" x14ac:dyDescent="0.45">
      <c r="V5085" s="3"/>
    </row>
    <row r="5086" spans="22:22" x14ac:dyDescent="0.45">
      <c r="V5086" s="3"/>
    </row>
    <row r="5087" spans="22:22" x14ac:dyDescent="0.45">
      <c r="V5087" s="3"/>
    </row>
    <row r="5088" spans="22:22" x14ac:dyDescent="0.45">
      <c r="V5088" s="3"/>
    </row>
    <row r="5089" spans="22:22" x14ac:dyDescent="0.45">
      <c r="V5089" s="3"/>
    </row>
    <row r="5090" spans="22:22" x14ac:dyDescent="0.45">
      <c r="V5090" s="3"/>
    </row>
    <row r="5091" spans="22:22" x14ac:dyDescent="0.45">
      <c r="V5091" s="3"/>
    </row>
    <row r="5092" spans="22:22" x14ac:dyDescent="0.45">
      <c r="V5092" s="3"/>
    </row>
    <row r="5093" spans="22:22" x14ac:dyDescent="0.45">
      <c r="V5093" s="3"/>
    </row>
    <row r="5094" spans="22:22" x14ac:dyDescent="0.45">
      <c r="V5094" s="3"/>
    </row>
    <row r="5095" spans="22:22" x14ac:dyDescent="0.45">
      <c r="V5095" s="3"/>
    </row>
    <row r="5096" spans="22:22" x14ac:dyDescent="0.45">
      <c r="V5096" s="3"/>
    </row>
    <row r="5097" spans="22:22" x14ac:dyDescent="0.45">
      <c r="V5097" s="3"/>
    </row>
    <row r="5098" spans="22:22" x14ac:dyDescent="0.45">
      <c r="V5098" s="3"/>
    </row>
    <row r="5099" spans="22:22" x14ac:dyDescent="0.45">
      <c r="V5099" s="3"/>
    </row>
    <row r="5100" spans="22:22" x14ac:dyDescent="0.45">
      <c r="V5100" s="3"/>
    </row>
    <row r="5101" spans="22:22" x14ac:dyDescent="0.45">
      <c r="V5101" s="3"/>
    </row>
    <row r="5102" spans="22:22" x14ac:dyDescent="0.45">
      <c r="V5102" s="3"/>
    </row>
    <row r="5103" spans="22:22" x14ac:dyDescent="0.45">
      <c r="V5103" s="3"/>
    </row>
    <row r="5104" spans="22:22" x14ac:dyDescent="0.45">
      <c r="V5104" s="3"/>
    </row>
    <row r="5105" spans="22:22" x14ac:dyDescent="0.45">
      <c r="V5105" s="3"/>
    </row>
    <row r="5106" spans="22:22" x14ac:dyDescent="0.45">
      <c r="V5106" s="3"/>
    </row>
    <row r="5107" spans="22:22" x14ac:dyDescent="0.45">
      <c r="V5107" s="3"/>
    </row>
    <row r="5108" spans="22:22" x14ac:dyDescent="0.45">
      <c r="V5108" s="3"/>
    </row>
    <row r="5109" spans="22:22" x14ac:dyDescent="0.45">
      <c r="V5109" s="3"/>
    </row>
    <row r="5110" spans="22:22" x14ac:dyDescent="0.45">
      <c r="V5110" s="3"/>
    </row>
    <row r="5111" spans="22:22" x14ac:dyDescent="0.45">
      <c r="V5111" s="3"/>
    </row>
    <row r="5112" spans="22:22" x14ac:dyDescent="0.45">
      <c r="V5112" s="3"/>
    </row>
    <row r="5113" spans="22:22" x14ac:dyDescent="0.45">
      <c r="V5113" s="3"/>
    </row>
    <row r="5114" spans="22:22" x14ac:dyDescent="0.45">
      <c r="V5114" s="3"/>
    </row>
    <row r="5115" spans="22:22" x14ac:dyDescent="0.45">
      <c r="V5115" s="3"/>
    </row>
    <row r="5116" spans="22:22" x14ac:dyDescent="0.45">
      <c r="V5116" s="3"/>
    </row>
    <row r="5117" spans="22:22" x14ac:dyDescent="0.45">
      <c r="V5117" s="3"/>
    </row>
    <row r="5118" spans="22:22" x14ac:dyDescent="0.45">
      <c r="V5118" s="3"/>
    </row>
    <row r="5119" spans="22:22" x14ac:dyDescent="0.45">
      <c r="V5119" s="3"/>
    </row>
    <row r="5120" spans="22:22" x14ac:dyDescent="0.45">
      <c r="V5120" s="3"/>
    </row>
    <row r="5121" spans="22:22" x14ac:dyDescent="0.45">
      <c r="V5121" s="3"/>
    </row>
    <row r="5122" spans="22:22" x14ac:dyDescent="0.45">
      <c r="V5122" s="3"/>
    </row>
    <row r="5123" spans="22:22" x14ac:dyDescent="0.45">
      <c r="V5123" s="3"/>
    </row>
    <row r="5124" spans="22:22" x14ac:dyDescent="0.45">
      <c r="V5124" s="3"/>
    </row>
    <row r="5125" spans="22:22" x14ac:dyDescent="0.45">
      <c r="V5125" s="3"/>
    </row>
    <row r="5126" spans="22:22" x14ac:dyDescent="0.45">
      <c r="V5126" s="3"/>
    </row>
    <row r="5127" spans="22:22" x14ac:dyDescent="0.45">
      <c r="V5127" s="3"/>
    </row>
    <row r="5128" spans="22:22" x14ac:dyDescent="0.45">
      <c r="V5128" s="3"/>
    </row>
    <row r="5129" spans="22:22" x14ac:dyDescent="0.45">
      <c r="V5129" s="3"/>
    </row>
    <row r="5130" spans="22:22" x14ac:dyDescent="0.45">
      <c r="V5130" s="3"/>
    </row>
    <row r="5131" spans="22:22" x14ac:dyDescent="0.45">
      <c r="V5131" s="3"/>
    </row>
    <row r="5132" spans="22:22" x14ac:dyDescent="0.45">
      <c r="V5132" s="3"/>
    </row>
    <row r="5133" spans="22:22" x14ac:dyDescent="0.45">
      <c r="V5133" s="3"/>
    </row>
    <row r="5134" spans="22:22" x14ac:dyDescent="0.45">
      <c r="V5134" s="3"/>
    </row>
    <row r="5135" spans="22:22" x14ac:dyDescent="0.45">
      <c r="V5135" s="3"/>
    </row>
    <row r="5136" spans="22:22" x14ac:dyDescent="0.45">
      <c r="V5136" s="3"/>
    </row>
    <row r="5137" spans="22:22" x14ac:dyDescent="0.45">
      <c r="V5137" s="3"/>
    </row>
    <row r="5138" spans="22:22" x14ac:dyDescent="0.45">
      <c r="V5138" s="3"/>
    </row>
    <row r="5139" spans="22:22" x14ac:dyDescent="0.45">
      <c r="V5139" s="3"/>
    </row>
    <row r="5140" spans="22:22" x14ac:dyDescent="0.45">
      <c r="V5140" s="3"/>
    </row>
    <row r="5141" spans="22:22" x14ac:dyDescent="0.45">
      <c r="V5141" s="3"/>
    </row>
    <row r="5142" spans="22:22" x14ac:dyDescent="0.45">
      <c r="V5142" s="3"/>
    </row>
    <row r="5143" spans="22:22" x14ac:dyDescent="0.45">
      <c r="V5143" s="3"/>
    </row>
    <row r="5144" spans="22:22" x14ac:dyDescent="0.45">
      <c r="V5144" s="3"/>
    </row>
    <row r="5145" spans="22:22" x14ac:dyDescent="0.45">
      <c r="V5145" s="3"/>
    </row>
    <row r="5146" spans="22:22" x14ac:dyDescent="0.45">
      <c r="V5146" s="3"/>
    </row>
    <row r="5147" spans="22:22" x14ac:dyDescent="0.45">
      <c r="V5147" s="3"/>
    </row>
    <row r="5148" spans="22:22" x14ac:dyDescent="0.45">
      <c r="V5148" s="3"/>
    </row>
    <row r="5149" spans="22:22" x14ac:dyDescent="0.45">
      <c r="V5149" s="3"/>
    </row>
    <row r="5150" spans="22:22" x14ac:dyDescent="0.45">
      <c r="V5150" s="3"/>
    </row>
    <row r="5151" spans="22:22" x14ac:dyDescent="0.45">
      <c r="V5151" s="3"/>
    </row>
    <row r="5152" spans="22:22" x14ac:dyDescent="0.45">
      <c r="V5152" s="3"/>
    </row>
    <row r="5153" spans="22:22" x14ac:dyDescent="0.45">
      <c r="V5153" s="3"/>
    </row>
    <row r="5154" spans="22:22" x14ac:dyDescent="0.45">
      <c r="V5154" s="3"/>
    </row>
    <row r="5155" spans="22:22" x14ac:dyDescent="0.45">
      <c r="V5155" s="3"/>
    </row>
    <row r="5156" spans="22:22" x14ac:dyDescent="0.45">
      <c r="V5156" s="3"/>
    </row>
    <row r="5157" spans="22:22" x14ac:dyDescent="0.45">
      <c r="V5157" s="3"/>
    </row>
    <row r="5158" spans="22:22" x14ac:dyDescent="0.45">
      <c r="V5158" s="3"/>
    </row>
    <row r="5159" spans="22:22" x14ac:dyDescent="0.45">
      <c r="V5159" s="3"/>
    </row>
    <row r="5160" spans="22:22" x14ac:dyDescent="0.45">
      <c r="V5160" s="3"/>
    </row>
    <row r="5161" spans="22:22" x14ac:dyDescent="0.45">
      <c r="V5161" s="3"/>
    </row>
    <row r="5162" spans="22:22" x14ac:dyDescent="0.45">
      <c r="V5162" s="3"/>
    </row>
    <row r="5163" spans="22:22" x14ac:dyDescent="0.45">
      <c r="V5163" s="3"/>
    </row>
    <row r="5164" spans="22:22" x14ac:dyDescent="0.45">
      <c r="V5164" s="3"/>
    </row>
    <row r="5165" spans="22:22" x14ac:dyDescent="0.45">
      <c r="V5165" s="3"/>
    </row>
    <row r="5166" spans="22:22" x14ac:dyDescent="0.45">
      <c r="V5166" s="3"/>
    </row>
    <row r="5167" spans="22:22" x14ac:dyDescent="0.45">
      <c r="V5167" s="3"/>
    </row>
    <row r="5168" spans="22:22" x14ac:dyDescent="0.45">
      <c r="V5168" s="3"/>
    </row>
    <row r="5169" spans="22:22" x14ac:dyDescent="0.45">
      <c r="V5169" s="3"/>
    </row>
    <row r="5170" spans="22:22" x14ac:dyDescent="0.45">
      <c r="V5170" s="3"/>
    </row>
    <row r="5171" spans="22:22" x14ac:dyDescent="0.45">
      <c r="V5171" s="3"/>
    </row>
    <row r="5172" spans="22:22" x14ac:dyDescent="0.45">
      <c r="V5172" s="3"/>
    </row>
    <row r="5173" spans="22:22" x14ac:dyDescent="0.45">
      <c r="V5173" s="3"/>
    </row>
    <row r="5174" spans="22:22" x14ac:dyDescent="0.45">
      <c r="V5174" s="3"/>
    </row>
    <row r="5175" spans="22:22" x14ac:dyDescent="0.45">
      <c r="V5175" s="3"/>
    </row>
    <row r="5176" spans="22:22" x14ac:dyDescent="0.45">
      <c r="V5176" s="3"/>
    </row>
    <row r="5177" spans="22:22" x14ac:dyDescent="0.45">
      <c r="V5177" s="3"/>
    </row>
    <row r="5178" spans="22:22" x14ac:dyDescent="0.45">
      <c r="V5178" s="3"/>
    </row>
    <row r="5179" spans="22:22" x14ac:dyDescent="0.45">
      <c r="V5179" s="3"/>
    </row>
    <row r="5180" spans="22:22" x14ac:dyDescent="0.45">
      <c r="V5180" s="3"/>
    </row>
    <row r="5181" spans="22:22" x14ac:dyDescent="0.45">
      <c r="V5181" s="3"/>
    </row>
    <row r="5182" spans="22:22" x14ac:dyDescent="0.45">
      <c r="V5182" s="3"/>
    </row>
    <row r="5183" spans="22:22" x14ac:dyDescent="0.45">
      <c r="V5183" s="3"/>
    </row>
    <row r="5184" spans="22:22" x14ac:dyDescent="0.45">
      <c r="V5184" s="3"/>
    </row>
    <row r="5185" spans="22:22" x14ac:dyDescent="0.45">
      <c r="V5185" s="3"/>
    </row>
    <row r="5186" spans="22:22" x14ac:dyDescent="0.45">
      <c r="V5186" s="3"/>
    </row>
    <row r="5187" spans="22:22" x14ac:dyDescent="0.45">
      <c r="V5187" s="3"/>
    </row>
    <row r="5188" spans="22:22" x14ac:dyDescent="0.45">
      <c r="V5188" s="3"/>
    </row>
    <row r="5189" spans="22:22" x14ac:dyDescent="0.45">
      <c r="V5189" s="3"/>
    </row>
    <row r="5190" spans="22:22" x14ac:dyDescent="0.45">
      <c r="V5190" s="3"/>
    </row>
    <row r="5191" spans="22:22" x14ac:dyDescent="0.45">
      <c r="V5191" s="3"/>
    </row>
    <row r="5192" spans="22:22" x14ac:dyDescent="0.45">
      <c r="V5192" s="3"/>
    </row>
    <row r="5193" spans="22:22" x14ac:dyDescent="0.45">
      <c r="V5193" s="3"/>
    </row>
    <row r="5194" spans="22:22" x14ac:dyDescent="0.45">
      <c r="V5194" s="3"/>
    </row>
    <row r="5195" spans="22:22" x14ac:dyDescent="0.45">
      <c r="V5195" s="3"/>
    </row>
    <row r="5196" spans="22:22" x14ac:dyDescent="0.45">
      <c r="V5196" s="3"/>
    </row>
    <row r="5197" spans="22:22" x14ac:dyDescent="0.45">
      <c r="V5197" s="3"/>
    </row>
    <row r="5198" spans="22:22" x14ac:dyDescent="0.45">
      <c r="V5198" s="3"/>
    </row>
    <row r="5199" spans="22:22" x14ac:dyDescent="0.45">
      <c r="V5199" s="3"/>
    </row>
    <row r="5200" spans="22:22" x14ac:dyDescent="0.45">
      <c r="V5200" s="3"/>
    </row>
    <row r="5201" spans="22:22" x14ac:dyDescent="0.45">
      <c r="V5201" s="3"/>
    </row>
    <row r="5202" spans="22:22" x14ac:dyDescent="0.45">
      <c r="V5202" s="3"/>
    </row>
    <row r="5203" spans="22:22" x14ac:dyDescent="0.45">
      <c r="V5203" s="3"/>
    </row>
    <row r="5204" spans="22:22" x14ac:dyDescent="0.45">
      <c r="V5204" s="3"/>
    </row>
    <row r="5205" spans="22:22" x14ac:dyDescent="0.45">
      <c r="V5205" s="3"/>
    </row>
    <row r="5206" spans="22:22" x14ac:dyDescent="0.45">
      <c r="V5206" s="3"/>
    </row>
    <row r="5207" spans="22:22" x14ac:dyDescent="0.45">
      <c r="V5207" s="3"/>
    </row>
    <row r="5208" spans="22:22" x14ac:dyDescent="0.45">
      <c r="V5208" s="3"/>
    </row>
    <row r="5209" spans="22:22" x14ac:dyDescent="0.45">
      <c r="V5209" s="3"/>
    </row>
    <row r="5210" spans="22:22" x14ac:dyDescent="0.45">
      <c r="V5210" s="3"/>
    </row>
    <row r="5211" spans="22:22" x14ac:dyDescent="0.45">
      <c r="V5211" s="3"/>
    </row>
    <row r="5212" spans="22:22" x14ac:dyDescent="0.45">
      <c r="V5212" s="3"/>
    </row>
    <row r="5213" spans="22:22" x14ac:dyDescent="0.45">
      <c r="V5213" s="3"/>
    </row>
    <row r="5214" spans="22:22" x14ac:dyDescent="0.45">
      <c r="V5214" s="3"/>
    </row>
    <row r="5215" spans="22:22" x14ac:dyDescent="0.45">
      <c r="V5215" s="3"/>
    </row>
    <row r="5216" spans="22:22" x14ac:dyDescent="0.45">
      <c r="V5216" s="3"/>
    </row>
    <row r="5217" spans="22:22" x14ac:dyDescent="0.45">
      <c r="V5217" s="3"/>
    </row>
    <row r="5218" spans="22:22" x14ac:dyDescent="0.45">
      <c r="V5218" s="3"/>
    </row>
    <row r="5219" spans="22:22" x14ac:dyDescent="0.45">
      <c r="V5219" s="3"/>
    </row>
    <row r="5220" spans="22:22" x14ac:dyDescent="0.45">
      <c r="V5220" s="3"/>
    </row>
    <row r="5221" spans="22:22" x14ac:dyDescent="0.45">
      <c r="V5221" s="3"/>
    </row>
    <row r="5222" spans="22:22" x14ac:dyDescent="0.45">
      <c r="V5222" s="3"/>
    </row>
    <row r="5223" spans="22:22" x14ac:dyDescent="0.45">
      <c r="V5223" s="3"/>
    </row>
    <row r="5224" spans="22:22" x14ac:dyDescent="0.45">
      <c r="V5224" s="3"/>
    </row>
    <row r="5225" spans="22:22" x14ac:dyDescent="0.45">
      <c r="V5225" s="3"/>
    </row>
    <row r="5226" spans="22:22" x14ac:dyDescent="0.45">
      <c r="V5226" s="3"/>
    </row>
    <row r="5227" spans="22:22" x14ac:dyDescent="0.45">
      <c r="V5227" s="3"/>
    </row>
    <row r="5228" spans="22:22" x14ac:dyDescent="0.45">
      <c r="V5228" s="3"/>
    </row>
    <row r="5229" spans="22:22" x14ac:dyDescent="0.45">
      <c r="V5229" s="3"/>
    </row>
    <row r="5230" spans="22:22" x14ac:dyDescent="0.45">
      <c r="V5230" s="3"/>
    </row>
    <row r="5231" spans="22:22" x14ac:dyDescent="0.45">
      <c r="V5231" s="3"/>
    </row>
    <row r="5232" spans="22:22" x14ac:dyDescent="0.45">
      <c r="V5232" s="3"/>
    </row>
    <row r="5233" spans="22:22" x14ac:dyDescent="0.45">
      <c r="V5233" s="3"/>
    </row>
    <row r="5234" spans="22:22" x14ac:dyDescent="0.45">
      <c r="V5234" s="3"/>
    </row>
    <row r="5235" spans="22:22" x14ac:dyDescent="0.45">
      <c r="V5235" s="3"/>
    </row>
    <row r="5236" spans="22:22" x14ac:dyDescent="0.45">
      <c r="V5236" s="3"/>
    </row>
    <row r="5237" spans="22:22" x14ac:dyDescent="0.45">
      <c r="V5237" s="3"/>
    </row>
    <row r="5238" spans="22:22" x14ac:dyDescent="0.45">
      <c r="V5238" s="3"/>
    </row>
    <row r="5239" spans="22:22" x14ac:dyDescent="0.45">
      <c r="V5239" s="3"/>
    </row>
    <row r="5240" spans="22:22" x14ac:dyDescent="0.45">
      <c r="V5240" s="3"/>
    </row>
    <row r="5241" spans="22:22" x14ac:dyDescent="0.45">
      <c r="V5241" s="3"/>
    </row>
    <row r="5242" spans="22:22" x14ac:dyDescent="0.45">
      <c r="V5242" s="3"/>
    </row>
    <row r="5243" spans="22:22" x14ac:dyDescent="0.45">
      <c r="V5243" s="3"/>
    </row>
    <row r="5244" spans="22:22" x14ac:dyDescent="0.45">
      <c r="V5244" s="3"/>
    </row>
    <row r="5245" spans="22:22" x14ac:dyDescent="0.45">
      <c r="V5245" s="3"/>
    </row>
    <row r="5246" spans="22:22" x14ac:dyDescent="0.45">
      <c r="V5246" s="3"/>
    </row>
    <row r="5247" spans="22:22" x14ac:dyDescent="0.45">
      <c r="V5247" s="3"/>
    </row>
    <row r="5248" spans="22:22" x14ac:dyDescent="0.45">
      <c r="V5248" s="3"/>
    </row>
    <row r="5249" spans="22:22" x14ac:dyDescent="0.45">
      <c r="V5249" s="3"/>
    </row>
    <row r="5250" spans="22:22" x14ac:dyDescent="0.45">
      <c r="V5250" s="3"/>
    </row>
    <row r="5251" spans="22:22" x14ac:dyDescent="0.45">
      <c r="V5251" s="3"/>
    </row>
    <row r="5252" spans="22:22" x14ac:dyDescent="0.45">
      <c r="V5252" s="3"/>
    </row>
    <row r="5253" spans="22:22" x14ac:dyDescent="0.45">
      <c r="V5253" s="3"/>
    </row>
    <row r="5254" spans="22:22" x14ac:dyDescent="0.45">
      <c r="V5254" s="3"/>
    </row>
    <row r="5255" spans="22:22" x14ac:dyDescent="0.45">
      <c r="V5255" s="3"/>
    </row>
    <row r="5256" spans="22:22" x14ac:dyDescent="0.45">
      <c r="V5256" s="3"/>
    </row>
    <row r="5257" spans="22:22" x14ac:dyDescent="0.45">
      <c r="V5257" s="3"/>
    </row>
    <row r="5258" spans="22:22" x14ac:dyDescent="0.45">
      <c r="V5258" s="3"/>
    </row>
    <row r="5259" spans="22:22" x14ac:dyDescent="0.45">
      <c r="V5259" s="3"/>
    </row>
    <row r="5260" spans="22:22" x14ac:dyDescent="0.45">
      <c r="V5260" s="3"/>
    </row>
    <row r="5261" spans="22:22" x14ac:dyDescent="0.45">
      <c r="V5261" s="3"/>
    </row>
    <row r="5262" spans="22:22" x14ac:dyDescent="0.45">
      <c r="V5262" s="3"/>
    </row>
    <row r="5263" spans="22:22" x14ac:dyDescent="0.45">
      <c r="V5263" s="3"/>
    </row>
    <row r="5264" spans="22:22" x14ac:dyDescent="0.45">
      <c r="V5264" s="3"/>
    </row>
    <row r="5265" spans="22:22" x14ac:dyDescent="0.45">
      <c r="V5265" s="3"/>
    </row>
    <row r="5266" spans="22:22" x14ac:dyDescent="0.45">
      <c r="V5266" s="3"/>
    </row>
    <row r="5267" spans="22:22" x14ac:dyDescent="0.45">
      <c r="V5267" s="3"/>
    </row>
    <row r="5268" spans="22:22" x14ac:dyDescent="0.45">
      <c r="V5268" s="3"/>
    </row>
    <row r="5269" spans="22:22" x14ac:dyDescent="0.45">
      <c r="V5269" s="3"/>
    </row>
    <row r="5270" spans="22:22" x14ac:dyDescent="0.45">
      <c r="V5270" s="3"/>
    </row>
    <row r="5271" spans="22:22" x14ac:dyDescent="0.45">
      <c r="V5271" s="3"/>
    </row>
    <row r="5272" spans="22:22" x14ac:dyDescent="0.45">
      <c r="V5272" s="3"/>
    </row>
    <row r="5273" spans="22:22" x14ac:dyDescent="0.45">
      <c r="V5273" s="3"/>
    </row>
    <row r="5274" spans="22:22" x14ac:dyDescent="0.45">
      <c r="V5274" s="3"/>
    </row>
    <row r="5275" spans="22:22" x14ac:dyDescent="0.45">
      <c r="V5275" s="3"/>
    </row>
    <row r="5276" spans="22:22" x14ac:dyDescent="0.45">
      <c r="V5276" s="3"/>
    </row>
    <row r="5277" spans="22:22" x14ac:dyDescent="0.45">
      <c r="V5277" s="3"/>
    </row>
    <row r="5278" spans="22:22" x14ac:dyDescent="0.45">
      <c r="V5278" s="3"/>
    </row>
    <row r="5279" spans="22:22" x14ac:dyDescent="0.45">
      <c r="V5279" s="3"/>
    </row>
    <row r="5280" spans="22:22" x14ac:dyDescent="0.45">
      <c r="V5280" s="3"/>
    </row>
    <row r="5281" spans="22:22" x14ac:dyDescent="0.45">
      <c r="V5281" s="3"/>
    </row>
    <row r="5282" spans="22:22" x14ac:dyDescent="0.45">
      <c r="V5282" s="3"/>
    </row>
    <row r="5283" spans="22:22" x14ac:dyDescent="0.45">
      <c r="V5283" s="3"/>
    </row>
    <row r="5284" spans="22:22" x14ac:dyDescent="0.45">
      <c r="V5284" s="3"/>
    </row>
    <row r="5285" spans="22:22" x14ac:dyDescent="0.45">
      <c r="V5285" s="3"/>
    </row>
    <row r="5286" spans="22:22" x14ac:dyDescent="0.45">
      <c r="V5286" s="3"/>
    </row>
    <row r="5287" spans="22:22" x14ac:dyDescent="0.45">
      <c r="V5287" s="3"/>
    </row>
    <row r="5288" spans="22:22" x14ac:dyDescent="0.45">
      <c r="V5288" s="3"/>
    </row>
    <row r="5289" spans="22:22" x14ac:dyDescent="0.45">
      <c r="V5289" s="3"/>
    </row>
    <row r="5290" spans="22:22" x14ac:dyDescent="0.45">
      <c r="V5290" s="3"/>
    </row>
    <row r="5291" spans="22:22" x14ac:dyDescent="0.45">
      <c r="V5291" s="3"/>
    </row>
    <row r="5292" spans="22:22" x14ac:dyDescent="0.45">
      <c r="V5292" s="3"/>
    </row>
    <row r="5293" spans="22:22" x14ac:dyDescent="0.45">
      <c r="V5293" s="3"/>
    </row>
    <row r="5294" spans="22:22" x14ac:dyDescent="0.45">
      <c r="V5294" s="3"/>
    </row>
    <row r="5295" spans="22:22" x14ac:dyDescent="0.45">
      <c r="V5295" s="3"/>
    </row>
    <row r="5296" spans="22:22" x14ac:dyDescent="0.45">
      <c r="V5296" s="3"/>
    </row>
    <row r="5297" spans="22:22" x14ac:dyDescent="0.45">
      <c r="V5297" s="3"/>
    </row>
    <row r="5298" spans="22:22" x14ac:dyDescent="0.45">
      <c r="V5298" s="3"/>
    </row>
    <row r="5299" spans="22:22" x14ac:dyDescent="0.45">
      <c r="V5299" s="3"/>
    </row>
    <row r="5300" spans="22:22" x14ac:dyDescent="0.45">
      <c r="V5300" s="3"/>
    </row>
    <row r="5301" spans="22:22" x14ac:dyDescent="0.45">
      <c r="V5301" s="3"/>
    </row>
    <row r="5302" spans="22:22" x14ac:dyDescent="0.45">
      <c r="V5302" s="3"/>
    </row>
    <row r="5303" spans="22:22" x14ac:dyDescent="0.45">
      <c r="V5303" s="3"/>
    </row>
    <row r="5304" spans="22:22" x14ac:dyDescent="0.45">
      <c r="V5304" s="3"/>
    </row>
    <row r="5305" spans="22:22" x14ac:dyDescent="0.45">
      <c r="V5305" s="3"/>
    </row>
    <row r="5306" spans="22:22" x14ac:dyDescent="0.45">
      <c r="V5306" s="3"/>
    </row>
    <row r="5307" spans="22:22" x14ac:dyDescent="0.45">
      <c r="V5307" s="3"/>
    </row>
    <row r="5308" spans="22:22" x14ac:dyDescent="0.45">
      <c r="V5308" s="3"/>
    </row>
    <row r="5309" spans="22:22" x14ac:dyDescent="0.45">
      <c r="V5309" s="3"/>
    </row>
    <row r="5310" spans="22:22" x14ac:dyDescent="0.45">
      <c r="V5310" s="3"/>
    </row>
    <row r="5311" spans="22:22" x14ac:dyDescent="0.45">
      <c r="V5311" s="3"/>
    </row>
    <row r="5312" spans="22:22" x14ac:dyDescent="0.45">
      <c r="V5312" s="3"/>
    </row>
    <row r="5313" spans="22:22" x14ac:dyDescent="0.45">
      <c r="V5313" s="3"/>
    </row>
    <row r="5314" spans="22:22" x14ac:dyDescent="0.45">
      <c r="V5314" s="3"/>
    </row>
    <row r="5315" spans="22:22" x14ac:dyDescent="0.45">
      <c r="V5315" s="3"/>
    </row>
    <row r="5316" spans="22:22" x14ac:dyDescent="0.45">
      <c r="V5316" s="3"/>
    </row>
    <row r="5317" spans="22:22" x14ac:dyDescent="0.45">
      <c r="V5317" s="3"/>
    </row>
    <row r="5318" spans="22:22" x14ac:dyDescent="0.45">
      <c r="V5318" s="3"/>
    </row>
    <row r="5319" spans="22:22" x14ac:dyDescent="0.45">
      <c r="V5319" s="3"/>
    </row>
    <row r="5320" spans="22:22" x14ac:dyDescent="0.45">
      <c r="V5320" s="3"/>
    </row>
    <row r="5321" spans="22:22" x14ac:dyDescent="0.45">
      <c r="V5321" s="3"/>
    </row>
    <row r="5322" spans="22:22" x14ac:dyDescent="0.45">
      <c r="V5322" s="3"/>
    </row>
    <row r="5323" spans="22:22" x14ac:dyDescent="0.45">
      <c r="V5323" s="3"/>
    </row>
    <row r="5324" spans="22:22" x14ac:dyDescent="0.45">
      <c r="V5324" s="3"/>
    </row>
    <row r="5325" spans="22:22" x14ac:dyDescent="0.45">
      <c r="V5325" s="3"/>
    </row>
    <row r="5326" spans="22:22" x14ac:dyDescent="0.45">
      <c r="V5326" s="3"/>
    </row>
    <row r="5327" spans="22:22" x14ac:dyDescent="0.45">
      <c r="V5327" s="3"/>
    </row>
    <row r="5328" spans="22:22" x14ac:dyDescent="0.45">
      <c r="V5328" s="3"/>
    </row>
    <row r="5329" spans="22:22" x14ac:dyDescent="0.45">
      <c r="V5329" s="3"/>
    </row>
    <row r="5330" spans="22:22" x14ac:dyDescent="0.45">
      <c r="V5330" s="3"/>
    </row>
    <row r="5331" spans="22:22" x14ac:dyDescent="0.45">
      <c r="V5331" s="3"/>
    </row>
    <row r="5332" spans="22:22" x14ac:dyDescent="0.45">
      <c r="V5332" s="3"/>
    </row>
    <row r="5333" spans="22:22" x14ac:dyDescent="0.45">
      <c r="V5333" s="3"/>
    </row>
    <row r="5334" spans="22:22" x14ac:dyDescent="0.45">
      <c r="V5334" s="3"/>
    </row>
    <row r="5335" spans="22:22" x14ac:dyDescent="0.45">
      <c r="V5335" s="3"/>
    </row>
    <row r="5336" spans="22:22" x14ac:dyDescent="0.45">
      <c r="V5336" s="3"/>
    </row>
    <row r="5337" spans="22:22" x14ac:dyDescent="0.45">
      <c r="V5337" s="3"/>
    </row>
    <row r="5338" spans="22:22" x14ac:dyDescent="0.45">
      <c r="V5338" s="3"/>
    </row>
    <row r="5339" spans="22:22" x14ac:dyDescent="0.45">
      <c r="V5339" s="3"/>
    </row>
    <row r="5340" spans="22:22" x14ac:dyDescent="0.45">
      <c r="V5340" s="3"/>
    </row>
    <row r="5341" spans="22:22" x14ac:dyDescent="0.45">
      <c r="V5341" s="3"/>
    </row>
    <row r="5342" spans="22:22" x14ac:dyDescent="0.45">
      <c r="V5342" s="3"/>
    </row>
    <row r="5343" spans="22:22" x14ac:dyDescent="0.45">
      <c r="V5343" s="3"/>
    </row>
    <row r="5344" spans="22:22" x14ac:dyDescent="0.45">
      <c r="V5344" s="3"/>
    </row>
    <row r="5345" spans="22:22" x14ac:dyDescent="0.45">
      <c r="V5345" s="3"/>
    </row>
    <row r="5346" spans="22:22" x14ac:dyDescent="0.45">
      <c r="V5346" s="3"/>
    </row>
    <row r="5347" spans="22:22" x14ac:dyDescent="0.45">
      <c r="V5347" s="3"/>
    </row>
    <row r="5348" spans="22:22" x14ac:dyDescent="0.45">
      <c r="V5348" s="3"/>
    </row>
    <row r="5349" spans="22:22" x14ac:dyDescent="0.45">
      <c r="V5349" s="3"/>
    </row>
    <row r="5350" spans="22:22" x14ac:dyDescent="0.45">
      <c r="V5350" s="3"/>
    </row>
    <row r="5351" spans="22:22" x14ac:dyDescent="0.45">
      <c r="V5351" s="3"/>
    </row>
    <row r="5352" spans="22:22" x14ac:dyDescent="0.45">
      <c r="V5352" s="3"/>
    </row>
    <row r="5353" spans="22:22" x14ac:dyDescent="0.45">
      <c r="V5353" s="3"/>
    </row>
    <row r="5354" spans="22:22" x14ac:dyDescent="0.45">
      <c r="V5354" s="3"/>
    </row>
    <row r="5355" spans="22:22" x14ac:dyDescent="0.45">
      <c r="V5355" s="3"/>
    </row>
    <row r="5356" spans="22:22" x14ac:dyDescent="0.45">
      <c r="V5356" s="3"/>
    </row>
    <row r="5357" spans="22:22" x14ac:dyDescent="0.45">
      <c r="V5357" s="3"/>
    </row>
    <row r="5358" spans="22:22" x14ac:dyDescent="0.45">
      <c r="V5358" s="3"/>
    </row>
    <row r="5359" spans="22:22" x14ac:dyDescent="0.45">
      <c r="V5359" s="3"/>
    </row>
    <row r="5360" spans="22:22" x14ac:dyDescent="0.45">
      <c r="V5360" s="3"/>
    </row>
    <row r="5361" spans="22:22" x14ac:dyDescent="0.45">
      <c r="V5361" s="3"/>
    </row>
    <row r="5362" spans="22:22" x14ac:dyDescent="0.45">
      <c r="V5362" s="3"/>
    </row>
    <row r="5363" spans="22:22" x14ac:dyDescent="0.45">
      <c r="V5363" s="3"/>
    </row>
    <row r="5364" spans="22:22" x14ac:dyDescent="0.45">
      <c r="V5364" s="3"/>
    </row>
    <row r="5365" spans="22:22" x14ac:dyDescent="0.45">
      <c r="V5365" s="3"/>
    </row>
    <row r="5366" spans="22:22" x14ac:dyDescent="0.45">
      <c r="V5366" s="3"/>
    </row>
    <row r="5367" spans="22:22" x14ac:dyDescent="0.45">
      <c r="V5367" s="3"/>
    </row>
    <row r="5368" spans="22:22" x14ac:dyDescent="0.45">
      <c r="V5368" s="3"/>
    </row>
    <row r="5369" spans="22:22" x14ac:dyDescent="0.45">
      <c r="V5369" s="3"/>
    </row>
    <row r="5370" spans="22:22" x14ac:dyDescent="0.45">
      <c r="V5370" s="3"/>
    </row>
    <row r="5371" spans="22:22" x14ac:dyDescent="0.45">
      <c r="V5371" s="3"/>
    </row>
    <row r="5372" spans="22:22" x14ac:dyDescent="0.45">
      <c r="V5372" s="3"/>
    </row>
    <row r="5373" spans="22:22" x14ac:dyDescent="0.45">
      <c r="V5373" s="3"/>
    </row>
    <row r="5374" spans="22:22" x14ac:dyDescent="0.45">
      <c r="V5374" s="3"/>
    </row>
    <row r="5375" spans="22:22" x14ac:dyDescent="0.45">
      <c r="V5375" s="3"/>
    </row>
    <row r="5376" spans="22:22" x14ac:dyDescent="0.45">
      <c r="V5376" s="3"/>
    </row>
    <row r="5377" spans="22:22" x14ac:dyDescent="0.45">
      <c r="V5377" s="3"/>
    </row>
    <row r="5378" spans="22:22" x14ac:dyDescent="0.45">
      <c r="V5378" s="3"/>
    </row>
    <row r="5379" spans="22:22" x14ac:dyDescent="0.45">
      <c r="V5379" s="3"/>
    </row>
    <row r="5380" spans="22:22" x14ac:dyDescent="0.45">
      <c r="V5380" s="3"/>
    </row>
    <row r="5381" spans="22:22" x14ac:dyDescent="0.45">
      <c r="V5381" s="3"/>
    </row>
    <row r="5382" spans="22:22" x14ac:dyDescent="0.45">
      <c r="V5382" s="3"/>
    </row>
    <row r="5383" spans="22:22" x14ac:dyDescent="0.45">
      <c r="V5383" s="3"/>
    </row>
    <row r="5384" spans="22:22" x14ac:dyDescent="0.45">
      <c r="V5384" s="3"/>
    </row>
    <row r="5385" spans="22:22" x14ac:dyDescent="0.45">
      <c r="V5385" s="3"/>
    </row>
    <row r="5386" spans="22:22" x14ac:dyDescent="0.45">
      <c r="V5386" s="3"/>
    </row>
    <row r="5387" spans="22:22" x14ac:dyDescent="0.45">
      <c r="V5387" s="3"/>
    </row>
    <row r="5388" spans="22:22" x14ac:dyDescent="0.45">
      <c r="V5388" s="3"/>
    </row>
    <row r="5389" spans="22:22" x14ac:dyDescent="0.45">
      <c r="V5389" s="3"/>
    </row>
    <row r="5390" spans="22:22" x14ac:dyDescent="0.45">
      <c r="V5390" s="3"/>
    </row>
    <row r="5391" spans="22:22" x14ac:dyDescent="0.45">
      <c r="V5391" s="3"/>
    </row>
    <row r="5392" spans="22:22" x14ac:dyDescent="0.45">
      <c r="V5392" s="3"/>
    </row>
    <row r="5393" spans="22:22" x14ac:dyDescent="0.45">
      <c r="V5393" s="3"/>
    </row>
    <row r="5394" spans="22:22" x14ac:dyDescent="0.45">
      <c r="V5394" s="3"/>
    </row>
    <row r="5395" spans="22:22" x14ac:dyDescent="0.45">
      <c r="V5395" s="3"/>
    </row>
    <row r="5396" spans="22:22" x14ac:dyDescent="0.45">
      <c r="V5396" s="3"/>
    </row>
    <row r="5397" spans="22:22" x14ac:dyDescent="0.45">
      <c r="V5397" s="3"/>
    </row>
    <row r="5398" spans="22:22" x14ac:dyDescent="0.45">
      <c r="V5398" s="3"/>
    </row>
    <row r="5399" spans="22:22" x14ac:dyDescent="0.45">
      <c r="V5399" s="3"/>
    </row>
    <row r="5400" spans="22:22" x14ac:dyDescent="0.45">
      <c r="V5400" s="3"/>
    </row>
    <row r="5401" spans="22:22" x14ac:dyDescent="0.45">
      <c r="V5401" s="3"/>
    </row>
    <row r="5402" spans="22:22" x14ac:dyDescent="0.45">
      <c r="V5402" s="3"/>
    </row>
    <row r="5403" spans="22:22" x14ac:dyDescent="0.45">
      <c r="V5403" s="3"/>
    </row>
    <row r="5404" spans="22:22" x14ac:dyDescent="0.45">
      <c r="V5404" s="3"/>
    </row>
    <row r="5405" spans="22:22" x14ac:dyDescent="0.45">
      <c r="V5405" s="3"/>
    </row>
    <row r="5406" spans="22:22" x14ac:dyDescent="0.45">
      <c r="V5406" s="3"/>
    </row>
    <row r="5407" spans="22:22" x14ac:dyDescent="0.45">
      <c r="V5407" s="3"/>
    </row>
    <row r="5408" spans="22:22" x14ac:dyDescent="0.45">
      <c r="V5408" s="3"/>
    </row>
    <row r="5409" spans="22:22" x14ac:dyDescent="0.45">
      <c r="V5409" s="3"/>
    </row>
    <row r="5410" spans="22:22" x14ac:dyDescent="0.45">
      <c r="V5410" s="3"/>
    </row>
    <row r="5411" spans="22:22" x14ac:dyDescent="0.45">
      <c r="V5411" s="3"/>
    </row>
    <row r="5412" spans="22:22" x14ac:dyDescent="0.45">
      <c r="V5412" s="3"/>
    </row>
    <row r="5413" spans="22:22" x14ac:dyDescent="0.45">
      <c r="V5413" s="3"/>
    </row>
    <row r="5414" spans="22:22" x14ac:dyDescent="0.45">
      <c r="V5414" s="3"/>
    </row>
    <row r="5415" spans="22:22" x14ac:dyDescent="0.45">
      <c r="V5415" s="3"/>
    </row>
    <row r="5416" spans="22:22" x14ac:dyDescent="0.45">
      <c r="V5416" s="3"/>
    </row>
    <row r="5417" spans="22:22" x14ac:dyDescent="0.45">
      <c r="V5417" s="3"/>
    </row>
    <row r="5418" spans="22:22" x14ac:dyDescent="0.45">
      <c r="V5418" s="3"/>
    </row>
    <row r="5419" spans="22:22" x14ac:dyDescent="0.45">
      <c r="V5419" s="3"/>
    </row>
    <row r="5420" spans="22:22" x14ac:dyDescent="0.45">
      <c r="V5420" s="3"/>
    </row>
    <row r="5421" spans="22:22" x14ac:dyDescent="0.45">
      <c r="V5421" s="3"/>
    </row>
    <row r="5422" spans="22:22" x14ac:dyDescent="0.45">
      <c r="V5422" s="3"/>
    </row>
    <row r="5423" spans="22:22" x14ac:dyDescent="0.45">
      <c r="V5423" s="3"/>
    </row>
    <row r="5424" spans="22:22" x14ac:dyDescent="0.45">
      <c r="V5424" s="3"/>
    </row>
    <row r="5425" spans="22:22" x14ac:dyDescent="0.45">
      <c r="V5425" s="3"/>
    </row>
    <row r="5426" spans="22:22" x14ac:dyDescent="0.45">
      <c r="V5426" s="3"/>
    </row>
    <row r="5427" spans="22:22" x14ac:dyDescent="0.45">
      <c r="V5427" s="3"/>
    </row>
    <row r="5428" spans="22:22" x14ac:dyDescent="0.45">
      <c r="V5428" s="3"/>
    </row>
    <row r="5429" spans="22:22" x14ac:dyDescent="0.45">
      <c r="V5429" s="3"/>
    </row>
    <row r="5430" spans="22:22" x14ac:dyDescent="0.45">
      <c r="V5430" s="3"/>
    </row>
    <row r="5431" spans="22:22" x14ac:dyDescent="0.45">
      <c r="V5431" s="3"/>
    </row>
    <row r="5432" spans="22:22" x14ac:dyDescent="0.45">
      <c r="V5432" s="3"/>
    </row>
    <row r="5433" spans="22:22" x14ac:dyDescent="0.45">
      <c r="V5433" s="3"/>
    </row>
    <row r="5434" spans="22:22" x14ac:dyDescent="0.45">
      <c r="V5434" s="3"/>
    </row>
    <row r="5435" spans="22:22" x14ac:dyDescent="0.45">
      <c r="V5435" s="3"/>
    </row>
    <row r="5436" spans="22:22" x14ac:dyDescent="0.45">
      <c r="V5436" s="3"/>
    </row>
    <row r="5437" spans="22:22" x14ac:dyDescent="0.45">
      <c r="V5437" s="3"/>
    </row>
    <row r="5438" spans="22:22" x14ac:dyDescent="0.45">
      <c r="V5438" s="3"/>
    </row>
    <row r="5439" spans="22:22" x14ac:dyDescent="0.45">
      <c r="V5439" s="3"/>
    </row>
    <row r="5440" spans="22:22" x14ac:dyDescent="0.45">
      <c r="V5440" s="3"/>
    </row>
    <row r="5441" spans="22:22" x14ac:dyDescent="0.45">
      <c r="V5441" s="3"/>
    </row>
    <row r="5442" spans="22:22" x14ac:dyDescent="0.45">
      <c r="V5442" s="3"/>
    </row>
    <row r="5443" spans="22:22" x14ac:dyDescent="0.45">
      <c r="V5443" s="3"/>
    </row>
    <row r="5444" spans="22:22" x14ac:dyDescent="0.45">
      <c r="V5444" s="3"/>
    </row>
    <row r="5445" spans="22:22" x14ac:dyDescent="0.45">
      <c r="V5445" s="3"/>
    </row>
    <row r="5446" spans="22:22" x14ac:dyDescent="0.45">
      <c r="V5446" s="3"/>
    </row>
    <row r="5447" spans="22:22" x14ac:dyDescent="0.45">
      <c r="V5447" s="3"/>
    </row>
    <row r="5448" spans="22:22" x14ac:dyDescent="0.45">
      <c r="V5448" s="3"/>
    </row>
    <row r="5449" spans="22:22" x14ac:dyDescent="0.45">
      <c r="V5449" s="3"/>
    </row>
    <row r="5450" spans="22:22" x14ac:dyDescent="0.45">
      <c r="V5450" s="3"/>
    </row>
    <row r="5451" spans="22:22" x14ac:dyDescent="0.45">
      <c r="V5451" s="3"/>
    </row>
    <row r="5452" spans="22:22" x14ac:dyDescent="0.45">
      <c r="V5452" s="3"/>
    </row>
    <row r="5453" spans="22:22" x14ac:dyDescent="0.45">
      <c r="V5453" s="3"/>
    </row>
    <row r="5454" spans="22:22" x14ac:dyDescent="0.45">
      <c r="V5454" s="3"/>
    </row>
    <row r="5455" spans="22:22" x14ac:dyDescent="0.45">
      <c r="V5455" s="3"/>
    </row>
    <row r="5456" spans="22:22" x14ac:dyDescent="0.45">
      <c r="V5456" s="3"/>
    </row>
    <row r="5457" spans="22:22" x14ac:dyDescent="0.45">
      <c r="V5457" s="3"/>
    </row>
    <row r="5458" spans="22:22" x14ac:dyDescent="0.45">
      <c r="V5458" s="3"/>
    </row>
    <row r="5459" spans="22:22" x14ac:dyDescent="0.45">
      <c r="V5459" s="3"/>
    </row>
    <row r="5460" spans="22:22" x14ac:dyDescent="0.45">
      <c r="V5460" s="3"/>
    </row>
    <row r="5461" spans="22:22" x14ac:dyDescent="0.45">
      <c r="V5461" s="3"/>
    </row>
    <row r="5462" spans="22:22" x14ac:dyDescent="0.45">
      <c r="V5462" s="3"/>
    </row>
    <row r="5463" spans="22:22" x14ac:dyDescent="0.45">
      <c r="V5463" s="3"/>
    </row>
    <row r="5464" spans="22:22" x14ac:dyDescent="0.45">
      <c r="V5464" s="3"/>
    </row>
    <row r="5465" spans="22:22" x14ac:dyDescent="0.45">
      <c r="V5465" s="3"/>
    </row>
    <row r="5466" spans="22:22" x14ac:dyDescent="0.45">
      <c r="V5466" s="3"/>
    </row>
    <row r="5467" spans="22:22" x14ac:dyDescent="0.45">
      <c r="V5467" s="3"/>
    </row>
    <row r="5468" spans="22:22" x14ac:dyDescent="0.45">
      <c r="V5468" s="3"/>
    </row>
    <row r="5469" spans="22:22" x14ac:dyDescent="0.45">
      <c r="V5469" s="3"/>
    </row>
    <row r="5470" spans="22:22" x14ac:dyDescent="0.45">
      <c r="V5470" s="3"/>
    </row>
    <row r="5471" spans="22:22" x14ac:dyDescent="0.45">
      <c r="V5471" s="3"/>
    </row>
    <row r="5472" spans="22:22" x14ac:dyDescent="0.45">
      <c r="V5472" s="3"/>
    </row>
    <row r="5473" spans="22:22" x14ac:dyDescent="0.45">
      <c r="V5473" s="3"/>
    </row>
    <row r="5474" spans="22:22" x14ac:dyDescent="0.45">
      <c r="V5474" s="3"/>
    </row>
    <row r="5475" spans="22:22" x14ac:dyDescent="0.45">
      <c r="V5475" s="3"/>
    </row>
    <row r="5476" spans="22:22" x14ac:dyDescent="0.45">
      <c r="V5476" s="3"/>
    </row>
    <row r="5477" spans="22:22" x14ac:dyDescent="0.45">
      <c r="V5477" s="3"/>
    </row>
    <row r="5478" spans="22:22" x14ac:dyDescent="0.45">
      <c r="V5478" s="3"/>
    </row>
    <row r="5479" spans="22:22" x14ac:dyDescent="0.45">
      <c r="V5479" s="3"/>
    </row>
    <row r="5480" spans="22:22" x14ac:dyDescent="0.45">
      <c r="V5480" s="3"/>
    </row>
    <row r="5481" spans="22:22" x14ac:dyDescent="0.45">
      <c r="V5481" s="3"/>
    </row>
    <row r="5482" spans="22:22" x14ac:dyDescent="0.45">
      <c r="V5482" s="3"/>
    </row>
    <row r="5483" spans="22:22" x14ac:dyDescent="0.45">
      <c r="V5483" s="3"/>
    </row>
    <row r="5484" spans="22:22" x14ac:dyDescent="0.45">
      <c r="V5484" s="3"/>
    </row>
    <row r="5485" spans="22:22" x14ac:dyDescent="0.45">
      <c r="V5485" s="3"/>
    </row>
    <row r="5486" spans="22:22" x14ac:dyDescent="0.45">
      <c r="V5486" s="3"/>
    </row>
    <row r="5487" spans="22:22" x14ac:dyDescent="0.45">
      <c r="V5487" s="3"/>
    </row>
    <row r="5488" spans="22:22" x14ac:dyDescent="0.45">
      <c r="V5488" s="3"/>
    </row>
    <row r="5489" spans="22:22" x14ac:dyDescent="0.45">
      <c r="V5489" s="3"/>
    </row>
    <row r="5490" spans="22:22" x14ac:dyDescent="0.45">
      <c r="V5490" s="3"/>
    </row>
    <row r="5491" spans="22:22" x14ac:dyDescent="0.45">
      <c r="V5491" s="3"/>
    </row>
    <row r="5492" spans="22:22" x14ac:dyDescent="0.45">
      <c r="V5492" s="3"/>
    </row>
    <row r="5493" spans="22:22" x14ac:dyDescent="0.45">
      <c r="V5493" s="3"/>
    </row>
    <row r="5494" spans="22:22" x14ac:dyDescent="0.45">
      <c r="V5494" s="3"/>
    </row>
    <row r="5495" spans="22:22" x14ac:dyDescent="0.45">
      <c r="V5495" s="3"/>
    </row>
    <row r="5496" spans="22:22" x14ac:dyDescent="0.45">
      <c r="V5496" s="3"/>
    </row>
    <row r="5497" spans="22:22" x14ac:dyDescent="0.45">
      <c r="V5497" s="3"/>
    </row>
    <row r="5498" spans="22:22" x14ac:dyDescent="0.45">
      <c r="V5498" s="3"/>
    </row>
    <row r="5499" spans="22:22" x14ac:dyDescent="0.45">
      <c r="V5499" s="3"/>
    </row>
    <row r="5500" spans="22:22" x14ac:dyDescent="0.45">
      <c r="V5500" s="3"/>
    </row>
    <row r="5501" spans="22:22" x14ac:dyDescent="0.45">
      <c r="V5501" s="3"/>
    </row>
    <row r="5502" spans="22:22" x14ac:dyDescent="0.45">
      <c r="V5502" s="3"/>
    </row>
    <row r="5503" spans="22:22" x14ac:dyDescent="0.45">
      <c r="V5503" s="3"/>
    </row>
    <row r="5504" spans="22:22" x14ac:dyDescent="0.45">
      <c r="V5504" s="3"/>
    </row>
    <row r="5505" spans="22:22" x14ac:dyDescent="0.45">
      <c r="V5505" s="3"/>
    </row>
    <row r="5506" spans="22:22" x14ac:dyDescent="0.45">
      <c r="V5506" s="3"/>
    </row>
    <row r="5507" spans="22:22" x14ac:dyDescent="0.45">
      <c r="V5507" s="3"/>
    </row>
    <row r="5508" spans="22:22" x14ac:dyDescent="0.45">
      <c r="V5508" s="3"/>
    </row>
    <row r="5509" spans="22:22" x14ac:dyDescent="0.45">
      <c r="V5509" s="3"/>
    </row>
    <row r="5510" spans="22:22" x14ac:dyDescent="0.45">
      <c r="V5510" s="3"/>
    </row>
    <row r="5511" spans="22:22" x14ac:dyDescent="0.45">
      <c r="V5511" s="3"/>
    </row>
    <row r="5512" spans="22:22" x14ac:dyDescent="0.45">
      <c r="V5512" s="3"/>
    </row>
    <row r="5513" spans="22:22" x14ac:dyDescent="0.45">
      <c r="V5513" s="3"/>
    </row>
    <row r="5514" spans="22:22" x14ac:dyDescent="0.45">
      <c r="V5514" s="3"/>
    </row>
    <row r="5515" spans="22:22" x14ac:dyDescent="0.45">
      <c r="V5515" s="3"/>
    </row>
    <row r="5516" spans="22:22" x14ac:dyDescent="0.45">
      <c r="V5516" s="3"/>
    </row>
    <row r="5517" spans="22:22" x14ac:dyDescent="0.45">
      <c r="V5517" s="3"/>
    </row>
    <row r="5518" spans="22:22" x14ac:dyDescent="0.45">
      <c r="V5518" s="3"/>
    </row>
    <row r="5519" spans="22:22" x14ac:dyDescent="0.45">
      <c r="V5519" s="3"/>
    </row>
    <row r="5520" spans="22:22" x14ac:dyDescent="0.45">
      <c r="V5520" s="3"/>
    </row>
    <row r="5521" spans="22:22" x14ac:dyDescent="0.45">
      <c r="V5521" s="3"/>
    </row>
    <row r="5522" spans="22:22" x14ac:dyDescent="0.45">
      <c r="V5522" s="3"/>
    </row>
    <row r="5523" spans="22:22" x14ac:dyDescent="0.45">
      <c r="V5523" s="3"/>
    </row>
    <row r="5524" spans="22:22" x14ac:dyDescent="0.45">
      <c r="V5524" s="3"/>
    </row>
    <row r="5525" spans="22:22" x14ac:dyDescent="0.45">
      <c r="V5525" s="3"/>
    </row>
    <row r="5526" spans="22:22" x14ac:dyDescent="0.45">
      <c r="V5526" s="3"/>
    </row>
    <row r="5527" spans="22:22" x14ac:dyDescent="0.45">
      <c r="V5527" s="3"/>
    </row>
    <row r="5528" spans="22:22" x14ac:dyDescent="0.45">
      <c r="V5528" s="3"/>
    </row>
    <row r="5529" spans="22:22" x14ac:dyDescent="0.45">
      <c r="V5529" s="3"/>
    </row>
    <row r="5530" spans="22:22" x14ac:dyDescent="0.45">
      <c r="V5530" s="3"/>
    </row>
    <row r="5531" spans="22:22" x14ac:dyDescent="0.45">
      <c r="V5531" s="3"/>
    </row>
    <row r="5532" spans="22:22" x14ac:dyDescent="0.45">
      <c r="V5532" s="3"/>
    </row>
    <row r="5533" spans="22:22" x14ac:dyDescent="0.45">
      <c r="V5533" s="3"/>
    </row>
    <row r="5534" spans="22:22" x14ac:dyDescent="0.45">
      <c r="V5534" s="3"/>
    </row>
    <row r="5535" spans="22:22" x14ac:dyDescent="0.45">
      <c r="V5535" s="3"/>
    </row>
    <row r="5536" spans="22:22" x14ac:dyDescent="0.45">
      <c r="V5536" s="3"/>
    </row>
    <row r="5537" spans="22:22" x14ac:dyDescent="0.45">
      <c r="V5537" s="3"/>
    </row>
    <row r="5538" spans="22:22" x14ac:dyDescent="0.45">
      <c r="V5538" s="3"/>
    </row>
    <row r="5539" spans="22:22" x14ac:dyDescent="0.45">
      <c r="V5539" s="3"/>
    </row>
    <row r="5540" spans="22:22" x14ac:dyDescent="0.45">
      <c r="V5540" s="3"/>
    </row>
    <row r="5541" spans="22:22" x14ac:dyDescent="0.45">
      <c r="V5541" s="3"/>
    </row>
    <row r="5542" spans="22:22" x14ac:dyDescent="0.45">
      <c r="V5542" s="3"/>
    </row>
    <row r="5543" spans="22:22" x14ac:dyDescent="0.45">
      <c r="V5543" s="3"/>
    </row>
    <row r="5544" spans="22:22" x14ac:dyDescent="0.45">
      <c r="V5544" s="3"/>
    </row>
    <row r="5545" spans="22:22" x14ac:dyDescent="0.45">
      <c r="V5545" s="3"/>
    </row>
    <row r="5546" spans="22:22" x14ac:dyDescent="0.45">
      <c r="V5546" s="3"/>
    </row>
    <row r="5547" spans="22:22" x14ac:dyDescent="0.45">
      <c r="V5547" s="3"/>
    </row>
    <row r="5548" spans="22:22" x14ac:dyDescent="0.45">
      <c r="V5548" s="3"/>
    </row>
    <row r="5549" spans="22:22" x14ac:dyDescent="0.45">
      <c r="V5549" s="3"/>
    </row>
    <row r="5550" spans="22:22" x14ac:dyDescent="0.45">
      <c r="V5550" s="3"/>
    </row>
    <row r="5551" spans="22:22" x14ac:dyDescent="0.45">
      <c r="V5551" s="3"/>
    </row>
    <row r="5552" spans="22:22" x14ac:dyDescent="0.45">
      <c r="V5552" s="3"/>
    </row>
    <row r="5553" spans="22:22" x14ac:dyDescent="0.45">
      <c r="V5553" s="3"/>
    </row>
    <row r="5554" spans="22:22" x14ac:dyDescent="0.45">
      <c r="V5554" s="3"/>
    </row>
    <row r="5555" spans="22:22" x14ac:dyDescent="0.45">
      <c r="V5555" s="3"/>
    </row>
    <row r="5556" spans="22:22" x14ac:dyDescent="0.45">
      <c r="V5556" s="3"/>
    </row>
    <row r="5557" spans="22:22" x14ac:dyDescent="0.45">
      <c r="V5557" s="3"/>
    </row>
    <row r="5558" spans="22:22" x14ac:dyDescent="0.45">
      <c r="V5558" s="3"/>
    </row>
    <row r="5559" spans="22:22" x14ac:dyDescent="0.45">
      <c r="V5559" s="3"/>
    </row>
    <row r="5560" spans="22:22" x14ac:dyDescent="0.45">
      <c r="V5560" s="3"/>
    </row>
    <row r="5561" spans="22:22" x14ac:dyDescent="0.45">
      <c r="V5561" s="3"/>
    </row>
    <row r="5562" spans="22:22" x14ac:dyDescent="0.45">
      <c r="V5562" s="3"/>
    </row>
    <row r="5563" spans="22:22" x14ac:dyDescent="0.45">
      <c r="V5563" s="3"/>
    </row>
    <row r="5564" spans="22:22" x14ac:dyDescent="0.45">
      <c r="V5564" s="3"/>
    </row>
    <row r="5565" spans="22:22" x14ac:dyDescent="0.45">
      <c r="V5565" s="3"/>
    </row>
    <row r="5566" spans="22:22" x14ac:dyDescent="0.45">
      <c r="V5566" s="3"/>
    </row>
    <row r="5567" spans="22:22" x14ac:dyDescent="0.45">
      <c r="V5567" s="3"/>
    </row>
    <row r="5568" spans="22:22" x14ac:dyDescent="0.45">
      <c r="V5568" s="3"/>
    </row>
    <row r="5569" spans="22:22" x14ac:dyDescent="0.45">
      <c r="V5569" s="3"/>
    </row>
    <row r="5570" spans="22:22" x14ac:dyDescent="0.45">
      <c r="V5570" s="3"/>
    </row>
    <row r="5571" spans="22:22" x14ac:dyDescent="0.45">
      <c r="V5571" s="3"/>
    </row>
    <row r="5572" spans="22:22" x14ac:dyDescent="0.45">
      <c r="V5572" s="3"/>
    </row>
    <row r="5573" spans="22:22" x14ac:dyDescent="0.45">
      <c r="V5573" s="3"/>
    </row>
    <row r="5574" spans="22:22" x14ac:dyDescent="0.45">
      <c r="V5574" s="3"/>
    </row>
    <row r="5575" spans="22:22" x14ac:dyDescent="0.45">
      <c r="V5575" s="3"/>
    </row>
    <row r="5576" spans="22:22" x14ac:dyDescent="0.45">
      <c r="V5576" s="3"/>
    </row>
    <row r="5577" spans="22:22" x14ac:dyDescent="0.45">
      <c r="V5577" s="3"/>
    </row>
    <row r="5578" spans="22:22" x14ac:dyDescent="0.45">
      <c r="V5578" s="3"/>
    </row>
    <row r="5579" spans="22:22" x14ac:dyDescent="0.45">
      <c r="V5579" s="3"/>
    </row>
    <row r="5580" spans="22:22" x14ac:dyDescent="0.45">
      <c r="V5580" s="3"/>
    </row>
    <row r="5581" spans="22:22" x14ac:dyDescent="0.45">
      <c r="V5581" s="3"/>
    </row>
    <row r="5582" spans="22:22" x14ac:dyDescent="0.45">
      <c r="V5582" s="3"/>
    </row>
    <row r="5583" spans="22:22" x14ac:dyDescent="0.45">
      <c r="V5583" s="3"/>
    </row>
    <row r="5584" spans="22:22" x14ac:dyDescent="0.45">
      <c r="V5584" s="3"/>
    </row>
    <row r="5585" spans="22:22" x14ac:dyDescent="0.45">
      <c r="V5585" s="3"/>
    </row>
    <row r="5586" spans="22:22" x14ac:dyDescent="0.45">
      <c r="V5586" s="3"/>
    </row>
    <row r="5587" spans="22:22" x14ac:dyDescent="0.45">
      <c r="V5587" s="3"/>
    </row>
    <row r="5588" spans="22:22" x14ac:dyDescent="0.45">
      <c r="V5588" s="3"/>
    </row>
    <row r="5589" spans="22:22" x14ac:dyDescent="0.45">
      <c r="V5589" s="3"/>
    </row>
    <row r="5590" spans="22:22" x14ac:dyDescent="0.45">
      <c r="V5590" s="3"/>
    </row>
    <row r="5591" spans="22:22" x14ac:dyDescent="0.45">
      <c r="V5591" s="3"/>
    </row>
    <row r="5592" spans="22:22" x14ac:dyDescent="0.45">
      <c r="V5592" s="3"/>
    </row>
    <row r="5593" spans="22:22" x14ac:dyDescent="0.45">
      <c r="V5593" s="3"/>
    </row>
    <row r="5594" spans="22:22" x14ac:dyDescent="0.45">
      <c r="V5594" s="3"/>
    </row>
    <row r="5595" spans="22:22" x14ac:dyDescent="0.45">
      <c r="V5595" s="3"/>
    </row>
    <row r="5596" spans="22:22" x14ac:dyDescent="0.45">
      <c r="V5596" s="3"/>
    </row>
    <row r="5597" spans="22:22" x14ac:dyDescent="0.45">
      <c r="V5597" s="3"/>
    </row>
    <row r="5598" spans="22:22" x14ac:dyDescent="0.45">
      <c r="V5598" s="3"/>
    </row>
    <row r="5599" spans="22:22" x14ac:dyDescent="0.45">
      <c r="V5599" s="3"/>
    </row>
    <row r="5600" spans="22:22" x14ac:dyDescent="0.45">
      <c r="V5600" s="3"/>
    </row>
    <row r="5601" spans="22:22" x14ac:dyDescent="0.45">
      <c r="V5601" s="3"/>
    </row>
    <row r="5602" spans="22:22" x14ac:dyDescent="0.45">
      <c r="V5602" s="3"/>
    </row>
    <row r="5603" spans="22:22" x14ac:dyDescent="0.45">
      <c r="V5603" s="3"/>
    </row>
    <row r="5604" spans="22:22" x14ac:dyDescent="0.45">
      <c r="V5604" s="3"/>
    </row>
    <row r="5605" spans="22:22" x14ac:dyDescent="0.45">
      <c r="V5605" s="3"/>
    </row>
    <row r="5606" spans="22:22" x14ac:dyDescent="0.45">
      <c r="V5606" s="3"/>
    </row>
    <row r="5607" spans="22:22" x14ac:dyDescent="0.45">
      <c r="V5607" s="3"/>
    </row>
    <row r="5608" spans="22:22" x14ac:dyDescent="0.45">
      <c r="V5608" s="3"/>
    </row>
    <row r="5609" spans="22:22" x14ac:dyDescent="0.45">
      <c r="V5609" s="3"/>
    </row>
    <row r="5610" spans="22:22" x14ac:dyDescent="0.45">
      <c r="V5610" s="3"/>
    </row>
    <row r="5611" spans="22:22" x14ac:dyDescent="0.45">
      <c r="V5611" s="3"/>
    </row>
    <row r="5612" spans="22:22" x14ac:dyDescent="0.45">
      <c r="V5612" s="3"/>
    </row>
    <row r="5613" spans="22:22" x14ac:dyDescent="0.45">
      <c r="V5613" s="3"/>
    </row>
    <row r="5614" spans="22:22" x14ac:dyDescent="0.45">
      <c r="V5614" s="3"/>
    </row>
    <row r="5615" spans="22:22" x14ac:dyDescent="0.45">
      <c r="V5615" s="3"/>
    </row>
    <row r="5616" spans="22:22" x14ac:dyDescent="0.45">
      <c r="V5616" s="3"/>
    </row>
    <row r="5617" spans="22:22" x14ac:dyDescent="0.45">
      <c r="V5617" s="3"/>
    </row>
    <row r="5618" spans="22:22" x14ac:dyDescent="0.45">
      <c r="V5618" s="3"/>
    </row>
    <row r="5619" spans="22:22" x14ac:dyDescent="0.45">
      <c r="V5619" s="3"/>
    </row>
    <row r="5620" spans="22:22" x14ac:dyDescent="0.45">
      <c r="V5620" s="3"/>
    </row>
    <row r="5621" spans="22:22" x14ac:dyDescent="0.45">
      <c r="V5621" s="3"/>
    </row>
    <row r="5622" spans="22:22" x14ac:dyDescent="0.45">
      <c r="V5622" s="3"/>
    </row>
    <row r="5623" spans="22:22" x14ac:dyDescent="0.45">
      <c r="V5623" s="3"/>
    </row>
    <row r="5624" spans="22:22" x14ac:dyDescent="0.45">
      <c r="V5624" s="3"/>
    </row>
    <row r="5625" spans="22:22" x14ac:dyDescent="0.45">
      <c r="V5625" s="3"/>
    </row>
    <row r="5626" spans="22:22" x14ac:dyDescent="0.45">
      <c r="V5626" s="3"/>
    </row>
    <row r="5627" spans="22:22" x14ac:dyDescent="0.45">
      <c r="V5627" s="3"/>
    </row>
    <row r="5628" spans="22:22" x14ac:dyDescent="0.45">
      <c r="V5628" s="3"/>
    </row>
    <row r="5629" spans="22:22" x14ac:dyDescent="0.45">
      <c r="V5629" s="3"/>
    </row>
    <row r="5630" spans="22:22" x14ac:dyDescent="0.45">
      <c r="V5630" s="3"/>
    </row>
    <row r="5631" spans="22:22" x14ac:dyDescent="0.45">
      <c r="V5631" s="3"/>
    </row>
    <row r="5632" spans="22:22" x14ac:dyDescent="0.45">
      <c r="V5632" s="3"/>
    </row>
    <row r="5633" spans="22:22" x14ac:dyDescent="0.45">
      <c r="V5633" s="3"/>
    </row>
    <row r="5634" spans="22:22" x14ac:dyDescent="0.45">
      <c r="V5634" s="3"/>
    </row>
    <row r="5635" spans="22:22" x14ac:dyDescent="0.45">
      <c r="V5635" s="3"/>
    </row>
    <row r="5636" spans="22:22" x14ac:dyDescent="0.45">
      <c r="V5636" s="3"/>
    </row>
    <row r="5637" spans="22:22" x14ac:dyDescent="0.45">
      <c r="V5637" s="3"/>
    </row>
    <row r="5638" spans="22:22" x14ac:dyDescent="0.45">
      <c r="V5638" s="3"/>
    </row>
    <row r="5639" spans="22:22" x14ac:dyDescent="0.45">
      <c r="V5639" s="3"/>
    </row>
    <row r="5640" spans="22:22" x14ac:dyDescent="0.45">
      <c r="V5640" s="3"/>
    </row>
    <row r="5641" spans="22:22" x14ac:dyDescent="0.45">
      <c r="V5641" s="3"/>
    </row>
    <row r="5642" spans="22:22" x14ac:dyDescent="0.45">
      <c r="V5642" s="3"/>
    </row>
    <row r="5643" spans="22:22" x14ac:dyDescent="0.45">
      <c r="V5643" s="3"/>
    </row>
    <row r="5644" spans="22:22" x14ac:dyDescent="0.45">
      <c r="V5644" s="3"/>
    </row>
    <row r="5645" spans="22:22" x14ac:dyDescent="0.45">
      <c r="V5645" s="3"/>
    </row>
    <row r="5646" spans="22:22" x14ac:dyDescent="0.45">
      <c r="V5646" s="3"/>
    </row>
    <row r="5647" spans="22:22" x14ac:dyDescent="0.45">
      <c r="V5647" s="3"/>
    </row>
    <row r="5648" spans="22:22" x14ac:dyDescent="0.45">
      <c r="V5648" s="3"/>
    </row>
    <row r="5649" spans="22:22" x14ac:dyDescent="0.45">
      <c r="V5649" s="3"/>
    </row>
    <row r="5650" spans="22:22" x14ac:dyDescent="0.45">
      <c r="V5650" s="3"/>
    </row>
    <row r="5651" spans="22:22" x14ac:dyDescent="0.45">
      <c r="V5651" s="3"/>
    </row>
    <row r="5652" spans="22:22" x14ac:dyDescent="0.45">
      <c r="V5652" s="3"/>
    </row>
    <row r="5653" spans="22:22" x14ac:dyDescent="0.45">
      <c r="V5653" s="3"/>
    </row>
    <row r="5654" spans="22:22" x14ac:dyDescent="0.45">
      <c r="V5654" s="3"/>
    </row>
    <row r="5655" spans="22:22" x14ac:dyDescent="0.45">
      <c r="V5655" s="3"/>
    </row>
    <row r="5656" spans="22:22" x14ac:dyDescent="0.45">
      <c r="V5656" s="3"/>
    </row>
    <row r="5657" spans="22:22" x14ac:dyDescent="0.45">
      <c r="V5657" s="3"/>
    </row>
    <row r="5658" spans="22:22" x14ac:dyDescent="0.45">
      <c r="V5658" s="3"/>
    </row>
    <row r="5659" spans="22:22" x14ac:dyDescent="0.45">
      <c r="V5659" s="3"/>
    </row>
    <row r="5660" spans="22:22" x14ac:dyDescent="0.45">
      <c r="V5660" s="3"/>
    </row>
    <row r="5661" spans="22:22" x14ac:dyDescent="0.45">
      <c r="V5661" s="3"/>
    </row>
    <row r="5662" spans="22:22" x14ac:dyDescent="0.45">
      <c r="V5662" s="3"/>
    </row>
    <row r="5663" spans="22:22" x14ac:dyDescent="0.45">
      <c r="V5663" s="3"/>
    </row>
    <row r="5664" spans="22:22" x14ac:dyDescent="0.45">
      <c r="V5664" s="3"/>
    </row>
    <row r="5665" spans="22:22" x14ac:dyDescent="0.45">
      <c r="V5665" s="3"/>
    </row>
    <row r="5666" spans="22:22" x14ac:dyDescent="0.45">
      <c r="V5666" s="3"/>
    </row>
    <row r="5667" spans="22:22" x14ac:dyDescent="0.45">
      <c r="V5667" s="3"/>
    </row>
    <row r="5668" spans="22:22" x14ac:dyDescent="0.45">
      <c r="V5668" s="3"/>
    </row>
    <row r="5669" spans="22:22" x14ac:dyDescent="0.45">
      <c r="V5669" s="3"/>
    </row>
    <row r="5670" spans="22:22" x14ac:dyDescent="0.45">
      <c r="V5670" s="3"/>
    </row>
    <row r="5671" spans="22:22" x14ac:dyDescent="0.45">
      <c r="V5671" s="3"/>
    </row>
    <row r="5672" spans="22:22" x14ac:dyDescent="0.45">
      <c r="V5672" s="3"/>
    </row>
    <row r="5673" spans="22:22" x14ac:dyDescent="0.45">
      <c r="V5673" s="3"/>
    </row>
    <row r="5674" spans="22:22" x14ac:dyDescent="0.45">
      <c r="V5674" s="3"/>
    </row>
    <row r="5675" spans="22:22" x14ac:dyDescent="0.45">
      <c r="V5675" s="3"/>
    </row>
    <row r="5676" spans="22:22" x14ac:dyDescent="0.45">
      <c r="V5676" s="3"/>
    </row>
    <row r="5677" spans="22:22" x14ac:dyDescent="0.45">
      <c r="V5677" s="3"/>
    </row>
    <row r="5678" spans="22:22" x14ac:dyDescent="0.45">
      <c r="V5678" s="3"/>
    </row>
    <row r="5679" spans="22:22" x14ac:dyDescent="0.45">
      <c r="V5679" s="3"/>
    </row>
    <row r="5680" spans="22:22" x14ac:dyDescent="0.45">
      <c r="V5680" s="3"/>
    </row>
    <row r="5681" spans="22:22" x14ac:dyDescent="0.45">
      <c r="V5681" s="3"/>
    </row>
    <row r="5682" spans="22:22" x14ac:dyDescent="0.45">
      <c r="V5682" s="3"/>
    </row>
    <row r="5683" spans="22:22" x14ac:dyDescent="0.45">
      <c r="V5683" s="3"/>
    </row>
    <row r="5684" spans="22:22" x14ac:dyDescent="0.45">
      <c r="V5684" s="3"/>
    </row>
    <row r="5685" spans="22:22" x14ac:dyDescent="0.45">
      <c r="V5685" s="3"/>
    </row>
    <row r="5686" spans="22:22" x14ac:dyDescent="0.45">
      <c r="V5686" s="3"/>
    </row>
    <row r="5687" spans="22:22" x14ac:dyDescent="0.45">
      <c r="V5687" s="3"/>
    </row>
    <row r="5688" spans="22:22" x14ac:dyDescent="0.45">
      <c r="V5688" s="3"/>
    </row>
    <row r="5689" spans="22:22" x14ac:dyDescent="0.45">
      <c r="V5689" s="3"/>
    </row>
    <row r="5690" spans="22:22" x14ac:dyDescent="0.45">
      <c r="V5690" s="3"/>
    </row>
    <row r="5691" spans="22:22" x14ac:dyDescent="0.45">
      <c r="V5691" s="3"/>
    </row>
    <row r="5692" spans="22:22" x14ac:dyDescent="0.45">
      <c r="V5692" s="3"/>
    </row>
    <row r="5693" spans="22:22" x14ac:dyDescent="0.45">
      <c r="V5693" s="3"/>
    </row>
    <row r="5694" spans="22:22" x14ac:dyDescent="0.45">
      <c r="V5694" s="3"/>
    </row>
    <row r="5695" spans="22:22" x14ac:dyDescent="0.45">
      <c r="V5695" s="3"/>
    </row>
    <row r="5696" spans="22:22" x14ac:dyDescent="0.45">
      <c r="V5696" s="3"/>
    </row>
    <row r="5697" spans="22:22" x14ac:dyDescent="0.45">
      <c r="V5697" s="3"/>
    </row>
    <row r="5698" spans="22:22" x14ac:dyDescent="0.45">
      <c r="V5698" s="3"/>
    </row>
    <row r="5699" spans="22:22" x14ac:dyDescent="0.45">
      <c r="V5699" s="3"/>
    </row>
    <row r="5700" spans="22:22" x14ac:dyDescent="0.45">
      <c r="V5700" s="3"/>
    </row>
    <row r="5701" spans="22:22" x14ac:dyDescent="0.45">
      <c r="V5701" s="3"/>
    </row>
    <row r="5702" spans="22:22" x14ac:dyDescent="0.45">
      <c r="V5702" s="3"/>
    </row>
    <row r="5703" spans="22:22" x14ac:dyDescent="0.45">
      <c r="V5703" s="3"/>
    </row>
    <row r="5704" spans="22:22" x14ac:dyDescent="0.45">
      <c r="V5704" s="3"/>
    </row>
    <row r="5705" spans="22:22" x14ac:dyDescent="0.45">
      <c r="V5705" s="3"/>
    </row>
    <row r="5706" spans="22:22" x14ac:dyDescent="0.45">
      <c r="V5706" s="3"/>
    </row>
    <row r="5707" spans="22:22" x14ac:dyDescent="0.45">
      <c r="V5707" s="3"/>
    </row>
    <row r="5708" spans="22:22" x14ac:dyDescent="0.45">
      <c r="V5708" s="3"/>
    </row>
    <row r="5709" spans="22:22" x14ac:dyDescent="0.45">
      <c r="V5709" s="3"/>
    </row>
    <row r="5710" spans="22:22" x14ac:dyDescent="0.45">
      <c r="V5710" s="3"/>
    </row>
    <row r="5711" spans="22:22" x14ac:dyDescent="0.45">
      <c r="V5711" s="3"/>
    </row>
    <row r="5712" spans="22:22" x14ac:dyDescent="0.45">
      <c r="V5712" s="3"/>
    </row>
    <row r="5713" spans="22:22" x14ac:dyDescent="0.45">
      <c r="V5713" s="3"/>
    </row>
    <row r="5714" spans="22:22" x14ac:dyDescent="0.45">
      <c r="V5714" s="3"/>
    </row>
    <row r="5715" spans="22:22" x14ac:dyDescent="0.45">
      <c r="V5715" s="3"/>
    </row>
    <row r="5716" spans="22:22" x14ac:dyDescent="0.45">
      <c r="V5716" s="3"/>
    </row>
    <row r="5717" spans="22:22" x14ac:dyDescent="0.45">
      <c r="V5717" s="3"/>
    </row>
    <row r="5718" spans="22:22" x14ac:dyDescent="0.45">
      <c r="V5718" s="3"/>
    </row>
    <row r="5719" spans="22:22" x14ac:dyDescent="0.45">
      <c r="V5719" s="3"/>
    </row>
    <row r="5720" spans="22:22" x14ac:dyDescent="0.45">
      <c r="V5720" s="3"/>
    </row>
    <row r="5721" spans="22:22" x14ac:dyDescent="0.45">
      <c r="V5721" s="3"/>
    </row>
    <row r="5722" spans="22:22" x14ac:dyDescent="0.45">
      <c r="V5722" s="3"/>
    </row>
    <row r="5723" spans="22:22" x14ac:dyDescent="0.45">
      <c r="V5723" s="3"/>
    </row>
    <row r="5724" spans="22:22" x14ac:dyDescent="0.45">
      <c r="V5724" s="3"/>
    </row>
    <row r="5725" spans="22:22" x14ac:dyDescent="0.45">
      <c r="V5725" s="3"/>
    </row>
    <row r="5726" spans="22:22" x14ac:dyDescent="0.45">
      <c r="V5726" s="3"/>
    </row>
    <row r="5727" spans="22:22" x14ac:dyDescent="0.45">
      <c r="V5727" s="3"/>
    </row>
    <row r="5728" spans="22:22" x14ac:dyDescent="0.45">
      <c r="V5728" s="3"/>
    </row>
    <row r="5729" spans="22:22" x14ac:dyDescent="0.45">
      <c r="V5729" s="3"/>
    </row>
    <row r="5730" spans="22:22" x14ac:dyDescent="0.45">
      <c r="V5730" s="3"/>
    </row>
    <row r="5731" spans="22:22" x14ac:dyDescent="0.45">
      <c r="V5731" s="3"/>
    </row>
    <row r="5732" spans="22:22" x14ac:dyDescent="0.45">
      <c r="V5732" s="3"/>
    </row>
    <row r="5733" spans="22:22" x14ac:dyDescent="0.45">
      <c r="V5733" s="3"/>
    </row>
    <row r="5734" spans="22:22" x14ac:dyDescent="0.45">
      <c r="V5734" s="3"/>
    </row>
    <row r="5735" spans="22:22" x14ac:dyDescent="0.45">
      <c r="V5735" s="3"/>
    </row>
    <row r="5736" spans="22:22" x14ac:dyDescent="0.45">
      <c r="V5736" s="3"/>
    </row>
    <row r="5737" spans="22:22" x14ac:dyDescent="0.45">
      <c r="V5737" s="3"/>
    </row>
    <row r="5738" spans="22:22" x14ac:dyDescent="0.45">
      <c r="V5738" s="3"/>
    </row>
    <row r="5739" spans="22:22" x14ac:dyDescent="0.45">
      <c r="V5739" s="3"/>
    </row>
    <row r="5740" spans="22:22" x14ac:dyDescent="0.45">
      <c r="V5740" s="3"/>
    </row>
    <row r="5741" spans="22:22" x14ac:dyDescent="0.45">
      <c r="V5741" s="3"/>
    </row>
    <row r="5742" spans="22:22" x14ac:dyDescent="0.45">
      <c r="V5742" s="3"/>
    </row>
    <row r="5743" spans="22:22" x14ac:dyDescent="0.45">
      <c r="V5743" s="3"/>
    </row>
    <row r="5744" spans="22:22" x14ac:dyDescent="0.45">
      <c r="V5744" s="3"/>
    </row>
    <row r="5745" spans="22:22" x14ac:dyDescent="0.45">
      <c r="V5745" s="3"/>
    </row>
    <row r="5746" spans="22:22" x14ac:dyDescent="0.45">
      <c r="V5746" s="3"/>
    </row>
    <row r="5747" spans="22:22" x14ac:dyDescent="0.45">
      <c r="V5747" s="3"/>
    </row>
    <row r="5748" spans="22:22" x14ac:dyDescent="0.45">
      <c r="V5748" s="3"/>
    </row>
    <row r="5749" spans="22:22" x14ac:dyDescent="0.45">
      <c r="V5749" s="3"/>
    </row>
    <row r="5750" spans="22:22" x14ac:dyDescent="0.45">
      <c r="V5750" s="3"/>
    </row>
    <row r="5751" spans="22:22" x14ac:dyDescent="0.45">
      <c r="V5751" s="3"/>
    </row>
    <row r="5752" spans="22:22" x14ac:dyDescent="0.45">
      <c r="V5752" s="3"/>
    </row>
    <row r="5753" spans="22:22" x14ac:dyDescent="0.45">
      <c r="V5753" s="3"/>
    </row>
    <row r="5754" spans="22:22" x14ac:dyDescent="0.45">
      <c r="V5754" s="3"/>
    </row>
    <row r="5755" spans="22:22" x14ac:dyDescent="0.45">
      <c r="V5755" s="3"/>
    </row>
    <row r="5756" spans="22:22" x14ac:dyDescent="0.45">
      <c r="V5756" s="3"/>
    </row>
    <row r="5757" spans="22:22" x14ac:dyDescent="0.45">
      <c r="V5757" s="3"/>
    </row>
    <row r="5758" spans="22:22" x14ac:dyDescent="0.45">
      <c r="V5758" s="3"/>
    </row>
    <row r="5759" spans="22:22" x14ac:dyDescent="0.45">
      <c r="V5759" s="3"/>
    </row>
    <row r="5760" spans="22:22" x14ac:dyDescent="0.45">
      <c r="V5760" s="3"/>
    </row>
    <row r="5761" spans="22:22" x14ac:dyDescent="0.45">
      <c r="V5761" s="3"/>
    </row>
    <row r="5762" spans="22:22" x14ac:dyDescent="0.45">
      <c r="V5762" s="3"/>
    </row>
    <row r="5763" spans="22:22" x14ac:dyDescent="0.45">
      <c r="V5763" s="3"/>
    </row>
    <row r="5764" spans="22:22" x14ac:dyDescent="0.45">
      <c r="V5764" s="3"/>
    </row>
    <row r="5765" spans="22:22" x14ac:dyDescent="0.45">
      <c r="V5765" s="3"/>
    </row>
    <row r="5766" spans="22:22" x14ac:dyDescent="0.45">
      <c r="V5766" s="3"/>
    </row>
    <row r="5767" spans="22:22" x14ac:dyDescent="0.45">
      <c r="V5767" s="3"/>
    </row>
    <row r="5768" spans="22:22" x14ac:dyDescent="0.45">
      <c r="V5768" s="3"/>
    </row>
    <row r="5769" spans="22:22" x14ac:dyDescent="0.45">
      <c r="V5769" s="3"/>
    </row>
    <row r="5770" spans="22:22" x14ac:dyDescent="0.45">
      <c r="V5770" s="3"/>
    </row>
    <row r="5771" spans="22:22" x14ac:dyDescent="0.45">
      <c r="V5771" s="3"/>
    </row>
    <row r="5772" spans="22:22" x14ac:dyDescent="0.45">
      <c r="V5772" s="3"/>
    </row>
    <row r="5773" spans="22:22" x14ac:dyDescent="0.45">
      <c r="V5773" s="3"/>
    </row>
    <row r="5774" spans="22:22" x14ac:dyDescent="0.45">
      <c r="V5774" s="3"/>
    </row>
    <row r="5775" spans="22:22" x14ac:dyDescent="0.45">
      <c r="V5775" s="3"/>
    </row>
    <row r="5776" spans="22:22" x14ac:dyDescent="0.45">
      <c r="V5776" s="3"/>
    </row>
    <row r="5777" spans="22:22" x14ac:dyDescent="0.45">
      <c r="V5777" s="3"/>
    </row>
    <row r="5778" spans="22:22" x14ac:dyDescent="0.45">
      <c r="V5778" s="3"/>
    </row>
    <row r="5779" spans="22:22" x14ac:dyDescent="0.45">
      <c r="V5779" s="3"/>
    </row>
    <row r="5780" spans="22:22" x14ac:dyDescent="0.45">
      <c r="V5780" s="3"/>
    </row>
    <row r="5781" spans="22:22" x14ac:dyDescent="0.45">
      <c r="V5781" s="3"/>
    </row>
    <row r="5782" spans="22:22" x14ac:dyDescent="0.45">
      <c r="V5782" s="3"/>
    </row>
    <row r="5783" spans="22:22" x14ac:dyDescent="0.45">
      <c r="V5783" s="3"/>
    </row>
    <row r="5784" spans="22:22" x14ac:dyDescent="0.45">
      <c r="V5784" s="3"/>
    </row>
    <row r="5785" spans="22:22" x14ac:dyDescent="0.45">
      <c r="V5785" s="3"/>
    </row>
    <row r="5786" spans="22:22" x14ac:dyDescent="0.45">
      <c r="V5786" s="3"/>
    </row>
    <row r="5787" spans="22:22" x14ac:dyDescent="0.45">
      <c r="V5787" s="3"/>
    </row>
    <row r="5788" spans="22:22" x14ac:dyDescent="0.45">
      <c r="V5788" s="3"/>
    </row>
    <row r="5789" spans="22:22" x14ac:dyDescent="0.45">
      <c r="V5789" s="3"/>
    </row>
    <row r="5790" spans="22:22" x14ac:dyDescent="0.45">
      <c r="V5790" s="3"/>
    </row>
    <row r="5791" spans="22:22" x14ac:dyDescent="0.45">
      <c r="V5791" s="3"/>
    </row>
    <row r="5792" spans="22:22" x14ac:dyDescent="0.45">
      <c r="V5792" s="3"/>
    </row>
    <row r="5793" spans="22:22" x14ac:dyDescent="0.45">
      <c r="V5793" s="3"/>
    </row>
    <row r="5794" spans="22:22" x14ac:dyDescent="0.45">
      <c r="V5794" s="3"/>
    </row>
    <row r="5795" spans="22:22" x14ac:dyDescent="0.45">
      <c r="V5795" s="3"/>
    </row>
    <row r="5796" spans="22:22" x14ac:dyDescent="0.45">
      <c r="V5796" s="3"/>
    </row>
    <row r="5797" spans="22:22" x14ac:dyDescent="0.45">
      <c r="V5797" s="3"/>
    </row>
    <row r="5798" spans="22:22" x14ac:dyDescent="0.45">
      <c r="V5798" s="3"/>
    </row>
    <row r="5799" spans="22:22" x14ac:dyDescent="0.45">
      <c r="V5799" s="3"/>
    </row>
    <row r="5800" spans="22:22" x14ac:dyDescent="0.45">
      <c r="V5800" s="3"/>
    </row>
    <row r="5801" spans="22:22" x14ac:dyDescent="0.45">
      <c r="V5801" s="3"/>
    </row>
    <row r="5802" spans="22:22" x14ac:dyDescent="0.45">
      <c r="V5802" s="3"/>
    </row>
    <row r="5803" spans="22:22" x14ac:dyDescent="0.45">
      <c r="V5803" s="3"/>
    </row>
    <row r="5804" spans="22:22" x14ac:dyDescent="0.45">
      <c r="V5804" s="3"/>
    </row>
    <row r="5805" spans="22:22" x14ac:dyDescent="0.45">
      <c r="V5805" s="3"/>
    </row>
    <row r="5806" spans="22:22" x14ac:dyDescent="0.45">
      <c r="V5806" s="3"/>
    </row>
    <row r="5807" spans="22:22" x14ac:dyDescent="0.45">
      <c r="V5807" s="3"/>
    </row>
    <row r="5808" spans="22:22" x14ac:dyDescent="0.45">
      <c r="V5808" s="3"/>
    </row>
    <row r="5809" spans="22:22" x14ac:dyDescent="0.45">
      <c r="V5809" s="3"/>
    </row>
    <row r="5810" spans="22:22" x14ac:dyDescent="0.45">
      <c r="V5810" s="3"/>
    </row>
    <row r="5811" spans="22:22" x14ac:dyDescent="0.45">
      <c r="V5811" s="3"/>
    </row>
    <row r="5812" spans="22:22" x14ac:dyDescent="0.45">
      <c r="V5812" s="3"/>
    </row>
    <row r="5813" spans="22:22" x14ac:dyDescent="0.45">
      <c r="V5813" s="3"/>
    </row>
    <row r="5814" spans="22:22" x14ac:dyDescent="0.45">
      <c r="V5814" s="3"/>
    </row>
    <row r="5815" spans="22:22" x14ac:dyDescent="0.45">
      <c r="V5815" s="3"/>
    </row>
    <row r="5816" spans="22:22" x14ac:dyDescent="0.45">
      <c r="V5816" s="3"/>
    </row>
    <row r="5817" spans="22:22" x14ac:dyDescent="0.45">
      <c r="V5817" s="3"/>
    </row>
    <row r="5818" spans="22:22" x14ac:dyDescent="0.45">
      <c r="V5818" s="3"/>
    </row>
    <row r="5819" spans="22:22" x14ac:dyDescent="0.45">
      <c r="V5819" s="3"/>
    </row>
    <row r="5820" spans="22:22" x14ac:dyDescent="0.45">
      <c r="V5820" s="3"/>
    </row>
    <row r="5821" spans="22:22" x14ac:dyDescent="0.45">
      <c r="V5821" s="3"/>
    </row>
    <row r="5822" spans="22:22" x14ac:dyDescent="0.45">
      <c r="V5822" s="3"/>
    </row>
    <row r="5823" spans="22:22" x14ac:dyDescent="0.45">
      <c r="V5823" s="3"/>
    </row>
    <row r="5824" spans="22:22" x14ac:dyDescent="0.45">
      <c r="V5824" s="3"/>
    </row>
    <row r="5825" spans="22:22" x14ac:dyDescent="0.45">
      <c r="V5825" s="3"/>
    </row>
    <row r="5826" spans="22:22" x14ac:dyDescent="0.45">
      <c r="V5826" s="3"/>
    </row>
    <row r="5827" spans="22:22" x14ac:dyDescent="0.45">
      <c r="V5827" s="3"/>
    </row>
    <row r="5828" spans="22:22" x14ac:dyDescent="0.45">
      <c r="V5828" s="3"/>
    </row>
    <row r="5829" spans="22:22" x14ac:dyDescent="0.45">
      <c r="V5829" s="3"/>
    </row>
    <row r="5830" spans="22:22" x14ac:dyDescent="0.45">
      <c r="V5830" s="3"/>
    </row>
    <row r="5831" spans="22:22" x14ac:dyDescent="0.45">
      <c r="V5831" s="3"/>
    </row>
    <row r="5832" spans="22:22" x14ac:dyDescent="0.45">
      <c r="V5832" s="3"/>
    </row>
    <row r="5833" spans="22:22" x14ac:dyDescent="0.45">
      <c r="V5833" s="3"/>
    </row>
    <row r="5834" spans="22:22" x14ac:dyDescent="0.45">
      <c r="V5834" s="3"/>
    </row>
    <row r="5835" spans="22:22" x14ac:dyDescent="0.45">
      <c r="V5835" s="3"/>
    </row>
    <row r="5836" spans="22:22" x14ac:dyDescent="0.45">
      <c r="V5836" s="3"/>
    </row>
    <row r="5837" spans="22:22" x14ac:dyDescent="0.45">
      <c r="V5837" s="3"/>
    </row>
    <row r="5838" spans="22:22" x14ac:dyDescent="0.45">
      <c r="V5838" s="3"/>
    </row>
    <row r="5839" spans="22:22" x14ac:dyDescent="0.45">
      <c r="V5839" s="3"/>
    </row>
    <row r="5840" spans="22:22" x14ac:dyDescent="0.45">
      <c r="V5840" s="3"/>
    </row>
    <row r="5841" spans="22:22" x14ac:dyDescent="0.45">
      <c r="V5841" s="3"/>
    </row>
    <row r="5842" spans="22:22" x14ac:dyDescent="0.45">
      <c r="V5842" s="3"/>
    </row>
    <row r="5843" spans="22:22" x14ac:dyDescent="0.45">
      <c r="V5843" s="3"/>
    </row>
    <row r="5844" spans="22:22" x14ac:dyDescent="0.45">
      <c r="V5844" s="3"/>
    </row>
    <row r="5845" spans="22:22" x14ac:dyDescent="0.45">
      <c r="V5845" s="3"/>
    </row>
    <row r="5846" spans="22:22" x14ac:dyDescent="0.45">
      <c r="V5846" s="3"/>
    </row>
    <row r="5847" spans="22:22" x14ac:dyDescent="0.45">
      <c r="V5847" s="3"/>
    </row>
    <row r="5848" spans="22:22" x14ac:dyDescent="0.45">
      <c r="V5848" s="3"/>
    </row>
    <row r="5849" spans="22:22" x14ac:dyDescent="0.45">
      <c r="V5849" s="3"/>
    </row>
    <row r="5850" spans="22:22" x14ac:dyDescent="0.45">
      <c r="V5850" s="3"/>
    </row>
    <row r="5851" spans="22:22" x14ac:dyDescent="0.45">
      <c r="V5851" s="3"/>
    </row>
    <row r="5852" spans="22:22" x14ac:dyDescent="0.45">
      <c r="V5852" s="3"/>
    </row>
    <row r="5853" spans="22:22" x14ac:dyDescent="0.45">
      <c r="V5853" s="3"/>
    </row>
    <row r="5854" spans="22:22" x14ac:dyDescent="0.45">
      <c r="V5854" s="3"/>
    </row>
    <row r="5855" spans="22:22" x14ac:dyDescent="0.45">
      <c r="V5855" s="3"/>
    </row>
    <row r="5856" spans="22:22" x14ac:dyDescent="0.45">
      <c r="V5856" s="3"/>
    </row>
    <row r="5857" spans="22:22" x14ac:dyDescent="0.45">
      <c r="V5857" s="3"/>
    </row>
    <row r="5858" spans="22:22" x14ac:dyDescent="0.45">
      <c r="V5858" s="3"/>
    </row>
    <row r="5859" spans="22:22" x14ac:dyDescent="0.45">
      <c r="V5859" s="3"/>
    </row>
    <row r="5860" spans="22:22" x14ac:dyDescent="0.45">
      <c r="V5860" s="3"/>
    </row>
    <row r="5861" spans="22:22" x14ac:dyDescent="0.45">
      <c r="V5861" s="3"/>
    </row>
    <row r="5862" spans="22:22" x14ac:dyDescent="0.45">
      <c r="V5862" s="3"/>
    </row>
    <row r="5863" spans="22:22" x14ac:dyDescent="0.45">
      <c r="V5863" s="3"/>
    </row>
    <row r="5864" spans="22:22" x14ac:dyDescent="0.45">
      <c r="V5864" s="3"/>
    </row>
    <row r="5865" spans="22:22" x14ac:dyDescent="0.45">
      <c r="V5865" s="3"/>
    </row>
    <row r="5866" spans="22:22" x14ac:dyDescent="0.45">
      <c r="V5866" s="3"/>
    </row>
    <row r="5867" spans="22:22" x14ac:dyDescent="0.45">
      <c r="V5867" s="3"/>
    </row>
    <row r="5868" spans="22:22" x14ac:dyDescent="0.45">
      <c r="V5868" s="3"/>
    </row>
    <row r="5869" spans="22:22" x14ac:dyDescent="0.45">
      <c r="V5869" s="3"/>
    </row>
    <row r="5870" spans="22:22" x14ac:dyDescent="0.45">
      <c r="V5870" s="3"/>
    </row>
    <row r="5871" spans="22:22" x14ac:dyDescent="0.45">
      <c r="V5871" s="3"/>
    </row>
    <row r="5872" spans="22:22" x14ac:dyDescent="0.45">
      <c r="V5872" s="3"/>
    </row>
    <row r="5873" spans="22:22" x14ac:dyDescent="0.45">
      <c r="V5873" s="3"/>
    </row>
    <row r="5874" spans="22:22" x14ac:dyDescent="0.45">
      <c r="V5874" s="3"/>
    </row>
    <row r="5875" spans="22:22" x14ac:dyDescent="0.45">
      <c r="V5875" s="3"/>
    </row>
    <row r="5876" spans="22:22" x14ac:dyDescent="0.45">
      <c r="V5876" s="3"/>
    </row>
    <row r="5877" spans="22:22" x14ac:dyDescent="0.45">
      <c r="V5877" s="3"/>
    </row>
    <row r="5878" spans="22:22" x14ac:dyDescent="0.45">
      <c r="V5878" s="3"/>
    </row>
    <row r="5879" spans="22:22" x14ac:dyDescent="0.45">
      <c r="V5879" s="3"/>
    </row>
    <row r="5880" spans="22:22" x14ac:dyDescent="0.45">
      <c r="V5880" s="3"/>
    </row>
    <row r="5881" spans="22:22" x14ac:dyDescent="0.45">
      <c r="V5881" s="3"/>
    </row>
    <row r="5882" spans="22:22" x14ac:dyDescent="0.45">
      <c r="V5882" s="3"/>
    </row>
    <row r="5883" spans="22:22" x14ac:dyDescent="0.45">
      <c r="V5883" s="3"/>
    </row>
    <row r="5884" spans="22:22" x14ac:dyDescent="0.45">
      <c r="V5884" s="3"/>
    </row>
    <row r="5885" spans="22:22" x14ac:dyDescent="0.45">
      <c r="V5885" s="3"/>
    </row>
    <row r="5886" spans="22:22" x14ac:dyDescent="0.45">
      <c r="V5886" s="3"/>
    </row>
    <row r="5887" spans="22:22" x14ac:dyDescent="0.45">
      <c r="V5887" s="3"/>
    </row>
    <row r="5888" spans="22:22" x14ac:dyDescent="0.45">
      <c r="V5888" s="3"/>
    </row>
    <row r="5889" spans="22:22" x14ac:dyDescent="0.45">
      <c r="V5889" s="3"/>
    </row>
    <row r="5890" spans="22:22" x14ac:dyDescent="0.45">
      <c r="V5890" s="3"/>
    </row>
    <row r="5891" spans="22:22" x14ac:dyDescent="0.45">
      <c r="V5891" s="3"/>
    </row>
    <row r="5892" spans="22:22" x14ac:dyDescent="0.45">
      <c r="V5892" s="3"/>
    </row>
    <row r="5893" spans="22:22" x14ac:dyDescent="0.45">
      <c r="V5893" s="3"/>
    </row>
    <row r="5894" spans="22:22" x14ac:dyDescent="0.45">
      <c r="V5894" s="3"/>
    </row>
    <row r="5895" spans="22:22" x14ac:dyDescent="0.45">
      <c r="V5895" s="3"/>
    </row>
    <row r="5896" spans="22:22" x14ac:dyDescent="0.45">
      <c r="V5896" s="3"/>
    </row>
    <row r="5897" spans="22:22" x14ac:dyDescent="0.45">
      <c r="V5897" s="3"/>
    </row>
    <row r="5898" spans="22:22" x14ac:dyDescent="0.45">
      <c r="V5898" s="3"/>
    </row>
    <row r="5899" spans="22:22" x14ac:dyDescent="0.45">
      <c r="V5899" s="3"/>
    </row>
    <row r="5900" spans="22:22" x14ac:dyDescent="0.45">
      <c r="V5900" s="3"/>
    </row>
    <row r="5901" spans="22:22" x14ac:dyDescent="0.45">
      <c r="V5901" s="3"/>
    </row>
    <row r="5902" spans="22:22" x14ac:dyDescent="0.45">
      <c r="V5902" s="3"/>
    </row>
    <row r="5903" spans="22:22" x14ac:dyDescent="0.45">
      <c r="V5903" s="3"/>
    </row>
    <row r="5904" spans="22:22" x14ac:dyDescent="0.45">
      <c r="V5904" s="3"/>
    </row>
    <row r="5905" spans="22:22" x14ac:dyDescent="0.45">
      <c r="V5905" s="3"/>
    </row>
    <row r="5906" spans="22:22" x14ac:dyDescent="0.45">
      <c r="V5906" s="3"/>
    </row>
    <row r="5907" spans="22:22" x14ac:dyDescent="0.45">
      <c r="V5907" s="3"/>
    </row>
    <row r="5908" spans="22:22" x14ac:dyDescent="0.45">
      <c r="V5908" s="3"/>
    </row>
    <row r="5909" spans="22:22" x14ac:dyDescent="0.45">
      <c r="V5909" s="3"/>
    </row>
    <row r="5910" spans="22:22" x14ac:dyDescent="0.45">
      <c r="V5910" s="3"/>
    </row>
    <row r="5911" spans="22:22" x14ac:dyDescent="0.45">
      <c r="V5911" s="3"/>
    </row>
    <row r="5912" spans="22:22" x14ac:dyDescent="0.45">
      <c r="V5912" s="3"/>
    </row>
    <row r="5913" spans="22:22" x14ac:dyDescent="0.45">
      <c r="V5913" s="3"/>
    </row>
    <row r="5914" spans="22:22" x14ac:dyDescent="0.45">
      <c r="V5914" s="3"/>
    </row>
    <row r="5915" spans="22:22" x14ac:dyDescent="0.45">
      <c r="V5915" s="3"/>
    </row>
    <row r="5916" spans="22:22" x14ac:dyDescent="0.45">
      <c r="V5916" s="3"/>
    </row>
    <row r="5917" spans="22:22" x14ac:dyDescent="0.45">
      <c r="V5917" s="3"/>
    </row>
    <row r="5918" spans="22:22" x14ac:dyDescent="0.45">
      <c r="V5918" s="3"/>
    </row>
    <row r="5919" spans="22:22" x14ac:dyDescent="0.45">
      <c r="V5919" s="3"/>
    </row>
    <row r="5920" spans="22:22" x14ac:dyDescent="0.45">
      <c r="V5920" s="3"/>
    </row>
    <row r="5921" spans="22:22" x14ac:dyDescent="0.45">
      <c r="V5921" s="3"/>
    </row>
    <row r="5922" spans="22:22" x14ac:dyDescent="0.45">
      <c r="V5922" s="3"/>
    </row>
    <row r="5923" spans="22:22" x14ac:dyDescent="0.45">
      <c r="V5923" s="3"/>
    </row>
    <row r="5924" spans="22:22" x14ac:dyDescent="0.45">
      <c r="V5924" s="3"/>
    </row>
    <row r="5925" spans="22:22" x14ac:dyDescent="0.45">
      <c r="V5925" s="3"/>
    </row>
    <row r="5926" spans="22:22" x14ac:dyDescent="0.45">
      <c r="V5926" s="3"/>
    </row>
    <row r="5927" spans="22:22" x14ac:dyDescent="0.45">
      <c r="V5927" s="3"/>
    </row>
    <row r="5928" spans="22:22" x14ac:dyDescent="0.45">
      <c r="V5928" s="3"/>
    </row>
    <row r="5929" spans="22:22" x14ac:dyDescent="0.45">
      <c r="V5929" s="3"/>
    </row>
    <row r="5930" spans="22:22" x14ac:dyDescent="0.45">
      <c r="V5930" s="3"/>
    </row>
    <row r="5931" spans="22:22" x14ac:dyDescent="0.45">
      <c r="V5931" s="3"/>
    </row>
    <row r="5932" spans="22:22" x14ac:dyDescent="0.45">
      <c r="V5932" s="3"/>
    </row>
    <row r="5933" spans="22:22" x14ac:dyDescent="0.45">
      <c r="V5933" s="3"/>
    </row>
    <row r="5934" spans="22:22" x14ac:dyDescent="0.45">
      <c r="V5934" s="3"/>
    </row>
    <row r="5935" spans="22:22" x14ac:dyDescent="0.45">
      <c r="V5935" s="3"/>
    </row>
    <row r="5936" spans="22:22" x14ac:dyDescent="0.45">
      <c r="V5936" s="3"/>
    </row>
    <row r="5937" spans="22:22" x14ac:dyDescent="0.45">
      <c r="V5937" s="3"/>
    </row>
    <row r="5938" spans="22:22" x14ac:dyDescent="0.45">
      <c r="V5938" s="3"/>
    </row>
    <row r="5939" spans="22:22" x14ac:dyDescent="0.45">
      <c r="V5939" s="3"/>
    </row>
    <row r="5940" spans="22:22" x14ac:dyDescent="0.45">
      <c r="V5940" s="3"/>
    </row>
    <row r="5941" spans="22:22" x14ac:dyDescent="0.45">
      <c r="V5941" s="3"/>
    </row>
    <row r="5942" spans="22:22" x14ac:dyDescent="0.45">
      <c r="V5942" s="3"/>
    </row>
    <row r="5943" spans="22:22" x14ac:dyDescent="0.45">
      <c r="V5943" s="3"/>
    </row>
    <row r="5944" spans="22:22" x14ac:dyDescent="0.45">
      <c r="V5944" s="3"/>
    </row>
    <row r="5945" spans="22:22" x14ac:dyDescent="0.45">
      <c r="V5945" s="3"/>
    </row>
    <row r="5946" spans="22:22" x14ac:dyDescent="0.45">
      <c r="V5946" s="3"/>
    </row>
    <row r="5947" spans="22:22" x14ac:dyDescent="0.45">
      <c r="V5947" s="3"/>
    </row>
    <row r="5948" spans="22:22" x14ac:dyDescent="0.45">
      <c r="V5948" s="3"/>
    </row>
    <row r="5949" spans="22:22" x14ac:dyDescent="0.45">
      <c r="V5949" s="3"/>
    </row>
    <row r="5950" spans="22:22" x14ac:dyDescent="0.45">
      <c r="V5950" s="3"/>
    </row>
    <row r="5951" spans="22:22" x14ac:dyDescent="0.45">
      <c r="V5951" s="3"/>
    </row>
    <row r="5952" spans="22:22" x14ac:dyDescent="0.45">
      <c r="V5952" s="3"/>
    </row>
    <row r="5953" spans="22:22" x14ac:dyDescent="0.45">
      <c r="V5953" s="3"/>
    </row>
    <row r="5954" spans="22:22" x14ac:dyDescent="0.45">
      <c r="V5954" s="3"/>
    </row>
    <row r="5955" spans="22:22" x14ac:dyDescent="0.45">
      <c r="V5955" s="3"/>
    </row>
    <row r="5956" spans="22:22" x14ac:dyDescent="0.45">
      <c r="V5956" s="3"/>
    </row>
    <row r="5957" spans="22:22" x14ac:dyDescent="0.45">
      <c r="V5957" s="3"/>
    </row>
    <row r="5958" spans="22:22" x14ac:dyDescent="0.45">
      <c r="V5958" s="3"/>
    </row>
    <row r="5959" spans="22:22" x14ac:dyDescent="0.45">
      <c r="V5959" s="3"/>
    </row>
    <row r="5960" spans="22:22" x14ac:dyDescent="0.45">
      <c r="V5960" s="3"/>
    </row>
    <row r="5961" spans="22:22" x14ac:dyDescent="0.45">
      <c r="V5961" s="3"/>
    </row>
    <row r="5962" spans="22:22" x14ac:dyDescent="0.45">
      <c r="V5962" s="3"/>
    </row>
    <row r="5963" spans="22:22" x14ac:dyDescent="0.45">
      <c r="V5963" s="3"/>
    </row>
    <row r="5964" spans="22:22" x14ac:dyDescent="0.45">
      <c r="V5964" s="3"/>
    </row>
    <row r="5965" spans="22:22" x14ac:dyDescent="0.45">
      <c r="V5965" s="3"/>
    </row>
    <row r="5966" spans="22:22" x14ac:dyDescent="0.45">
      <c r="V5966" s="3"/>
    </row>
    <row r="5967" spans="22:22" x14ac:dyDescent="0.45">
      <c r="V5967" s="3"/>
    </row>
    <row r="5968" spans="22:22" x14ac:dyDescent="0.45">
      <c r="V5968" s="3"/>
    </row>
    <row r="5969" spans="22:22" x14ac:dyDescent="0.45">
      <c r="V5969" s="3"/>
    </row>
    <row r="5970" spans="22:22" x14ac:dyDescent="0.45">
      <c r="V5970" s="3"/>
    </row>
    <row r="5971" spans="22:22" x14ac:dyDescent="0.45">
      <c r="V5971" s="3"/>
    </row>
    <row r="5972" spans="22:22" x14ac:dyDescent="0.45">
      <c r="V5972" s="3"/>
    </row>
    <row r="5973" spans="22:22" x14ac:dyDescent="0.45">
      <c r="V5973" s="3"/>
    </row>
    <row r="5974" spans="22:22" x14ac:dyDescent="0.45">
      <c r="V5974" s="3"/>
    </row>
    <row r="5975" spans="22:22" x14ac:dyDescent="0.45">
      <c r="V5975" s="3"/>
    </row>
    <row r="5976" spans="22:22" x14ac:dyDescent="0.45">
      <c r="V5976" s="3"/>
    </row>
    <row r="5977" spans="22:22" x14ac:dyDescent="0.45">
      <c r="V5977" s="3"/>
    </row>
    <row r="5978" spans="22:22" x14ac:dyDescent="0.45">
      <c r="V5978" s="3"/>
    </row>
    <row r="5979" spans="22:22" x14ac:dyDescent="0.45">
      <c r="V5979" s="3"/>
    </row>
    <row r="5980" spans="22:22" x14ac:dyDescent="0.45">
      <c r="V5980" s="3"/>
    </row>
    <row r="5981" spans="22:22" x14ac:dyDescent="0.45">
      <c r="V5981" s="3"/>
    </row>
    <row r="5982" spans="22:22" x14ac:dyDescent="0.45">
      <c r="V5982" s="3"/>
    </row>
    <row r="5983" spans="22:22" x14ac:dyDescent="0.45">
      <c r="V5983" s="3"/>
    </row>
    <row r="5984" spans="22:22" x14ac:dyDescent="0.45">
      <c r="V5984" s="3"/>
    </row>
    <row r="5985" spans="22:22" x14ac:dyDescent="0.45">
      <c r="V5985" s="3"/>
    </row>
    <row r="5986" spans="22:22" x14ac:dyDescent="0.45">
      <c r="V5986" s="3"/>
    </row>
    <row r="5987" spans="22:22" x14ac:dyDescent="0.45">
      <c r="V5987" s="3"/>
    </row>
    <row r="5988" spans="22:22" x14ac:dyDescent="0.45">
      <c r="V5988" s="3"/>
    </row>
    <row r="5989" spans="22:22" x14ac:dyDescent="0.45">
      <c r="V5989" s="3"/>
    </row>
    <row r="5990" spans="22:22" x14ac:dyDescent="0.45">
      <c r="V5990" s="3"/>
    </row>
    <row r="5991" spans="22:22" x14ac:dyDescent="0.45">
      <c r="V5991" s="3"/>
    </row>
    <row r="5992" spans="22:22" x14ac:dyDescent="0.45">
      <c r="V5992" s="3"/>
    </row>
    <row r="5993" spans="22:22" x14ac:dyDescent="0.45">
      <c r="V5993" s="3"/>
    </row>
    <row r="5994" spans="22:22" x14ac:dyDescent="0.45">
      <c r="V5994" s="3"/>
    </row>
    <row r="5995" spans="22:22" x14ac:dyDescent="0.45">
      <c r="V5995" s="3"/>
    </row>
    <row r="5996" spans="22:22" x14ac:dyDescent="0.45">
      <c r="V5996" s="3"/>
    </row>
    <row r="5997" spans="22:22" x14ac:dyDescent="0.45">
      <c r="V5997" s="3"/>
    </row>
    <row r="5998" spans="22:22" x14ac:dyDescent="0.45">
      <c r="V5998" s="3"/>
    </row>
    <row r="5999" spans="22:22" x14ac:dyDescent="0.45">
      <c r="V5999" s="3"/>
    </row>
    <row r="6000" spans="22:22" x14ac:dyDescent="0.45">
      <c r="V6000" s="3"/>
    </row>
    <row r="6001" spans="22:22" x14ac:dyDescent="0.45">
      <c r="V6001" s="3"/>
    </row>
    <row r="6002" spans="22:22" x14ac:dyDescent="0.45">
      <c r="V6002" s="3"/>
    </row>
    <row r="6003" spans="22:22" x14ac:dyDescent="0.45">
      <c r="V6003" s="3"/>
    </row>
    <row r="6004" spans="22:22" x14ac:dyDescent="0.45">
      <c r="V6004" s="3"/>
    </row>
    <row r="6005" spans="22:22" x14ac:dyDescent="0.45">
      <c r="V6005" s="3"/>
    </row>
    <row r="6006" spans="22:22" x14ac:dyDescent="0.45">
      <c r="V6006" s="3"/>
    </row>
    <row r="6007" spans="22:22" x14ac:dyDescent="0.45">
      <c r="V6007" s="3"/>
    </row>
    <row r="6008" spans="22:22" x14ac:dyDescent="0.45">
      <c r="V6008" s="3"/>
    </row>
    <row r="6009" spans="22:22" x14ac:dyDescent="0.45">
      <c r="V6009" s="3"/>
    </row>
    <row r="6010" spans="22:22" x14ac:dyDescent="0.45">
      <c r="V6010" s="3"/>
    </row>
    <row r="6011" spans="22:22" x14ac:dyDescent="0.45">
      <c r="V6011" s="3"/>
    </row>
    <row r="6012" spans="22:22" x14ac:dyDescent="0.45">
      <c r="V6012" s="3"/>
    </row>
    <row r="6013" spans="22:22" x14ac:dyDescent="0.45">
      <c r="V6013" s="3"/>
    </row>
    <row r="6014" spans="22:22" x14ac:dyDescent="0.45">
      <c r="V6014" s="3"/>
    </row>
    <row r="6015" spans="22:22" x14ac:dyDescent="0.45">
      <c r="V6015" s="3"/>
    </row>
    <row r="6016" spans="22:22" x14ac:dyDescent="0.45">
      <c r="V6016" s="3"/>
    </row>
    <row r="6017" spans="22:22" x14ac:dyDescent="0.45">
      <c r="V6017" s="3"/>
    </row>
    <row r="6018" spans="22:22" x14ac:dyDescent="0.45">
      <c r="V6018" s="3"/>
    </row>
    <row r="6019" spans="22:22" x14ac:dyDescent="0.45">
      <c r="V6019" s="3"/>
    </row>
    <row r="6020" spans="22:22" x14ac:dyDescent="0.45">
      <c r="V6020" s="3"/>
    </row>
    <row r="6021" spans="22:22" x14ac:dyDescent="0.45">
      <c r="V6021" s="3"/>
    </row>
    <row r="6022" spans="22:22" x14ac:dyDescent="0.45">
      <c r="V6022" s="3"/>
    </row>
    <row r="6023" spans="22:22" x14ac:dyDescent="0.45">
      <c r="V6023" s="3"/>
    </row>
    <row r="6024" spans="22:22" x14ac:dyDescent="0.45">
      <c r="V6024" s="3"/>
    </row>
    <row r="6025" spans="22:22" x14ac:dyDescent="0.45">
      <c r="V6025" s="3"/>
    </row>
    <row r="6026" spans="22:22" x14ac:dyDescent="0.45">
      <c r="V6026" s="3"/>
    </row>
    <row r="6027" spans="22:22" x14ac:dyDescent="0.45">
      <c r="V6027" s="3"/>
    </row>
    <row r="6028" spans="22:22" x14ac:dyDescent="0.45">
      <c r="V6028" s="3"/>
    </row>
    <row r="6029" spans="22:22" x14ac:dyDescent="0.45">
      <c r="V6029" s="3"/>
    </row>
    <row r="6030" spans="22:22" x14ac:dyDescent="0.45">
      <c r="V6030" s="3"/>
    </row>
    <row r="6031" spans="22:22" x14ac:dyDescent="0.45">
      <c r="V6031" s="3"/>
    </row>
    <row r="6032" spans="22:22" x14ac:dyDescent="0.45">
      <c r="V6032" s="3"/>
    </row>
    <row r="6033" spans="22:22" x14ac:dyDescent="0.45">
      <c r="V6033" s="3"/>
    </row>
    <row r="6034" spans="22:22" x14ac:dyDescent="0.45">
      <c r="V6034" s="3"/>
    </row>
    <row r="6035" spans="22:22" x14ac:dyDescent="0.45">
      <c r="V6035" s="3"/>
    </row>
    <row r="6036" spans="22:22" x14ac:dyDescent="0.45">
      <c r="V6036" s="3"/>
    </row>
    <row r="6037" spans="22:22" x14ac:dyDescent="0.45">
      <c r="V6037" s="3"/>
    </row>
    <row r="6038" spans="22:22" x14ac:dyDescent="0.45">
      <c r="V6038" s="3"/>
    </row>
    <row r="6039" spans="22:22" x14ac:dyDescent="0.45">
      <c r="V6039" s="3"/>
    </row>
    <row r="6040" spans="22:22" x14ac:dyDescent="0.45">
      <c r="V6040" s="3"/>
    </row>
    <row r="6041" spans="22:22" x14ac:dyDescent="0.45">
      <c r="V6041" s="3"/>
    </row>
    <row r="6042" spans="22:22" x14ac:dyDescent="0.45">
      <c r="V6042" s="3"/>
    </row>
    <row r="6043" spans="22:22" x14ac:dyDescent="0.45">
      <c r="V6043" s="3"/>
    </row>
    <row r="6044" spans="22:22" x14ac:dyDescent="0.45">
      <c r="V6044" s="3"/>
    </row>
    <row r="6045" spans="22:22" x14ac:dyDescent="0.45">
      <c r="V6045" s="3"/>
    </row>
    <row r="6046" spans="22:22" x14ac:dyDescent="0.45">
      <c r="V6046" s="3"/>
    </row>
    <row r="6047" spans="22:22" x14ac:dyDescent="0.45">
      <c r="V6047" s="3"/>
    </row>
    <row r="6048" spans="22:22" x14ac:dyDescent="0.45">
      <c r="V6048" s="3"/>
    </row>
    <row r="6049" spans="22:22" x14ac:dyDescent="0.45">
      <c r="V6049" s="3"/>
    </row>
    <row r="6050" spans="22:22" x14ac:dyDescent="0.45">
      <c r="V6050" s="3"/>
    </row>
    <row r="6051" spans="22:22" x14ac:dyDescent="0.45">
      <c r="V6051" s="3"/>
    </row>
    <row r="6052" spans="22:22" x14ac:dyDescent="0.45">
      <c r="V6052" s="3"/>
    </row>
    <row r="6053" spans="22:22" x14ac:dyDescent="0.45">
      <c r="V6053" s="3"/>
    </row>
    <row r="6054" spans="22:22" x14ac:dyDescent="0.45">
      <c r="V6054" s="3"/>
    </row>
    <row r="6055" spans="22:22" x14ac:dyDescent="0.45">
      <c r="V6055" s="3"/>
    </row>
    <row r="6056" spans="22:22" x14ac:dyDescent="0.45">
      <c r="V6056" s="3"/>
    </row>
    <row r="6057" spans="22:22" x14ac:dyDescent="0.45">
      <c r="V6057" s="3"/>
    </row>
    <row r="6058" spans="22:22" x14ac:dyDescent="0.45">
      <c r="V6058" s="3"/>
    </row>
    <row r="6059" spans="22:22" x14ac:dyDescent="0.45">
      <c r="V6059" s="3"/>
    </row>
    <row r="6060" spans="22:22" x14ac:dyDescent="0.45">
      <c r="V6060" s="3"/>
    </row>
    <row r="6061" spans="22:22" x14ac:dyDescent="0.45">
      <c r="V6061" s="3"/>
    </row>
    <row r="6062" spans="22:22" x14ac:dyDescent="0.45">
      <c r="V6062" s="3"/>
    </row>
    <row r="6063" spans="22:22" x14ac:dyDescent="0.45">
      <c r="V6063" s="3"/>
    </row>
    <row r="6064" spans="22:22" x14ac:dyDescent="0.45">
      <c r="V6064" s="3"/>
    </row>
    <row r="6065" spans="22:22" x14ac:dyDescent="0.45">
      <c r="V6065" s="3"/>
    </row>
    <row r="6066" spans="22:22" x14ac:dyDescent="0.45">
      <c r="V6066" s="3"/>
    </row>
    <row r="6067" spans="22:22" x14ac:dyDescent="0.45">
      <c r="V6067" s="3"/>
    </row>
    <row r="6068" spans="22:22" x14ac:dyDescent="0.45">
      <c r="V6068" s="3"/>
    </row>
    <row r="6069" spans="22:22" x14ac:dyDescent="0.45">
      <c r="V6069" s="3"/>
    </row>
    <row r="6070" spans="22:22" x14ac:dyDescent="0.45">
      <c r="V6070" s="3"/>
    </row>
    <row r="6071" spans="22:22" x14ac:dyDescent="0.45">
      <c r="V6071" s="3"/>
    </row>
    <row r="6072" spans="22:22" x14ac:dyDescent="0.45">
      <c r="V6072" s="3"/>
    </row>
    <row r="6073" spans="22:22" x14ac:dyDescent="0.45">
      <c r="V6073" s="3"/>
    </row>
    <row r="6074" spans="22:22" x14ac:dyDescent="0.45">
      <c r="V6074" s="3"/>
    </row>
    <row r="6075" spans="22:22" x14ac:dyDescent="0.45">
      <c r="V6075" s="3"/>
    </row>
    <row r="6076" spans="22:22" x14ac:dyDescent="0.45">
      <c r="V6076" s="3"/>
    </row>
    <row r="6077" spans="22:22" x14ac:dyDescent="0.45">
      <c r="V6077" s="3"/>
    </row>
    <row r="6078" spans="22:22" x14ac:dyDescent="0.45">
      <c r="V6078" s="3"/>
    </row>
    <row r="6079" spans="22:22" x14ac:dyDescent="0.45">
      <c r="V6079" s="3"/>
    </row>
    <row r="6080" spans="22:22" x14ac:dyDescent="0.45">
      <c r="V6080" s="3"/>
    </row>
    <row r="6081" spans="22:22" x14ac:dyDescent="0.45">
      <c r="V6081" s="3"/>
    </row>
    <row r="6082" spans="22:22" x14ac:dyDescent="0.45">
      <c r="V6082" s="3"/>
    </row>
    <row r="6083" spans="22:22" x14ac:dyDescent="0.45">
      <c r="V6083" s="3"/>
    </row>
    <row r="6084" spans="22:22" x14ac:dyDescent="0.45">
      <c r="V6084" s="3"/>
    </row>
    <row r="6085" spans="22:22" x14ac:dyDescent="0.45">
      <c r="V6085" s="3"/>
    </row>
    <row r="6086" spans="22:22" x14ac:dyDescent="0.45">
      <c r="V6086" s="3"/>
    </row>
    <row r="6087" spans="22:22" x14ac:dyDescent="0.45">
      <c r="V6087" s="3"/>
    </row>
    <row r="6088" spans="22:22" x14ac:dyDescent="0.45">
      <c r="V6088" s="3"/>
    </row>
    <row r="6089" spans="22:22" x14ac:dyDescent="0.45">
      <c r="V6089" s="3"/>
    </row>
    <row r="6090" spans="22:22" x14ac:dyDescent="0.45">
      <c r="V6090" s="3"/>
    </row>
    <row r="6091" spans="22:22" x14ac:dyDescent="0.45">
      <c r="V6091" s="3"/>
    </row>
    <row r="6092" spans="22:22" x14ac:dyDescent="0.45">
      <c r="V6092" s="3"/>
    </row>
    <row r="6093" spans="22:22" x14ac:dyDescent="0.45">
      <c r="V6093" s="3"/>
    </row>
    <row r="6094" spans="22:22" x14ac:dyDescent="0.45">
      <c r="V6094" s="3"/>
    </row>
    <row r="6095" spans="22:22" x14ac:dyDescent="0.45">
      <c r="V6095" s="3"/>
    </row>
    <row r="6096" spans="22:22" x14ac:dyDescent="0.45">
      <c r="V6096" s="3"/>
    </row>
    <row r="6097" spans="22:22" x14ac:dyDescent="0.45">
      <c r="V6097" s="3"/>
    </row>
    <row r="6098" spans="22:22" x14ac:dyDescent="0.45">
      <c r="V6098" s="3"/>
    </row>
    <row r="6099" spans="22:22" x14ac:dyDescent="0.45">
      <c r="V6099" s="3"/>
    </row>
    <row r="6100" spans="22:22" x14ac:dyDescent="0.45">
      <c r="V6100" s="3"/>
    </row>
    <row r="6101" spans="22:22" x14ac:dyDescent="0.45">
      <c r="V6101" s="3"/>
    </row>
    <row r="6102" spans="22:22" x14ac:dyDescent="0.45">
      <c r="V6102" s="3"/>
    </row>
    <row r="6103" spans="22:22" x14ac:dyDescent="0.45">
      <c r="V6103" s="3"/>
    </row>
    <row r="6104" spans="22:22" x14ac:dyDescent="0.45">
      <c r="V6104" s="3"/>
    </row>
    <row r="6105" spans="22:22" x14ac:dyDescent="0.45">
      <c r="V6105" s="3"/>
    </row>
    <row r="6106" spans="22:22" x14ac:dyDescent="0.45">
      <c r="V6106" s="3"/>
    </row>
    <row r="6107" spans="22:22" x14ac:dyDescent="0.45">
      <c r="V6107" s="3"/>
    </row>
    <row r="6108" spans="22:22" x14ac:dyDescent="0.45">
      <c r="V6108" s="3"/>
    </row>
    <row r="6109" spans="22:22" x14ac:dyDescent="0.45">
      <c r="V6109" s="3"/>
    </row>
    <row r="6110" spans="22:22" x14ac:dyDescent="0.45">
      <c r="V6110" s="3"/>
    </row>
    <row r="6111" spans="22:22" x14ac:dyDescent="0.45">
      <c r="V6111" s="3"/>
    </row>
    <row r="6112" spans="22:22" x14ac:dyDescent="0.45">
      <c r="V6112" s="3"/>
    </row>
    <row r="6113" spans="22:22" x14ac:dyDescent="0.45">
      <c r="V6113" s="3"/>
    </row>
    <row r="6114" spans="22:22" x14ac:dyDescent="0.45">
      <c r="V6114" s="3"/>
    </row>
    <row r="6115" spans="22:22" x14ac:dyDescent="0.45">
      <c r="V6115" s="3"/>
    </row>
    <row r="6116" spans="22:22" x14ac:dyDescent="0.45">
      <c r="V6116" s="3"/>
    </row>
    <row r="6117" spans="22:22" x14ac:dyDescent="0.45">
      <c r="V6117" s="3"/>
    </row>
    <row r="6118" spans="22:22" x14ac:dyDescent="0.45">
      <c r="V6118" s="3"/>
    </row>
    <row r="6119" spans="22:22" x14ac:dyDescent="0.45">
      <c r="V6119" s="3"/>
    </row>
    <row r="6120" spans="22:22" x14ac:dyDescent="0.45">
      <c r="V6120" s="3"/>
    </row>
    <row r="6121" spans="22:22" x14ac:dyDescent="0.45">
      <c r="V6121" s="3"/>
    </row>
    <row r="6122" spans="22:22" x14ac:dyDescent="0.45">
      <c r="V6122" s="3"/>
    </row>
    <row r="6123" spans="22:22" x14ac:dyDescent="0.45">
      <c r="V6123" s="3"/>
    </row>
    <row r="6124" spans="22:22" x14ac:dyDescent="0.45">
      <c r="V6124" s="3"/>
    </row>
    <row r="6125" spans="22:22" x14ac:dyDescent="0.45">
      <c r="V6125" s="3"/>
    </row>
    <row r="6126" spans="22:22" x14ac:dyDescent="0.45">
      <c r="V6126" s="3"/>
    </row>
    <row r="6127" spans="22:22" x14ac:dyDescent="0.45">
      <c r="V6127" s="3"/>
    </row>
    <row r="6128" spans="22:22" x14ac:dyDescent="0.45">
      <c r="V6128" s="3"/>
    </row>
    <row r="6129" spans="22:22" x14ac:dyDescent="0.45">
      <c r="V6129" s="3"/>
    </row>
    <row r="6130" spans="22:22" x14ac:dyDescent="0.45">
      <c r="V6130" s="3"/>
    </row>
    <row r="6131" spans="22:22" x14ac:dyDescent="0.45">
      <c r="V6131" s="3"/>
    </row>
    <row r="6132" spans="22:22" x14ac:dyDescent="0.45">
      <c r="V6132" s="3"/>
    </row>
    <row r="6133" spans="22:22" x14ac:dyDescent="0.45">
      <c r="V6133" s="3"/>
    </row>
    <row r="6134" spans="22:22" x14ac:dyDescent="0.45">
      <c r="V6134" s="3"/>
    </row>
    <row r="6135" spans="22:22" x14ac:dyDescent="0.45">
      <c r="V6135" s="3"/>
    </row>
    <row r="6136" spans="22:22" x14ac:dyDescent="0.45">
      <c r="V6136" s="3"/>
    </row>
    <row r="6137" spans="22:22" x14ac:dyDescent="0.45">
      <c r="V6137" s="3"/>
    </row>
    <row r="6138" spans="22:22" x14ac:dyDescent="0.45">
      <c r="V6138" s="3"/>
    </row>
    <row r="6139" spans="22:22" x14ac:dyDescent="0.45">
      <c r="V6139" s="3"/>
    </row>
    <row r="6140" spans="22:22" x14ac:dyDescent="0.45">
      <c r="V6140" s="3"/>
    </row>
    <row r="6141" spans="22:22" x14ac:dyDescent="0.45">
      <c r="V6141" s="3"/>
    </row>
    <row r="6142" spans="22:22" x14ac:dyDescent="0.45">
      <c r="V6142" s="3"/>
    </row>
    <row r="6143" spans="22:22" x14ac:dyDescent="0.45">
      <c r="V6143" s="3"/>
    </row>
    <row r="6144" spans="22:22" x14ac:dyDescent="0.45">
      <c r="V6144" s="3"/>
    </row>
    <row r="6145" spans="22:22" x14ac:dyDescent="0.45">
      <c r="V6145" s="3"/>
    </row>
    <row r="6146" spans="22:22" x14ac:dyDescent="0.45">
      <c r="V6146" s="3"/>
    </row>
    <row r="6147" spans="22:22" x14ac:dyDescent="0.45">
      <c r="V6147" s="3"/>
    </row>
    <row r="6148" spans="22:22" x14ac:dyDescent="0.45">
      <c r="V6148" s="3"/>
    </row>
    <row r="6149" spans="22:22" x14ac:dyDescent="0.45">
      <c r="V6149" s="3"/>
    </row>
    <row r="6150" spans="22:22" x14ac:dyDescent="0.45">
      <c r="V6150" s="3"/>
    </row>
    <row r="6151" spans="22:22" x14ac:dyDescent="0.45">
      <c r="V6151" s="3"/>
    </row>
    <row r="6152" spans="22:22" x14ac:dyDescent="0.45">
      <c r="V6152" s="3"/>
    </row>
    <row r="6153" spans="22:22" x14ac:dyDescent="0.45">
      <c r="V6153" s="3"/>
    </row>
    <row r="6154" spans="22:22" x14ac:dyDescent="0.45">
      <c r="V6154" s="3"/>
    </row>
    <row r="6155" spans="22:22" x14ac:dyDescent="0.45">
      <c r="V6155" s="3"/>
    </row>
    <row r="6156" spans="22:22" x14ac:dyDescent="0.45">
      <c r="V6156" s="3"/>
    </row>
    <row r="6157" spans="22:22" x14ac:dyDescent="0.45">
      <c r="V6157" s="3"/>
    </row>
    <row r="6158" spans="22:22" x14ac:dyDescent="0.45">
      <c r="V6158" s="3"/>
    </row>
    <row r="6159" spans="22:22" x14ac:dyDescent="0.45">
      <c r="V6159" s="3"/>
    </row>
    <row r="6160" spans="22:22" x14ac:dyDescent="0.45">
      <c r="V6160" s="3"/>
    </row>
    <row r="6161" spans="22:22" x14ac:dyDescent="0.45">
      <c r="V6161" s="3"/>
    </row>
    <row r="6162" spans="22:22" x14ac:dyDescent="0.45">
      <c r="V6162" s="3"/>
    </row>
    <row r="6163" spans="22:22" x14ac:dyDescent="0.45">
      <c r="V6163" s="3"/>
    </row>
    <row r="6164" spans="22:22" x14ac:dyDescent="0.45">
      <c r="V6164" s="3"/>
    </row>
    <row r="6165" spans="22:22" x14ac:dyDescent="0.45">
      <c r="V6165" s="3"/>
    </row>
    <row r="6166" spans="22:22" x14ac:dyDescent="0.45">
      <c r="V6166" s="3"/>
    </row>
    <row r="6167" spans="22:22" x14ac:dyDescent="0.45">
      <c r="V6167" s="3"/>
    </row>
    <row r="6168" spans="22:22" x14ac:dyDescent="0.45">
      <c r="V6168" s="3"/>
    </row>
    <row r="6169" spans="22:22" x14ac:dyDescent="0.45">
      <c r="V6169" s="3"/>
    </row>
    <row r="6170" spans="22:22" x14ac:dyDescent="0.45">
      <c r="V6170" s="3"/>
    </row>
    <row r="6171" spans="22:22" x14ac:dyDescent="0.45">
      <c r="V6171" s="3"/>
    </row>
    <row r="6172" spans="22:22" x14ac:dyDescent="0.45">
      <c r="V6172" s="3"/>
    </row>
    <row r="6173" spans="22:22" x14ac:dyDescent="0.45">
      <c r="V6173" s="3"/>
    </row>
    <row r="6174" spans="22:22" x14ac:dyDescent="0.45">
      <c r="V6174" s="3"/>
    </row>
    <row r="6175" spans="22:22" x14ac:dyDescent="0.45">
      <c r="V6175" s="3"/>
    </row>
    <row r="6176" spans="22:22" x14ac:dyDescent="0.45">
      <c r="V6176" s="3"/>
    </row>
    <row r="6177" spans="22:22" x14ac:dyDescent="0.45">
      <c r="V6177" s="3"/>
    </row>
    <row r="6178" spans="22:22" x14ac:dyDescent="0.45">
      <c r="V6178" s="3"/>
    </row>
    <row r="6179" spans="22:22" x14ac:dyDescent="0.45">
      <c r="V6179" s="3"/>
    </row>
    <row r="6180" spans="22:22" x14ac:dyDescent="0.45">
      <c r="V6180" s="3"/>
    </row>
    <row r="6181" spans="22:22" x14ac:dyDescent="0.45">
      <c r="V6181" s="3"/>
    </row>
    <row r="6182" spans="22:22" x14ac:dyDescent="0.45">
      <c r="V6182" s="3"/>
    </row>
    <row r="6183" spans="22:22" x14ac:dyDescent="0.45">
      <c r="V6183" s="3"/>
    </row>
    <row r="6184" spans="22:22" x14ac:dyDescent="0.45">
      <c r="V6184" s="3"/>
    </row>
    <row r="6185" spans="22:22" x14ac:dyDescent="0.45">
      <c r="V6185" s="3"/>
    </row>
    <row r="6186" spans="22:22" x14ac:dyDescent="0.45">
      <c r="V6186" s="3"/>
    </row>
    <row r="6187" spans="22:22" x14ac:dyDescent="0.45">
      <c r="V6187" s="3"/>
    </row>
    <row r="6188" spans="22:22" x14ac:dyDescent="0.45">
      <c r="V6188" s="3"/>
    </row>
    <row r="6189" spans="22:22" x14ac:dyDescent="0.45">
      <c r="V6189" s="3"/>
    </row>
    <row r="6190" spans="22:22" x14ac:dyDescent="0.45">
      <c r="V6190" s="3"/>
    </row>
    <row r="6191" spans="22:22" x14ac:dyDescent="0.45">
      <c r="V6191" s="3"/>
    </row>
    <row r="6192" spans="22:22" x14ac:dyDescent="0.45">
      <c r="V6192" s="3"/>
    </row>
    <row r="6193" spans="22:22" x14ac:dyDescent="0.45">
      <c r="V6193" s="3"/>
    </row>
    <row r="6194" spans="22:22" x14ac:dyDescent="0.45">
      <c r="V6194" s="3"/>
    </row>
    <row r="6195" spans="22:22" x14ac:dyDescent="0.45">
      <c r="V6195" s="3"/>
    </row>
    <row r="6196" spans="22:22" x14ac:dyDescent="0.45">
      <c r="V6196" s="3"/>
    </row>
    <row r="6197" spans="22:22" x14ac:dyDescent="0.45">
      <c r="V6197" s="3"/>
    </row>
    <row r="6198" spans="22:22" x14ac:dyDescent="0.45">
      <c r="V6198" s="3"/>
    </row>
    <row r="6199" spans="22:22" x14ac:dyDescent="0.45">
      <c r="V6199" s="3"/>
    </row>
    <row r="6200" spans="22:22" x14ac:dyDescent="0.45">
      <c r="V6200" s="3"/>
    </row>
    <row r="6201" spans="22:22" x14ac:dyDescent="0.45">
      <c r="V6201" s="3"/>
    </row>
    <row r="6202" spans="22:22" x14ac:dyDescent="0.45">
      <c r="V6202" s="3"/>
    </row>
    <row r="6203" spans="22:22" x14ac:dyDescent="0.45">
      <c r="V6203" s="3"/>
    </row>
    <row r="6204" spans="22:22" x14ac:dyDescent="0.45">
      <c r="V6204" s="3"/>
    </row>
    <row r="6205" spans="22:22" x14ac:dyDescent="0.45">
      <c r="V6205" s="3"/>
    </row>
    <row r="6206" spans="22:22" x14ac:dyDescent="0.45">
      <c r="V6206" s="3"/>
    </row>
    <row r="6207" spans="22:22" x14ac:dyDescent="0.45">
      <c r="V6207" s="3"/>
    </row>
    <row r="6208" spans="22:22" x14ac:dyDescent="0.45">
      <c r="V6208" s="3"/>
    </row>
    <row r="6209" spans="22:22" x14ac:dyDescent="0.45">
      <c r="V6209" s="3"/>
    </row>
    <row r="6210" spans="22:22" x14ac:dyDescent="0.45">
      <c r="V6210" s="3"/>
    </row>
    <row r="6211" spans="22:22" x14ac:dyDescent="0.45">
      <c r="V6211" s="3"/>
    </row>
    <row r="6212" spans="22:22" x14ac:dyDescent="0.45">
      <c r="V6212" s="3"/>
    </row>
    <row r="6213" spans="22:22" x14ac:dyDescent="0.45">
      <c r="V6213" s="3"/>
    </row>
    <row r="6214" spans="22:22" x14ac:dyDescent="0.45">
      <c r="V6214" s="3"/>
    </row>
    <row r="6215" spans="22:22" x14ac:dyDescent="0.45">
      <c r="V6215" s="3"/>
    </row>
    <row r="6216" spans="22:22" x14ac:dyDescent="0.45">
      <c r="V6216" s="3"/>
    </row>
    <row r="6217" spans="22:22" x14ac:dyDescent="0.45">
      <c r="V6217" s="3"/>
    </row>
    <row r="6218" spans="22:22" x14ac:dyDescent="0.45">
      <c r="V6218" s="3"/>
    </row>
    <row r="6219" spans="22:22" x14ac:dyDescent="0.45">
      <c r="V6219" s="3"/>
    </row>
    <row r="6220" spans="22:22" x14ac:dyDescent="0.45">
      <c r="V6220" s="3"/>
    </row>
    <row r="6221" spans="22:22" x14ac:dyDescent="0.45">
      <c r="V6221" s="3"/>
    </row>
    <row r="6222" spans="22:22" x14ac:dyDescent="0.45">
      <c r="V6222" s="3"/>
    </row>
    <row r="6223" spans="22:22" x14ac:dyDescent="0.45">
      <c r="V6223" s="3"/>
    </row>
    <row r="6224" spans="22:22" x14ac:dyDescent="0.45">
      <c r="V6224" s="3"/>
    </row>
    <row r="6225" spans="22:22" x14ac:dyDescent="0.45">
      <c r="V6225" s="3"/>
    </row>
    <row r="6226" spans="22:22" x14ac:dyDescent="0.45">
      <c r="V6226" s="3"/>
    </row>
    <row r="6227" spans="22:22" x14ac:dyDescent="0.45">
      <c r="V6227" s="3"/>
    </row>
    <row r="6228" spans="22:22" x14ac:dyDescent="0.45">
      <c r="V6228" s="3"/>
    </row>
    <row r="6229" spans="22:22" x14ac:dyDescent="0.45">
      <c r="V6229" s="3"/>
    </row>
    <row r="6230" spans="22:22" x14ac:dyDescent="0.45">
      <c r="V6230" s="3"/>
    </row>
    <row r="6231" spans="22:22" x14ac:dyDescent="0.45">
      <c r="V6231" s="3"/>
    </row>
    <row r="6232" spans="22:22" x14ac:dyDescent="0.45">
      <c r="V6232" s="3"/>
    </row>
    <row r="6233" spans="22:22" x14ac:dyDescent="0.45">
      <c r="V6233" s="3"/>
    </row>
    <row r="6234" spans="22:22" x14ac:dyDescent="0.45">
      <c r="V6234" s="3"/>
    </row>
    <row r="6235" spans="22:22" x14ac:dyDescent="0.45">
      <c r="V6235" s="3"/>
    </row>
    <row r="6236" spans="22:22" x14ac:dyDescent="0.45">
      <c r="V6236" s="3"/>
    </row>
    <row r="6237" spans="22:22" x14ac:dyDescent="0.45">
      <c r="V6237" s="3"/>
    </row>
    <row r="6238" spans="22:22" x14ac:dyDescent="0.45">
      <c r="V6238" s="3"/>
    </row>
    <row r="6239" spans="22:22" x14ac:dyDescent="0.45">
      <c r="V6239" s="3"/>
    </row>
    <row r="6240" spans="22:22" x14ac:dyDescent="0.45">
      <c r="V6240" s="3"/>
    </row>
    <row r="6241" spans="22:22" x14ac:dyDescent="0.45">
      <c r="V6241" s="3"/>
    </row>
    <row r="6242" spans="22:22" x14ac:dyDescent="0.45">
      <c r="V6242" s="3"/>
    </row>
    <row r="6243" spans="22:22" x14ac:dyDescent="0.45">
      <c r="V6243" s="3"/>
    </row>
    <row r="6244" spans="22:22" x14ac:dyDescent="0.45">
      <c r="V6244" s="3"/>
    </row>
    <row r="6245" spans="22:22" x14ac:dyDescent="0.45">
      <c r="V6245" s="3"/>
    </row>
    <row r="6246" spans="22:22" x14ac:dyDescent="0.45">
      <c r="V6246" s="3"/>
    </row>
    <row r="6247" spans="22:22" x14ac:dyDescent="0.45">
      <c r="V6247" s="3"/>
    </row>
    <row r="6248" spans="22:22" x14ac:dyDescent="0.45">
      <c r="V6248" s="3"/>
    </row>
    <row r="6249" spans="22:22" x14ac:dyDescent="0.45">
      <c r="V6249" s="3"/>
    </row>
    <row r="6250" spans="22:22" x14ac:dyDescent="0.45">
      <c r="V6250" s="3"/>
    </row>
    <row r="6251" spans="22:22" x14ac:dyDescent="0.45">
      <c r="V6251" s="3"/>
    </row>
    <row r="6252" spans="22:22" x14ac:dyDescent="0.45">
      <c r="V6252" s="3"/>
    </row>
    <row r="6253" spans="22:22" x14ac:dyDescent="0.45">
      <c r="V6253" s="3"/>
    </row>
    <row r="6254" spans="22:22" x14ac:dyDescent="0.45">
      <c r="V6254" s="3"/>
    </row>
    <row r="6255" spans="22:22" x14ac:dyDescent="0.45">
      <c r="V6255" s="3"/>
    </row>
    <row r="6256" spans="22:22" x14ac:dyDescent="0.45">
      <c r="V6256" s="3"/>
    </row>
    <row r="6257" spans="22:22" x14ac:dyDescent="0.45">
      <c r="V6257" s="3"/>
    </row>
    <row r="6258" spans="22:22" x14ac:dyDescent="0.45">
      <c r="V6258" s="3"/>
    </row>
    <row r="6259" spans="22:22" x14ac:dyDescent="0.45">
      <c r="V6259" s="3"/>
    </row>
    <row r="6260" spans="22:22" x14ac:dyDescent="0.45">
      <c r="V6260" s="3"/>
    </row>
    <row r="6261" spans="22:22" x14ac:dyDescent="0.45">
      <c r="V6261" s="3"/>
    </row>
    <row r="6262" spans="22:22" x14ac:dyDescent="0.45">
      <c r="V6262" s="3"/>
    </row>
    <row r="6263" spans="22:22" x14ac:dyDescent="0.45">
      <c r="V6263" s="3"/>
    </row>
    <row r="6264" spans="22:22" x14ac:dyDescent="0.45">
      <c r="V6264" s="3"/>
    </row>
    <row r="6265" spans="22:22" x14ac:dyDescent="0.45">
      <c r="V6265" s="3"/>
    </row>
    <row r="6266" spans="22:22" x14ac:dyDescent="0.45">
      <c r="V6266" s="3"/>
    </row>
    <row r="6267" spans="22:22" x14ac:dyDescent="0.45">
      <c r="V6267" s="3"/>
    </row>
    <row r="6268" spans="22:22" x14ac:dyDescent="0.45">
      <c r="V6268" s="3"/>
    </row>
    <row r="6269" spans="22:22" x14ac:dyDescent="0.45">
      <c r="V6269" s="3"/>
    </row>
    <row r="6270" spans="22:22" x14ac:dyDescent="0.45">
      <c r="V6270" s="3"/>
    </row>
    <row r="6271" spans="22:22" x14ac:dyDescent="0.45">
      <c r="V6271" s="3"/>
    </row>
    <row r="6272" spans="22:22" x14ac:dyDescent="0.45">
      <c r="V6272" s="3"/>
    </row>
    <row r="6273" spans="22:22" x14ac:dyDescent="0.45">
      <c r="V6273" s="3"/>
    </row>
    <row r="6274" spans="22:22" x14ac:dyDescent="0.45">
      <c r="V6274" s="3"/>
    </row>
    <row r="6275" spans="22:22" x14ac:dyDescent="0.45">
      <c r="V6275" s="3"/>
    </row>
    <row r="6276" spans="22:22" x14ac:dyDescent="0.45">
      <c r="V6276" s="3"/>
    </row>
    <row r="6277" spans="22:22" x14ac:dyDescent="0.45">
      <c r="V6277" s="3"/>
    </row>
    <row r="6278" spans="22:22" x14ac:dyDescent="0.45">
      <c r="V6278" s="3"/>
    </row>
    <row r="6279" spans="22:22" x14ac:dyDescent="0.45">
      <c r="V6279" s="3"/>
    </row>
    <row r="6280" spans="22:22" x14ac:dyDescent="0.45">
      <c r="V6280" s="3"/>
    </row>
    <row r="6281" spans="22:22" x14ac:dyDescent="0.45">
      <c r="V6281" s="3"/>
    </row>
    <row r="6282" spans="22:22" x14ac:dyDescent="0.45">
      <c r="V6282" s="3"/>
    </row>
    <row r="6283" spans="22:22" x14ac:dyDescent="0.45">
      <c r="V6283" s="3"/>
    </row>
    <row r="6284" spans="22:22" x14ac:dyDescent="0.45">
      <c r="V6284" s="3"/>
    </row>
    <row r="6285" spans="22:22" x14ac:dyDescent="0.45">
      <c r="V6285" s="3"/>
    </row>
    <row r="6286" spans="22:22" x14ac:dyDescent="0.45">
      <c r="V6286" s="3"/>
    </row>
    <row r="6287" spans="22:22" x14ac:dyDescent="0.45">
      <c r="V6287" s="3"/>
    </row>
    <row r="6288" spans="22:22" x14ac:dyDescent="0.45">
      <c r="V6288" s="3"/>
    </row>
    <row r="6289" spans="22:22" x14ac:dyDescent="0.45">
      <c r="V6289" s="3"/>
    </row>
    <row r="6290" spans="22:22" x14ac:dyDescent="0.45">
      <c r="V6290" s="3"/>
    </row>
    <row r="6291" spans="22:22" x14ac:dyDescent="0.45">
      <c r="V6291" s="3"/>
    </row>
    <row r="6292" spans="22:22" x14ac:dyDescent="0.45">
      <c r="V6292" s="3"/>
    </row>
    <row r="6293" spans="22:22" x14ac:dyDescent="0.45">
      <c r="V6293" s="3"/>
    </row>
    <row r="6294" spans="22:22" x14ac:dyDescent="0.45">
      <c r="V6294" s="3"/>
    </row>
    <row r="6295" spans="22:22" x14ac:dyDescent="0.45">
      <c r="V6295" s="3"/>
    </row>
    <row r="6296" spans="22:22" x14ac:dyDescent="0.45">
      <c r="V6296" s="3"/>
    </row>
    <row r="6297" spans="22:22" x14ac:dyDescent="0.45">
      <c r="V6297" s="3"/>
    </row>
    <row r="6298" spans="22:22" x14ac:dyDescent="0.45">
      <c r="V6298" s="3"/>
    </row>
    <row r="6299" spans="22:22" x14ac:dyDescent="0.45">
      <c r="V6299" s="3"/>
    </row>
    <row r="6300" spans="22:22" x14ac:dyDescent="0.45">
      <c r="V6300" s="3"/>
    </row>
    <row r="6301" spans="22:22" x14ac:dyDescent="0.45">
      <c r="V6301" s="3"/>
    </row>
    <row r="6302" spans="22:22" x14ac:dyDescent="0.45">
      <c r="V6302" s="3"/>
    </row>
    <row r="6303" spans="22:22" x14ac:dyDescent="0.45">
      <c r="V6303" s="3"/>
    </row>
    <row r="6304" spans="22:22" x14ac:dyDescent="0.45">
      <c r="V6304" s="3"/>
    </row>
    <row r="6305" spans="22:22" x14ac:dyDescent="0.45">
      <c r="V6305" s="3"/>
    </row>
    <row r="6306" spans="22:22" x14ac:dyDescent="0.45">
      <c r="V6306" s="3"/>
    </row>
    <row r="6307" spans="22:22" x14ac:dyDescent="0.45">
      <c r="V6307" s="3"/>
    </row>
    <row r="6308" spans="22:22" x14ac:dyDescent="0.45">
      <c r="V6308" s="3"/>
    </row>
    <row r="6309" spans="22:22" x14ac:dyDescent="0.45">
      <c r="V6309" s="3"/>
    </row>
    <row r="6310" spans="22:22" x14ac:dyDescent="0.45">
      <c r="V6310" s="3"/>
    </row>
    <row r="6311" spans="22:22" x14ac:dyDescent="0.45">
      <c r="V6311" s="3"/>
    </row>
    <row r="6312" spans="22:22" x14ac:dyDescent="0.45">
      <c r="V6312" s="3"/>
    </row>
    <row r="6313" spans="22:22" x14ac:dyDescent="0.45">
      <c r="V6313" s="3"/>
    </row>
    <row r="6314" spans="22:22" x14ac:dyDescent="0.45">
      <c r="V6314" s="3"/>
    </row>
    <row r="6315" spans="22:22" x14ac:dyDescent="0.45">
      <c r="V6315" s="3"/>
    </row>
    <row r="6316" spans="22:22" x14ac:dyDescent="0.45">
      <c r="V6316" s="3"/>
    </row>
    <row r="6317" spans="22:22" x14ac:dyDescent="0.45">
      <c r="V6317" s="3"/>
    </row>
    <row r="6318" spans="22:22" x14ac:dyDescent="0.45">
      <c r="V6318" s="3"/>
    </row>
    <row r="6319" spans="22:22" x14ac:dyDescent="0.45">
      <c r="V6319" s="3"/>
    </row>
    <row r="6320" spans="22:22" x14ac:dyDescent="0.45">
      <c r="V6320" s="3"/>
    </row>
    <row r="6321" spans="22:22" x14ac:dyDescent="0.45">
      <c r="V6321" s="3"/>
    </row>
    <row r="6322" spans="22:22" x14ac:dyDescent="0.45">
      <c r="V6322" s="3"/>
    </row>
    <row r="6323" spans="22:22" x14ac:dyDescent="0.45">
      <c r="V6323" s="3"/>
    </row>
    <row r="6324" spans="22:22" x14ac:dyDescent="0.45">
      <c r="V6324" s="3"/>
    </row>
    <row r="6325" spans="22:22" x14ac:dyDescent="0.45">
      <c r="V6325" s="3"/>
    </row>
    <row r="6326" spans="22:22" x14ac:dyDescent="0.45">
      <c r="V6326" s="3"/>
    </row>
    <row r="6327" spans="22:22" x14ac:dyDescent="0.45">
      <c r="V6327" s="3"/>
    </row>
    <row r="6328" spans="22:22" x14ac:dyDescent="0.45">
      <c r="V6328" s="3"/>
    </row>
    <row r="6329" spans="22:22" x14ac:dyDescent="0.45">
      <c r="V6329" s="3"/>
    </row>
    <row r="6330" spans="22:22" x14ac:dyDescent="0.45">
      <c r="V6330" s="3"/>
    </row>
    <row r="6331" spans="22:22" x14ac:dyDescent="0.45">
      <c r="V6331" s="3"/>
    </row>
    <row r="6332" spans="22:22" x14ac:dyDescent="0.45">
      <c r="V6332" s="3"/>
    </row>
    <row r="6333" spans="22:22" x14ac:dyDescent="0.45">
      <c r="V6333" s="3"/>
    </row>
    <row r="6334" spans="22:22" x14ac:dyDescent="0.45">
      <c r="V6334" s="3"/>
    </row>
    <row r="6335" spans="22:22" x14ac:dyDescent="0.45">
      <c r="V6335" s="3"/>
    </row>
    <row r="6336" spans="22:22" x14ac:dyDescent="0.45">
      <c r="V6336" s="3"/>
    </row>
    <row r="6337" spans="22:22" x14ac:dyDescent="0.45">
      <c r="V6337" s="3"/>
    </row>
    <row r="6338" spans="22:22" x14ac:dyDescent="0.45">
      <c r="V6338" s="3"/>
    </row>
    <row r="6339" spans="22:22" x14ac:dyDescent="0.45">
      <c r="V6339" s="3"/>
    </row>
    <row r="6340" spans="22:22" x14ac:dyDescent="0.45">
      <c r="V6340" s="3"/>
    </row>
    <row r="6341" spans="22:22" x14ac:dyDescent="0.45">
      <c r="V6341" s="3"/>
    </row>
    <row r="6342" spans="22:22" x14ac:dyDescent="0.45">
      <c r="V6342" s="3"/>
    </row>
    <row r="6343" spans="22:22" x14ac:dyDescent="0.45">
      <c r="V6343" s="3"/>
    </row>
    <row r="6344" spans="22:22" x14ac:dyDescent="0.45">
      <c r="V6344" s="3"/>
    </row>
    <row r="6345" spans="22:22" x14ac:dyDescent="0.45">
      <c r="V6345" s="3"/>
    </row>
    <row r="6346" spans="22:22" x14ac:dyDescent="0.45">
      <c r="V6346" s="3"/>
    </row>
    <row r="6347" spans="22:22" x14ac:dyDescent="0.45">
      <c r="V6347" s="3"/>
    </row>
    <row r="6348" spans="22:22" x14ac:dyDescent="0.45">
      <c r="V6348" s="3"/>
    </row>
    <row r="6349" spans="22:22" x14ac:dyDescent="0.45">
      <c r="V6349" s="3"/>
    </row>
    <row r="6350" spans="22:22" x14ac:dyDescent="0.45">
      <c r="V6350" s="3"/>
    </row>
    <row r="6351" spans="22:22" x14ac:dyDescent="0.45">
      <c r="V6351" s="3"/>
    </row>
    <row r="6352" spans="22:22" x14ac:dyDescent="0.45">
      <c r="V6352" s="3"/>
    </row>
    <row r="6353" spans="22:22" x14ac:dyDescent="0.45">
      <c r="V6353" s="3"/>
    </row>
    <row r="6354" spans="22:22" x14ac:dyDescent="0.45">
      <c r="V6354" s="3"/>
    </row>
    <row r="6355" spans="22:22" x14ac:dyDescent="0.45">
      <c r="V6355" s="3"/>
    </row>
    <row r="6356" spans="22:22" x14ac:dyDescent="0.45">
      <c r="V6356" s="3"/>
    </row>
    <row r="6357" spans="22:22" x14ac:dyDescent="0.45">
      <c r="V6357" s="3"/>
    </row>
    <row r="6358" spans="22:22" x14ac:dyDescent="0.45">
      <c r="V6358" s="3"/>
    </row>
    <row r="6359" spans="22:22" x14ac:dyDescent="0.45">
      <c r="V6359" s="3"/>
    </row>
    <row r="6360" spans="22:22" x14ac:dyDescent="0.45">
      <c r="V6360" s="3"/>
    </row>
    <row r="6361" spans="22:22" x14ac:dyDescent="0.45">
      <c r="V6361" s="3"/>
    </row>
    <row r="6362" spans="22:22" x14ac:dyDescent="0.45">
      <c r="V6362" s="3"/>
    </row>
    <row r="6363" spans="22:22" x14ac:dyDescent="0.45">
      <c r="V6363" s="3"/>
    </row>
    <row r="6364" spans="22:22" x14ac:dyDescent="0.45">
      <c r="V6364" s="3"/>
    </row>
    <row r="6365" spans="22:22" x14ac:dyDescent="0.45">
      <c r="V6365" s="3"/>
    </row>
    <row r="6366" spans="22:22" x14ac:dyDescent="0.45">
      <c r="V6366" s="3"/>
    </row>
    <row r="6367" spans="22:22" x14ac:dyDescent="0.45">
      <c r="V6367" s="3"/>
    </row>
    <row r="6368" spans="22:22" x14ac:dyDescent="0.45">
      <c r="V6368" s="3"/>
    </row>
    <row r="6369" spans="22:22" x14ac:dyDescent="0.45">
      <c r="V6369" s="3"/>
    </row>
    <row r="6370" spans="22:22" x14ac:dyDescent="0.45">
      <c r="V6370" s="3"/>
    </row>
    <row r="6371" spans="22:22" x14ac:dyDescent="0.45">
      <c r="V6371" s="3"/>
    </row>
    <row r="6372" spans="22:22" x14ac:dyDescent="0.45">
      <c r="V6372" s="3"/>
    </row>
    <row r="6373" spans="22:22" x14ac:dyDescent="0.45">
      <c r="V6373" s="3"/>
    </row>
    <row r="6374" spans="22:22" x14ac:dyDescent="0.45">
      <c r="V6374" s="3"/>
    </row>
    <row r="6375" spans="22:22" x14ac:dyDescent="0.45">
      <c r="V6375" s="3"/>
    </row>
    <row r="6376" spans="22:22" x14ac:dyDescent="0.45">
      <c r="V6376" s="3"/>
    </row>
    <row r="6377" spans="22:22" x14ac:dyDescent="0.45">
      <c r="V6377" s="3"/>
    </row>
    <row r="6378" spans="22:22" x14ac:dyDescent="0.45">
      <c r="V6378" s="3"/>
    </row>
    <row r="6379" spans="22:22" x14ac:dyDescent="0.45">
      <c r="V6379" s="3"/>
    </row>
    <row r="6380" spans="22:22" x14ac:dyDescent="0.45">
      <c r="V6380" s="3"/>
    </row>
    <row r="6381" spans="22:22" x14ac:dyDescent="0.45">
      <c r="V6381" s="3"/>
    </row>
    <row r="6382" spans="22:22" x14ac:dyDescent="0.45">
      <c r="V6382" s="3"/>
    </row>
    <row r="6383" spans="22:22" x14ac:dyDescent="0.45">
      <c r="V6383" s="3"/>
    </row>
    <row r="6384" spans="22:22" x14ac:dyDescent="0.45">
      <c r="V6384" s="3"/>
    </row>
    <row r="6385" spans="22:22" x14ac:dyDescent="0.45">
      <c r="V6385" s="3"/>
    </row>
    <row r="6386" spans="22:22" x14ac:dyDescent="0.45">
      <c r="V6386" s="3"/>
    </row>
    <row r="6387" spans="22:22" x14ac:dyDescent="0.45">
      <c r="V6387" s="3"/>
    </row>
    <row r="6388" spans="22:22" x14ac:dyDescent="0.45">
      <c r="V6388" s="3"/>
    </row>
    <row r="6389" spans="22:22" x14ac:dyDescent="0.45">
      <c r="V6389" s="3"/>
    </row>
    <row r="6390" spans="22:22" x14ac:dyDescent="0.45">
      <c r="V6390" s="3"/>
    </row>
    <row r="6391" spans="22:22" x14ac:dyDescent="0.45">
      <c r="V6391" s="3"/>
    </row>
    <row r="6392" spans="22:22" x14ac:dyDescent="0.45">
      <c r="V6392" s="3"/>
    </row>
    <row r="6393" spans="22:22" x14ac:dyDescent="0.45">
      <c r="V6393" s="3"/>
    </row>
    <row r="6394" spans="22:22" x14ac:dyDescent="0.45">
      <c r="V6394" s="3"/>
    </row>
    <row r="6395" spans="22:22" x14ac:dyDescent="0.45">
      <c r="V6395" s="3"/>
    </row>
    <row r="6396" spans="22:22" x14ac:dyDescent="0.45">
      <c r="V6396" s="3"/>
    </row>
    <row r="6397" spans="22:22" x14ac:dyDescent="0.45">
      <c r="V6397" s="3"/>
    </row>
    <row r="6398" spans="22:22" x14ac:dyDescent="0.45">
      <c r="V6398" s="3"/>
    </row>
    <row r="6399" spans="22:22" x14ac:dyDescent="0.45">
      <c r="V6399" s="3"/>
    </row>
    <row r="6400" spans="22:22" x14ac:dyDescent="0.45">
      <c r="V6400" s="3"/>
    </row>
    <row r="6401" spans="22:22" x14ac:dyDescent="0.45">
      <c r="V6401" s="3"/>
    </row>
    <row r="6402" spans="22:22" x14ac:dyDescent="0.45">
      <c r="V6402" s="3"/>
    </row>
    <row r="6403" spans="22:22" x14ac:dyDescent="0.45">
      <c r="V6403" s="3"/>
    </row>
    <row r="6404" spans="22:22" x14ac:dyDescent="0.45">
      <c r="V6404" s="3"/>
    </row>
    <row r="6405" spans="22:22" x14ac:dyDescent="0.45">
      <c r="V6405" s="3"/>
    </row>
    <row r="6406" spans="22:22" x14ac:dyDescent="0.45">
      <c r="V6406" s="3"/>
    </row>
    <row r="6407" spans="22:22" x14ac:dyDescent="0.45">
      <c r="V6407" s="3"/>
    </row>
    <row r="6408" spans="22:22" x14ac:dyDescent="0.45">
      <c r="V6408" s="3"/>
    </row>
    <row r="6409" spans="22:22" x14ac:dyDescent="0.45">
      <c r="V6409" s="3"/>
    </row>
    <row r="6410" spans="22:22" x14ac:dyDescent="0.45">
      <c r="V6410" s="3"/>
    </row>
    <row r="6411" spans="22:22" x14ac:dyDescent="0.45">
      <c r="V6411" s="3"/>
    </row>
    <row r="6412" spans="22:22" x14ac:dyDescent="0.45">
      <c r="V6412" s="3"/>
    </row>
    <row r="6413" spans="22:22" x14ac:dyDescent="0.45">
      <c r="V6413" s="3"/>
    </row>
    <row r="6414" spans="22:22" x14ac:dyDescent="0.45">
      <c r="V6414" s="3"/>
    </row>
    <row r="6415" spans="22:22" x14ac:dyDescent="0.45">
      <c r="V6415" s="3"/>
    </row>
    <row r="6416" spans="22:22" x14ac:dyDescent="0.45">
      <c r="V6416" s="3"/>
    </row>
    <row r="6417" spans="22:22" x14ac:dyDescent="0.45">
      <c r="V6417" s="3"/>
    </row>
    <row r="6418" spans="22:22" x14ac:dyDescent="0.45">
      <c r="V6418" s="3"/>
    </row>
    <row r="6419" spans="22:22" x14ac:dyDescent="0.45">
      <c r="V6419" s="3"/>
    </row>
    <row r="6420" spans="22:22" x14ac:dyDescent="0.45">
      <c r="V6420" s="3"/>
    </row>
    <row r="6421" spans="22:22" x14ac:dyDescent="0.45">
      <c r="V6421" s="3"/>
    </row>
    <row r="6422" spans="22:22" x14ac:dyDescent="0.45">
      <c r="V6422" s="3"/>
    </row>
    <row r="6423" spans="22:22" x14ac:dyDescent="0.45">
      <c r="V6423" s="3"/>
    </row>
    <row r="6424" spans="22:22" x14ac:dyDescent="0.45">
      <c r="V6424" s="3"/>
    </row>
    <row r="6425" spans="22:22" x14ac:dyDescent="0.45">
      <c r="V6425" s="3"/>
    </row>
    <row r="6426" spans="22:22" x14ac:dyDescent="0.45">
      <c r="V6426" s="3"/>
    </row>
    <row r="6427" spans="22:22" x14ac:dyDescent="0.45">
      <c r="V6427" s="3"/>
    </row>
    <row r="6428" spans="22:22" x14ac:dyDescent="0.45">
      <c r="V6428" s="3"/>
    </row>
    <row r="6429" spans="22:22" x14ac:dyDescent="0.45">
      <c r="V6429" s="3"/>
    </row>
    <row r="6430" spans="22:22" x14ac:dyDescent="0.45">
      <c r="V6430" s="3"/>
    </row>
    <row r="6431" spans="22:22" x14ac:dyDescent="0.45">
      <c r="V6431" s="3"/>
    </row>
    <row r="6432" spans="22:22" x14ac:dyDescent="0.45">
      <c r="V6432" s="3"/>
    </row>
    <row r="6433" spans="22:22" x14ac:dyDescent="0.45">
      <c r="V6433" s="3"/>
    </row>
    <row r="6434" spans="22:22" x14ac:dyDescent="0.45">
      <c r="V6434" s="3"/>
    </row>
    <row r="6435" spans="22:22" x14ac:dyDescent="0.45">
      <c r="V6435" s="3"/>
    </row>
    <row r="6436" spans="22:22" x14ac:dyDescent="0.45">
      <c r="V6436" s="3"/>
    </row>
    <row r="6437" spans="22:22" x14ac:dyDescent="0.45">
      <c r="V6437" s="3"/>
    </row>
    <row r="6438" spans="22:22" x14ac:dyDescent="0.45">
      <c r="V6438" s="3"/>
    </row>
    <row r="6439" spans="22:22" x14ac:dyDescent="0.45">
      <c r="V6439" s="3"/>
    </row>
    <row r="6440" spans="22:22" x14ac:dyDescent="0.45">
      <c r="V6440" s="3"/>
    </row>
    <row r="6441" spans="22:22" x14ac:dyDescent="0.45">
      <c r="V6441" s="3"/>
    </row>
    <row r="6442" spans="22:22" x14ac:dyDescent="0.45">
      <c r="V6442" s="3"/>
    </row>
    <row r="6443" spans="22:22" x14ac:dyDescent="0.45">
      <c r="V6443" s="3"/>
    </row>
    <row r="6444" spans="22:22" x14ac:dyDescent="0.45">
      <c r="V6444" s="3"/>
    </row>
    <row r="6445" spans="22:22" x14ac:dyDescent="0.45">
      <c r="V6445" s="3"/>
    </row>
    <row r="6446" spans="22:22" x14ac:dyDescent="0.45">
      <c r="V6446" s="3"/>
    </row>
    <row r="6447" spans="22:22" x14ac:dyDescent="0.45">
      <c r="V6447" s="3"/>
    </row>
    <row r="6448" spans="22:22" x14ac:dyDescent="0.45">
      <c r="V6448" s="3"/>
    </row>
    <row r="6449" spans="22:22" x14ac:dyDescent="0.45">
      <c r="V6449" s="3"/>
    </row>
    <row r="6450" spans="22:22" x14ac:dyDescent="0.45">
      <c r="V6450" s="3"/>
    </row>
    <row r="6451" spans="22:22" x14ac:dyDescent="0.45">
      <c r="V6451" s="3"/>
    </row>
    <row r="6452" spans="22:22" x14ac:dyDescent="0.45">
      <c r="V6452" s="3"/>
    </row>
    <row r="6453" spans="22:22" x14ac:dyDescent="0.45">
      <c r="V6453" s="3"/>
    </row>
    <row r="6454" spans="22:22" x14ac:dyDescent="0.45">
      <c r="V6454" s="3"/>
    </row>
    <row r="6455" spans="22:22" x14ac:dyDescent="0.45">
      <c r="V6455" s="3"/>
    </row>
    <row r="6456" spans="22:22" x14ac:dyDescent="0.45">
      <c r="V6456" s="3"/>
    </row>
    <row r="6457" spans="22:22" x14ac:dyDescent="0.45">
      <c r="V6457" s="3"/>
    </row>
    <row r="6458" spans="22:22" x14ac:dyDescent="0.45">
      <c r="V6458" s="3"/>
    </row>
    <row r="6459" spans="22:22" x14ac:dyDescent="0.45">
      <c r="V6459" s="3"/>
    </row>
    <row r="6460" spans="22:22" x14ac:dyDescent="0.45">
      <c r="V6460" s="3"/>
    </row>
    <row r="6461" spans="22:22" x14ac:dyDescent="0.45">
      <c r="V6461" s="3"/>
    </row>
    <row r="6462" spans="22:22" x14ac:dyDescent="0.45">
      <c r="V6462" s="3"/>
    </row>
    <row r="6463" spans="22:22" x14ac:dyDescent="0.45">
      <c r="V6463" s="3"/>
    </row>
    <row r="6464" spans="22:22" x14ac:dyDescent="0.45">
      <c r="V6464" s="3"/>
    </row>
    <row r="6465" spans="22:22" x14ac:dyDescent="0.45">
      <c r="V6465" s="3"/>
    </row>
    <row r="6466" spans="22:22" x14ac:dyDescent="0.45">
      <c r="V6466" s="3"/>
    </row>
    <row r="6467" spans="22:22" x14ac:dyDescent="0.45">
      <c r="V6467" s="3"/>
    </row>
    <row r="6468" spans="22:22" x14ac:dyDescent="0.45">
      <c r="V6468" s="3"/>
    </row>
    <row r="6469" spans="22:22" x14ac:dyDescent="0.45">
      <c r="V6469" s="3"/>
    </row>
    <row r="6470" spans="22:22" x14ac:dyDescent="0.45">
      <c r="V6470" s="3"/>
    </row>
    <row r="6471" spans="22:22" x14ac:dyDescent="0.45">
      <c r="V6471" s="3"/>
    </row>
    <row r="6472" spans="22:22" x14ac:dyDescent="0.45">
      <c r="V6472" s="3"/>
    </row>
    <row r="6473" spans="22:22" x14ac:dyDescent="0.45">
      <c r="V6473" s="3"/>
    </row>
    <row r="6474" spans="22:22" x14ac:dyDescent="0.45">
      <c r="V6474" s="3"/>
    </row>
    <row r="6475" spans="22:22" x14ac:dyDescent="0.45">
      <c r="V6475" s="3"/>
    </row>
    <row r="6476" spans="22:22" x14ac:dyDescent="0.45">
      <c r="V6476" s="3"/>
    </row>
    <row r="6477" spans="22:22" x14ac:dyDescent="0.45">
      <c r="V6477" s="3"/>
    </row>
    <row r="6478" spans="22:22" x14ac:dyDescent="0.45">
      <c r="V6478" s="3"/>
    </row>
    <row r="6479" spans="22:22" x14ac:dyDescent="0.45">
      <c r="V6479" s="3"/>
    </row>
    <row r="6480" spans="22:22" x14ac:dyDescent="0.45">
      <c r="V6480" s="3"/>
    </row>
    <row r="6481" spans="22:22" x14ac:dyDescent="0.45">
      <c r="V6481" s="3"/>
    </row>
    <row r="6482" spans="22:22" x14ac:dyDescent="0.45">
      <c r="V6482" s="3"/>
    </row>
    <row r="6483" spans="22:22" x14ac:dyDescent="0.45">
      <c r="V6483" s="3"/>
    </row>
    <row r="6484" spans="22:22" x14ac:dyDescent="0.45">
      <c r="V6484" s="3"/>
    </row>
    <row r="6485" spans="22:22" x14ac:dyDescent="0.45">
      <c r="V6485" s="3"/>
    </row>
    <row r="6486" spans="22:22" x14ac:dyDescent="0.45">
      <c r="V6486" s="3"/>
    </row>
    <row r="6487" spans="22:22" x14ac:dyDescent="0.45">
      <c r="V6487" s="3"/>
    </row>
    <row r="6488" spans="22:22" x14ac:dyDescent="0.45">
      <c r="V6488" s="3"/>
    </row>
    <row r="6489" spans="22:22" x14ac:dyDescent="0.45">
      <c r="V6489" s="3"/>
    </row>
    <row r="6490" spans="22:22" x14ac:dyDescent="0.45">
      <c r="V6490" s="3"/>
    </row>
    <row r="6491" spans="22:22" x14ac:dyDescent="0.45">
      <c r="V6491" s="3"/>
    </row>
    <row r="6492" spans="22:22" x14ac:dyDescent="0.45">
      <c r="V6492" s="3"/>
    </row>
    <row r="6493" spans="22:22" x14ac:dyDescent="0.45">
      <c r="V6493" s="3"/>
    </row>
    <row r="6494" spans="22:22" x14ac:dyDescent="0.45">
      <c r="V6494" s="3"/>
    </row>
    <row r="6495" spans="22:22" x14ac:dyDescent="0.45">
      <c r="V6495" s="3"/>
    </row>
    <row r="6496" spans="22:22" x14ac:dyDescent="0.45">
      <c r="V6496" s="3"/>
    </row>
    <row r="6497" spans="22:22" x14ac:dyDescent="0.45">
      <c r="V6497" s="3"/>
    </row>
    <row r="6498" spans="22:22" x14ac:dyDescent="0.45">
      <c r="V6498" s="3"/>
    </row>
    <row r="6499" spans="22:22" x14ac:dyDescent="0.45">
      <c r="V6499" s="3"/>
    </row>
    <row r="6500" spans="22:22" x14ac:dyDescent="0.45">
      <c r="V6500" s="3"/>
    </row>
    <row r="6501" spans="22:22" x14ac:dyDescent="0.45">
      <c r="V6501" s="3"/>
    </row>
    <row r="6502" spans="22:22" x14ac:dyDescent="0.45">
      <c r="V6502" s="3"/>
    </row>
    <row r="6503" spans="22:22" x14ac:dyDescent="0.45">
      <c r="V6503" s="3"/>
    </row>
    <row r="6504" spans="22:22" x14ac:dyDescent="0.45">
      <c r="V6504" s="3"/>
    </row>
    <row r="6505" spans="22:22" x14ac:dyDescent="0.45">
      <c r="V6505" s="3"/>
    </row>
    <row r="6506" spans="22:22" x14ac:dyDescent="0.45">
      <c r="V6506" s="3"/>
    </row>
    <row r="6507" spans="22:22" x14ac:dyDescent="0.45">
      <c r="V6507" s="3"/>
    </row>
    <row r="6508" spans="22:22" x14ac:dyDescent="0.45">
      <c r="V6508" s="3"/>
    </row>
    <row r="6509" spans="22:22" x14ac:dyDescent="0.45">
      <c r="V6509" s="3"/>
    </row>
    <row r="6510" spans="22:22" x14ac:dyDescent="0.45">
      <c r="V6510" s="3"/>
    </row>
    <row r="6511" spans="22:22" x14ac:dyDescent="0.45">
      <c r="V6511" s="3"/>
    </row>
    <row r="6512" spans="22:22" x14ac:dyDescent="0.45">
      <c r="V6512" s="3"/>
    </row>
    <row r="6513" spans="22:22" x14ac:dyDescent="0.45">
      <c r="V6513" s="3"/>
    </row>
    <row r="6514" spans="22:22" x14ac:dyDescent="0.45">
      <c r="V6514" s="3"/>
    </row>
    <row r="6515" spans="22:22" x14ac:dyDescent="0.45">
      <c r="V6515" s="3"/>
    </row>
    <row r="6516" spans="22:22" x14ac:dyDescent="0.45">
      <c r="V6516" s="3"/>
    </row>
    <row r="6517" spans="22:22" x14ac:dyDescent="0.45">
      <c r="V6517" s="3"/>
    </row>
    <row r="6518" spans="22:22" x14ac:dyDescent="0.45">
      <c r="V6518" s="3"/>
    </row>
    <row r="6519" spans="22:22" x14ac:dyDescent="0.45">
      <c r="V6519" s="3"/>
    </row>
    <row r="6520" spans="22:22" x14ac:dyDescent="0.45">
      <c r="V6520" s="3"/>
    </row>
    <row r="6521" spans="22:22" x14ac:dyDescent="0.45">
      <c r="V6521" s="3"/>
    </row>
    <row r="6522" spans="22:22" x14ac:dyDescent="0.45">
      <c r="V6522" s="3"/>
    </row>
    <row r="6523" spans="22:22" x14ac:dyDescent="0.45">
      <c r="V6523" s="3"/>
    </row>
    <row r="6524" spans="22:22" x14ac:dyDescent="0.45">
      <c r="V6524" s="3"/>
    </row>
    <row r="6525" spans="22:22" x14ac:dyDescent="0.45">
      <c r="V6525" s="3"/>
    </row>
    <row r="6526" spans="22:22" x14ac:dyDescent="0.45">
      <c r="V6526" s="3"/>
    </row>
    <row r="6527" spans="22:22" x14ac:dyDescent="0.45">
      <c r="V6527" s="3"/>
    </row>
    <row r="6528" spans="22:22" x14ac:dyDescent="0.45">
      <c r="V6528" s="3"/>
    </row>
    <row r="6529" spans="22:22" x14ac:dyDescent="0.45">
      <c r="V6529" s="3"/>
    </row>
    <row r="6530" spans="22:22" x14ac:dyDescent="0.45">
      <c r="V6530" s="3"/>
    </row>
    <row r="6531" spans="22:22" x14ac:dyDescent="0.45">
      <c r="V6531" s="3"/>
    </row>
    <row r="6532" spans="22:22" x14ac:dyDescent="0.45">
      <c r="V6532" s="3"/>
    </row>
    <row r="6533" spans="22:22" x14ac:dyDescent="0.45">
      <c r="V6533" s="3"/>
    </row>
    <row r="6534" spans="22:22" x14ac:dyDescent="0.45">
      <c r="V6534" s="3"/>
    </row>
    <row r="6535" spans="22:22" x14ac:dyDescent="0.45">
      <c r="V6535" s="3"/>
    </row>
    <row r="6536" spans="22:22" x14ac:dyDescent="0.45">
      <c r="V6536" s="3"/>
    </row>
    <row r="6537" spans="22:22" x14ac:dyDescent="0.45">
      <c r="V6537" s="3"/>
    </row>
    <row r="6538" spans="22:22" x14ac:dyDescent="0.45">
      <c r="V6538" s="3"/>
    </row>
    <row r="6539" spans="22:22" x14ac:dyDescent="0.45">
      <c r="V6539" s="3"/>
    </row>
    <row r="6540" spans="22:22" x14ac:dyDescent="0.45">
      <c r="V6540" s="3"/>
    </row>
    <row r="6541" spans="22:22" x14ac:dyDescent="0.45">
      <c r="V6541" s="3"/>
    </row>
    <row r="6542" spans="22:22" x14ac:dyDescent="0.45">
      <c r="V6542" s="3"/>
    </row>
    <row r="6543" spans="22:22" x14ac:dyDescent="0.45">
      <c r="V6543" s="3"/>
    </row>
    <row r="6544" spans="22:22" x14ac:dyDescent="0.45">
      <c r="V6544" s="3"/>
    </row>
    <row r="6545" spans="22:22" x14ac:dyDescent="0.45">
      <c r="V6545" s="3"/>
    </row>
    <row r="6546" spans="22:22" x14ac:dyDescent="0.45">
      <c r="V6546" s="3"/>
    </row>
    <row r="6547" spans="22:22" x14ac:dyDescent="0.45">
      <c r="V6547" s="3"/>
    </row>
    <row r="6548" spans="22:22" x14ac:dyDescent="0.45">
      <c r="V6548" s="3"/>
    </row>
    <row r="6549" spans="22:22" x14ac:dyDescent="0.45">
      <c r="V6549" s="3"/>
    </row>
    <row r="6550" spans="22:22" x14ac:dyDescent="0.45">
      <c r="V6550" s="3"/>
    </row>
    <row r="6551" spans="22:22" x14ac:dyDescent="0.45">
      <c r="V6551" s="3"/>
    </row>
    <row r="6552" spans="22:22" x14ac:dyDescent="0.45">
      <c r="V6552" s="3"/>
    </row>
    <row r="6553" spans="22:22" x14ac:dyDescent="0.45">
      <c r="V6553" s="3"/>
    </row>
    <row r="6554" spans="22:22" x14ac:dyDescent="0.45">
      <c r="V6554" s="3"/>
    </row>
    <row r="6555" spans="22:22" x14ac:dyDescent="0.45">
      <c r="V6555" s="3"/>
    </row>
    <row r="6556" spans="22:22" x14ac:dyDescent="0.45">
      <c r="V6556" s="3"/>
    </row>
    <row r="6557" spans="22:22" x14ac:dyDescent="0.45">
      <c r="V6557" s="3"/>
    </row>
    <row r="6558" spans="22:22" x14ac:dyDescent="0.45">
      <c r="V6558" s="3"/>
    </row>
    <row r="6559" spans="22:22" x14ac:dyDescent="0.45">
      <c r="V6559" s="3"/>
    </row>
    <row r="6560" spans="22:22" x14ac:dyDescent="0.45">
      <c r="V6560" s="3"/>
    </row>
    <row r="6561" spans="22:22" x14ac:dyDescent="0.45">
      <c r="V6561" s="3"/>
    </row>
    <row r="6562" spans="22:22" x14ac:dyDescent="0.45">
      <c r="V6562" s="3"/>
    </row>
    <row r="6563" spans="22:22" x14ac:dyDescent="0.45">
      <c r="V6563" s="3"/>
    </row>
    <row r="6564" spans="22:22" x14ac:dyDescent="0.45">
      <c r="V6564" s="3"/>
    </row>
    <row r="6565" spans="22:22" x14ac:dyDescent="0.45">
      <c r="V6565" s="3"/>
    </row>
    <row r="6566" spans="22:22" x14ac:dyDescent="0.45">
      <c r="V6566" s="3"/>
    </row>
    <row r="6567" spans="22:22" x14ac:dyDescent="0.45">
      <c r="V6567" s="3"/>
    </row>
    <row r="6568" spans="22:22" x14ac:dyDescent="0.45">
      <c r="V6568" s="3"/>
    </row>
    <row r="6569" spans="22:22" x14ac:dyDescent="0.45">
      <c r="V6569" s="3"/>
    </row>
    <row r="6570" spans="22:22" x14ac:dyDescent="0.45">
      <c r="V6570" s="3"/>
    </row>
    <row r="6571" spans="22:22" x14ac:dyDescent="0.45">
      <c r="V6571" s="3"/>
    </row>
    <row r="6572" spans="22:22" x14ac:dyDescent="0.45">
      <c r="V6572" s="3"/>
    </row>
    <row r="6573" spans="22:22" x14ac:dyDescent="0.45">
      <c r="V6573" s="3"/>
    </row>
    <row r="6574" spans="22:22" x14ac:dyDescent="0.45">
      <c r="V6574" s="3"/>
    </row>
    <row r="6575" spans="22:22" x14ac:dyDescent="0.45">
      <c r="V6575" s="3"/>
    </row>
    <row r="6576" spans="22:22" x14ac:dyDescent="0.45">
      <c r="V6576" s="3"/>
    </row>
    <row r="6577" spans="22:22" x14ac:dyDescent="0.45">
      <c r="V6577" s="3"/>
    </row>
    <row r="6578" spans="22:22" x14ac:dyDescent="0.45">
      <c r="V6578" s="3"/>
    </row>
    <row r="6579" spans="22:22" x14ac:dyDescent="0.45">
      <c r="V6579" s="3"/>
    </row>
    <row r="6580" spans="22:22" x14ac:dyDescent="0.45">
      <c r="V6580" s="3"/>
    </row>
    <row r="6581" spans="22:22" x14ac:dyDescent="0.45">
      <c r="V6581" s="3"/>
    </row>
    <row r="6582" spans="22:22" x14ac:dyDescent="0.45">
      <c r="V6582" s="3"/>
    </row>
    <row r="6583" spans="22:22" x14ac:dyDescent="0.45">
      <c r="V6583" s="3"/>
    </row>
    <row r="6584" spans="22:22" x14ac:dyDescent="0.45">
      <c r="V6584" s="3"/>
    </row>
    <row r="6585" spans="22:22" x14ac:dyDescent="0.45">
      <c r="V6585" s="3"/>
    </row>
    <row r="6586" spans="22:22" x14ac:dyDescent="0.45">
      <c r="V6586" s="3"/>
    </row>
    <row r="6587" spans="22:22" x14ac:dyDescent="0.45">
      <c r="V6587" s="3"/>
    </row>
    <row r="6588" spans="22:22" x14ac:dyDescent="0.45">
      <c r="V6588" s="3"/>
    </row>
    <row r="6589" spans="22:22" x14ac:dyDescent="0.45">
      <c r="V6589" s="3"/>
    </row>
    <row r="6590" spans="22:22" x14ac:dyDescent="0.45">
      <c r="V6590" s="3"/>
    </row>
    <row r="6591" spans="22:22" x14ac:dyDescent="0.45">
      <c r="V6591" s="3"/>
    </row>
    <row r="6592" spans="22:22" x14ac:dyDescent="0.45">
      <c r="V6592" s="3"/>
    </row>
    <row r="6593" spans="22:22" x14ac:dyDescent="0.45">
      <c r="V6593" s="3"/>
    </row>
    <row r="6594" spans="22:22" x14ac:dyDescent="0.45">
      <c r="V6594" s="3"/>
    </row>
    <row r="6595" spans="22:22" x14ac:dyDescent="0.45">
      <c r="V6595" s="3"/>
    </row>
    <row r="6596" spans="22:22" x14ac:dyDescent="0.45">
      <c r="V6596" s="3"/>
    </row>
    <row r="6597" spans="22:22" x14ac:dyDescent="0.45">
      <c r="V6597" s="3"/>
    </row>
    <row r="6598" spans="22:22" x14ac:dyDescent="0.45">
      <c r="V6598" s="3"/>
    </row>
    <row r="6599" spans="22:22" x14ac:dyDescent="0.45">
      <c r="V6599" s="3"/>
    </row>
    <row r="6600" spans="22:22" x14ac:dyDescent="0.45">
      <c r="V6600" s="3"/>
    </row>
    <row r="6601" spans="22:22" x14ac:dyDescent="0.45">
      <c r="V6601" s="3"/>
    </row>
    <row r="6602" spans="22:22" x14ac:dyDescent="0.45">
      <c r="V6602" s="3"/>
    </row>
    <row r="6603" spans="22:22" x14ac:dyDescent="0.45">
      <c r="V6603" s="3"/>
    </row>
    <row r="6604" spans="22:22" x14ac:dyDescent="0.45">
      <c r="V6604" s="3"/>
    </row>
    <row r="6605" spans="22:22" x14ac:dyDescent="0.45">
      <c r="V6605" s="3"/>
    </row>
    <row r="6606" spans="22:22" x14ac:dyDescent="0.45">
      <c r="V6606" s="3"/>
    </row>
    <row r="6607" spans="22:22" x14ac:dyDescent="0.45">
      <c r="V6607" s="3"/>
    </row>
    <row r="6608" spans="22:22" x14ac:dyDescent="0.45">
      <c r="V6608" s="3"/>
    </row>
    <row r="6609" spans="22:22" x14ac:dyDescent="0.45">
      <c r="V6609" s="3"/>
    </row>
    <row r="6610" spans="22:22" x14ac:dyDescent="0.45">
      <c r="V6610" s="3"/>
    </row>
    <row r="6611" spans="22:22" x14ac:dyDescent="0.45">
      <c r="V6611" s="3"/>
    </row>
    <row r="6612" spans="22:22" x14ac:dyDescent="0.45">
      <c r="V6612" s="3"/>
    </row>
    <row r="6613" spans="22:22" x14ac:dyDescent="0.45">
      <c r="V6613" s="3"/>
    </row>
    <row r="6614" spans="22:22" x14ac:dyDescent="0.45">
      <c r="V6614" s="3"/>
    </row>
    <row r="6615" spans="22:22" x14ac:dyDescent="0.45">
      <c r="V6615" s="3"/>
    </row>
    <row r="6616" spans="22:22" x14ac:dyDescent="0.45">
      <c r="V6616" s="3"/>
    </row>
    <row r="6617" spans="22:22" x14ac:dyDescent="0.45">
      <c r="V6617" s="3"/>
    </row>
    <row r="6618" spans="22:22" x14ac:dyDescent="0.45">
      <c r="V6618" s="3"/>
    </row>
    <row r="6619" spans="22:22" x14ac:dyDescent="0.45">
      <c r="V6619" s="3"/>
    </row>
    <row r="6620" spans="22:22" x14ac:dyDescent="0.45">
      <c r="V6620" s="3"/>
    </row>
    <row r="6621" spans="22:22" x14ac:dyDescent="0.45">
      <c r="V6621" s="3"/>
    </row>
    <row r="6622" spans="22:22" x14ac:dyDescent="0.45">
      <c r="V6622" s="3"/>
    </row>
    <row r="6623" spans="22:22" x14ac:dyDescent="0.45">
      <c r="V6623" s="3"/>
    </row>
    <row r="6624" spans="22:22" x14ac:dyDescent="0.45">
      <c r="V6624" s="3"/>
    </row>
    <row r="6625" spans="22:22" x14ac:dyDescent="0.45">
      <c r="V6625" s="3"/>
    </row>
    <row r="6626" spans="22:22" x14ac:dyDescent="0.45">
      <c r="V6626" s="3"/>
    </row>
    <row r="6627" spans="22:22" x14ac:dyDescent="0.45">
      <c r="V6627" s="3"/>
    </row>
    <row r="6628" spans="22:22" x14ac:dyDescent="0.45">
      <c r="V6628" s="3"/>
    </row>
    <row r="6629" spans="22:22" x14ac:dyDescent="0.45">
      <c r="V6629" s="3"/>
    </row>
    <row r="6630" spans="22:22" x14ac:dyDescent="0.45">
      <c r="V6630" s="3"/>
    </row>
    <row r="6631" spans="22:22" x14ac:dyDescent="0.45">
      <c r="V6631" s="3"/>
    </row>
    <row r="6632" spans="22:22" x14ac:dyDescent="0.45">
      <c r="V6632" s="3"/>
    </row>
    <row r="6633" spans="22:22" x14ac:dyDescent="0.45">
      <c r="V6633" s="3"/>
    </row>
    <row r="6634" spans="22:22" x14ac:dyDescent="0.45">
      <c r="V6634" s="3"/>
    </row>
    <row r="6635" spans="22:22" x14ac:dyDescent="0.45">
      <c r="V6635" s="3"/>
    </row>
    <row r="6636" spans="22:22" x14ac:dyDescent="0.45">
      <c r="V6636" s="3"/>
    </row>
    <row r="6637" spans="22:22" x14ac:dyDescent="0.45">
      <c r="V6637" s="3"/>
    </row>
    <row r="6638" spans="22:22" x14ac:dyDescent="0.45">
      <c r="V6638" s="3"/>
    </row>
    <row r="6639" spans="22:22" x14ac:dyDescent="0.45">
      <c r="V6639" s="3"/>
    </row>
    <row r="6640" spans="22:22" x14ac:dyDescent="0.45">
      <c r="V6640" s="3"/>
    </row>
    <row r="6641" spans="22:22" x14ac:dyDescent="0.45">
      <c r="V6641" s="3"/>
    </row>
    <row r="6642" spans="22:22" x14ac:dyDescent="0.45">
      <c r="V6642" s="3"/>
    </row>
    <row r="6643" spans="22:22" x14ac:dyDescent="0.45">
      <c r="V6643" s="3"/>
    </row>
    <row r="6644" spans="22:22" x14ac:dyDescent="0.45">
      <c r="V6644" s="3"/>
    </row>
    <row r="6645" spans="22:22" x14ac:dyDescent="0.45">
      <c r="V6645" s="3"/>
    </row>
    <row r="6646" spans="22:22" x14ac:dyDescent="0.45">
      <c r="V6646" s="3"/>
    </row>
    <row r="6647" spans="22:22" x14ac:dyDescent="0.45">
      <c r="V6647" s="3"/>
    </row>
    <row r="6648" spans="22:22" x14ac:dyDescent="0.45">
      <c r="V6648" s="3"/>
    </row>
    <row r="6649" spans="22:22" x14ac:dyDescent="0.45">
      <c r="V6649" s="3"/>
    </row>
    <row r="6650" spans="22:22" x14ac:dyDescent="0.45">
      <c r="V6650" s="3"/>
    </row>
    <row r="6651" spans="22:22" x14ac:dyDescent="0.45">
      <c r="V6651" s="3"/>
    </row>
    <row r="6652" spans="22:22" x14ac:dyDescent="0.45">
      <c r="V6652" s="3"/>
    </row>
    <row r="6653" spans="22:22" x14ac:dyDescent="0.45">
      <c r="V6653" s="3"/>
    </row>
    <row r="6654" spans="22:22" x14ac:dyDescent="0.45">
      <c r="V6654" s="3"/>
    </row>
    <row r="6655" spans="22:22" x14ac:dyDescent="0.45">
      <c r="V6655" s="3"/>
    </row>
    <row r="6656" spans="22:22" x14ac:dyDescent="0.45">
      <c r="V6656" s="3"/>
    </row>
    <row r="6657" spans="22:22" x14ac:dyDescent="0.45">
      <c r="V6657" s="3"/>
    </row>
    <row r="6658" spans="22:22" x14ac:dyDescent="0.45">
      <c r="V6658" s="3"/>
    </row>
    <row r="6659" spans="22:22" x14ac:dyDescent="0.45">
      <c r="V6659" s="3"/>
    </row>
    <row r="6660" spans="22:22" x14ac:dyDescent="0.45">
      <c r="V6660" s="3"/>
    </row>
    <row r="6661" spans="22:22" x14ac:dyDescent="0.45">
      <c r="V6661" s="3"/>
    </row>
    <row r="6662" spans="22:22" x14ac:dyDescent="0.45">
      <c r="V6662" s="3"/>
    </row>
    <row r="6663" spans="22:22" x14ac:dyDescent="0.45">
      <c r="V6663" s="3"/>
    </row>
    <row r="6664" spans="22:22" x14ac:dyDescent="0.45">
      <c r="V6664" s="3"/>
    </row>
    <row r="6665" spans="22:22" x14ac:dyDescent="0.45">
      <c r="V6665" s="3"/>
    </row>
    <row r="6666" spans="22:22" x14ac:dyDescent="0.45">
      <c r="V6666" s="3"/>
    </row>
    <row r="6667" spans="22:22" x14ac:dyDescent="0.45">
      <c r="V6667" s="3"/>
    </row>
    <row r="6668" spans="22:22" x14ac:dyDescent="0.45">
      <c r="V6668" s="3"/>
    </row>
    <row r="6669" spans="22:22" x14ac:dyDescent="0.45">
      <c r="V6669" s="3"/>
    </row>
    <row r="6670" spans="22:22" x14ac:dyDescent="0.45">
      <c r="V6670" s="3"/>
    </row>
    <row r="6671" spans="22:22" x14ac:dyDescent="0.45">
      <c r="V6671" s="3"/>
    </row>
    <row r="6672" spans="22:22" x14ac:dyDescent="0.45">
      <c r="V6672" s="3"/>
    </row>
    <row r="6673" spans="22:22" x14ac:dyDescent="0.45">
      <c r="V6673" s="3"/>
    </row>
    <row r="6674" spans="22:22" x14ac:dyDescent="0.45">
      <c r="V6674" s="3"/>
    </row>
    <row r="6675" spans="22:22" x14ac:dyDescent="0.45">
      <c r="V6675" s="3"/>
    </row>
    <row r="6676" spans="22:22" x14ac:dyDescent="0.45">
      <c r="V6676" s="3"/>
    </row>
    <row r="6677" spans="22:22" x14ac:dyDescent="0.45">
      <c r="V6677" s="3"/>
    </row>
    <row r="6678" spans="22:22" x14ac:dyDescent="0.45">
      <c r="V6678" s="3"/>
    </row>
    <row r="6679" spans="22:22" x14ac:dyDescent="0.45">
      <c r="V6679" s="3"/>
    </row>
    <row r="6680" spans="22:22" x14ac:dyDescent="0.45">
      <c r="V6680" s="3"/>
    </row>
    <row r="6681" spans="22:22" x14ac:dyDescent="0.45">
      <c r="V6681" s="3"/>
    </row>
    <row r="6682" spans="22:22" x14ac:dyDescent="0.45">
      <c r="V6682" s="3"/>
    </row>
    <row r="6683" spans="22:22" x14ac:dyDescent="0.45">
      <c r="V6683" s="3"/>
    </row>
    <row r="6684" spans="22:22" x14ac:dyDescent="0.45">
      <c r="V6684" s="3"/>
    </row>
    <row r="6685" spans="22:22" x14ac:dyDescent="0.45">
      <c r="V6685" s="3"/>
    </row>
    <row r="6686" spans="22:22" x14ac:dyDescent="0.45">
      <c r="V6686" s="3"/>
    </row>
    <row r="6687" spans="22:22" x14ac:dyDescent="0.45">
      <c r="V6687" s="3"/>
    </row>
    <row r="6688" spans="22:22" x14ac:dyDescent="0.45">
      <c r="V6688" s="3"/>
    </row>
    <row r="6689" spans="22:22" x14ac:dyDescent="0.45">
      <c r="V6689" s="3"/>
    </row>
    <row r="6690" spans="22:22" x14ac:dyDescent="0.45">
      <c r="V6690" s="3"/>
    </row>
    <row r="6691" spans="22:22" x14ac:dyDescent="0.45">
      <c r="V6691" s="3"/>
    </row>
    <row r="6692" spans="22:22" x14ac:dyDescent="0.45">
      <c r="V6692" s="3"/>
    </row>
    <row r="6693" spans="22:22" x14ac:dyDescent="0.45">
      <c r="V6693" s="3"/>
    </row>
    <row r="6694" spans="22:22" x14ac:dyDescent="0.45">
      <c r="V6694" s="3"/>
    </row>
    <row r="6695" spans="22:22" x14ac:dyDescent="0.45">
      <c r="V6695" s="3"/>
    </row>
    <row r="6696" spans="22:22" x14ac:dyDescent="0.45">
      <c r="V6696" s="3"/>
    </row>
    <row r="6697" spans="22:22" x14ac:dyDescent="0.45">
      <c r="V6697" s="3"/>
    </row>
    <row r="6698" spans="22:22" x14ac:dyDescent="0.45">
      <c r="V6698" s="3"/>
    </row>
    <row r="6699" spans="22:22" x14ac:dyDescent="0.45">
      <c r="V6699" s="3"/>
    </row>
    <row r="6700" spans="22:22" x14ac:dyDescent="0.45">
      <c r="V6700" s="3"/>
    </row>
    <row r="6701" spans="22:22" x14ac:dyDescent="0.45">
      <c r="V6701" s="3"/>
    </row>
    <row r="6702" spans="22:22" x14ac:dyDescent="0.45">
      <c r="V6702" s="3"/>
    </row>
    <row r="6703" spans="22:22" x14ac:dyDescent="0.45">
      <c r="V6703" s="3"/>
    </row>
    <row r="6704" spans="22:22" x14ac:dyDescent="0.45">
      <c r="V6704" s="3"/>
    </row>
    <row r="6705" spans="22:22" x14ac:dyDescent="0.45">
      <c r="V6705" s="3"/>
    </row>
    <row r="6706" spans="22:22" x14ac:dyDescent="0.45">
      <c r="V6706" s="3"/>
    </row>
    <row r="6707" spans="22:22" x14ac:dyDescent="0.45">
      <c r="V6707" s="3"/>
    </row>
    <row r="6708" spans="22:22" x14ac:dyDescent="0.45">
      <c r="V6708" s="3"/>
    </row>
    <row r="6709" spans="22:22" x14ac:dyDescent="0.45">
      <c r="V6709" s="3"/>
    </row>
    <row r="6710" spans="22:22" x14ac:dyDescent="0.45">
      <c r="V6710" s="3"/>
    </row>
    <row r="6711" spans="22:22" x14ac:dyDescent="0.45">
      <c r="V6711" s="3"/>
    </row>
    <row r="6712" spans="22:22" x14ac:dyDescent="0.45">
      <c r="V6712" s="3"/>
    </row>
    <row r="6713" spans="22:22" x14ac:dyDescent="0.45">
      <c r="V6713" s="3"/>
    </row>
    <row r="6714" spans="22:22" x14ac:dyDescent="0.45">
      <c r="V6714" s="3"/>
    </row>
    <row r="6715" spans="22:22" x14ac:dyDescent="0.45">
      <c r="V6715" s="3"/>
    </row>
    <row r="6716" spans="22:22" x14ac:dyDescent="0.45">
      <c r="V6716" s="3"/>
    </row>
    <row r="6717" spans="22:22" x14ac:dyDescent="0.45">
      <c r="V6717" s="3"/>
    </row>
    <row r="6718" spans="22:22" x14ac:dyDescent="0.45">
      <c r="V6718" s="3"/>
    </row>
    <row r="6719" spans="22:22" x14ac:dyDescent="0.45">
      <c r="V6719" s="3"/>
    </row>
    <row r="6720" spans="22:22" x14ac:dyDescent="0.45">
      <c r="V6720" s="3"/>
    </row>
    <row r="6721" spans="22:22" x14ac:dyDescent="0.45">
      <c r="V6721" s="3"/>
    </row>
    <row r="6722" spans="22:22" x14ac:dyDescent="0.45">
      <c r="V6722" s="3"/>
    </row>
    <row r="6723" spans="22:22" x14ac:dyDescent="0.45">
      <c r="V6723" s="3"/>
    </row>
    <row r="6724" spans="22:22" x14ac:dyDescent="0.45">
      <c r="V6724" s="3"/>
    </row>
    <row r="6725" spans="22:22" x14ac:dyDescent="0.45">
      <c r="V6725" s="3"/>
    </row>
    <row r="6726" spans="22:22" x14ac:dyDescent="0.45">
      <c r="V6726" s="3"/>
    </row>
    <row r="6727" spans="22:22" x14ac:dyDescent="0.45">
      <c r="V6727" s="3"/>
    </row>
    <row r="6728" spans="22:22" x14ac:dyDescent="0.45">
      <c r="V6728" s="3"/>
    </row>
    <row r="6729" spans="22:22" x14ac:dyDescent="0.45">
      <c r="V6729" s="3"/>
    </row>
    <row r="6730" spans="22:22" x14ac:dyDescent="0.45">
      <c r="V6730" s="3"/>
    </row>
    <row r="6731" spans="22:22" x14ac:dyDescent="0.45">
      <c r="V6731" s="3"/>
    </row>
    <row r="6732" spans="22:22" x14ac:dyDescent="0.45">
      <c r="V6732" s="3"/>
    </row>
    <row r="6733" spans="22:22" x14ac:dyDescent="0.45">
      <c r="V6733" s="3"/>
    </row>
    <row r="6734" spans="22:22" x14ac:dyDescent="0.45">
      <c r="V6734" s="3"/>
    </row>
    <row r="6735" spans="22:22" x14ac:dyDescent="0.45">
      <c r="V6735" s="3"/>
    </row>
    <row r="6736" spans="22:22" x14ac:dyDescent="0.45">
      <c r="V6736" s="3"/>
    </row>
    <row r="6737" spans="22:22" x14ac:dyDescent="0.45">
      <c r="V6737" s="3"/>
    </row>
    <row r="6738" spans="22:22" x14ac:dyDescent="0.45">
      <c r="V6738" s="3"/>
    </row>
    <row r="6739" spans="22:22" x14ac:dyDescent="0.45">
      <c r="V6739" s="3"/>
    </row>
    <row r="6740" spans="22:22" x14ac:dyDescent="0.45">
      <c r="V6740" s="3"/>
    </row>
    <row r="6741" spans="22:22" x14ac:dyDescent="0.45">
      <c r="V6741" s="3"/>
    </row>
    <row r="6742" spans="22:22" x14ac:dyDescent="0.45">
      <c r="V6742" s="3"/>
    </row>
    <row r="6743" spans="22:22" x14ac:dyDescent="0.45">
      <c r="V6743" s="3"/>
    </row>
    <row r="6744" spans="22:22" x14ac:dyDescent="0.45">
      <c r="V6744" s="3"/>
    </row>
    <row r="6745" spans="22:22" x14ac:dyDescent="0.45">
      <c r="V6745" s="3"/>
    </row>
    <row r="6746" spans="22:22" x14ac:dyDescent="0.45">
      <c r="V6746" s="3"/>
    </row>
    <row r="6747" spans="22:22" x14ac:dyDescent="0.45">
      <c r="V6747" s="3"/>
    </row>
    <row r="6748" spans="22:22" x14ac:dyDescent="0.45">
      <c r="V6748" s="3"/>
    </row>
    <row r="6749" spans="22:22" x14ac:dyDescent="0.45">
      <c r="V6749" s="3"/>
    </row>
    <row r="6750" spans="22:22" x14ac:dyDescent="0.45">
      <c r="V6750" s="3"/>
    </row>
    <row r="6751" spans="22:22" x14ac:dyDescent="0.45">
      <c r="V6751" s="3"/>
    </row>
    <row r="6752" spans="22:22" x14ac:dyDescent="0.45">
      <c r="V6752" s="3"/>
    </row>
    <row r="6753" spans="22:22" x14ac:dyDescent="0.45">
      <c r="V6753" s="3"/>
    </row>
    <row r="6754" spans="22:22" x14ac:dyDescent="0.45">
      <c r="V6754" s="3"/>
    </row>
    <row r="6755" spans="22:22" x14ac:dyDescent="0.45">
      <c r="V6755" s="3"/>
    </row>
    <row r="6756" spans="22:22" x14ac:dyDescent="0.45">
      <c r="V6756" s="3"/>
    </row>
    <row r="6757" spans="22:22" x14ac:dyDescent="0.45">
      <c r="V6757" s="3"/>
    </row>
    <row r="6758" spans="22:22" x14ac:dyDescent="0.45">
      <c r="V6758" s="3"/>
    </row>
    <row r="6759" spans="22:22" x14ac:dyDescent="0.45">
      <c r="V6759" s="3"/>
    </row>
    <row r="6760" spans="22:22" x14ac:dyDescent="0.45">
      <c r="V6760" s="3"/>
    </row>
    <row r="6761" spans="22:22" x14ac:dyDescent="0.45">
      <c r="V6761" s="3"/>
    </row>
    <row r="6762" spans="22:22" x14ac:dyDescent="0.45">
      <c r="V6762" s="3"/>
    </row>
    <row r="6763" spans="22:22" x14ac:dyDescent="0.45">
      <c r="V6763" s="3"/>
    </row>
    <row r="6764" spans="22:22" x14ac:dyDescent="0.45">
      <c r="V6764" s="3"/>
    </row>
    <row r="6765" spans="22:22" x14ac:dyDescent="0.45">
      <c r="V6765" s="3"/>
    </row>
    <row r="6766" spans="22:22" x14ac:dyDescent="0.45">
      <c r="V6766" s="3"/>
    </row>
    <row r="6767" spans="22:22" x14ac:dyDescent="0.45">
      <c r="V6767" s="3"/>
    </row>
    <row r="6768" spans="22:22" x14ac:dyDescent="0.45">
      <c r="V6768" s="3"/>
    </row>
    <row r="6769" spans="22:22" x14ac:dyDescent="0.45">
      <c r="V6769" s="3"/>
    </row>
    <row r="6770" spans="22:22" x14ac:dyDescent="0.45">
      <c r="V6770" s="3"/>
    </row>
    <row r="6771" spans="22:22" x14ac:dyDescent="0.45">
      <c r="V6771" s="3"/>
    </row>
    <row r="6772" spans="22:22" x14ac:dyDescent="0.45">
      <c r="V6772" s="3"/>
    </row>
    <row r="6773" spans="22:22" x14ac:dyDescent="0.45">
      <c r="V6773" s="3"/>
    </row>
    <row r="6774" spans="22:22" x14ac:dyDescent="0.45">
      <c r="V6774" s="3"/>
    </row>
    <row r="6775" spans="22:22" x14ac:dyDescent="0.45">
      <c r="V6775" s="3"/>
    </row>
    <row r="6776" spans="22:22" x14ac:dyDescent="0.45">
      <c r="V6776" s="3"/>
    </row>
    <row r="6777" spans="22:22" x14ac:dyDescent="0.45">
      <c r="V6777" s="3"/>
    </row>
    <row r="6778" spans="22:22" x14ac:dyDescent="0.45">
      <c r="V6778" s="3"/>
    </row>
    <row r="6779" spans="22:22" x14ac:dyDescent="0.45">
      <c r="V6779" s="3"/>
    </row>
    <row r="6780" spans="22:22" x14ac:dyDescent="0.45">
      <c r="V6780" s="3"/>
    </row>
    <row r="6781" spans="22:22" x14ac:dyDescent="0.45">
      <c r="V6781" s="3"/>
    </row>
    <row r="6782" spans="22:22" x14ac:dyDescent="0.45">
      <c r="V6782" s="3"/>
    </row>
    <row r="6783" spans="22:22" x14ac:dyDescent="0.45">
      <c r="V6783" s="3"/>
    </row>
    <row r="6784" spans="22:22" x14ac:dyDescent="0.45">
      <c r="V6784" s="3"/>
    </row>
    <row r="6785" spans="22:22" x14ac:dyDescent="0.45">
      <c r="V6785" s="3"/>
    </row>
    <row r="6786" spans="22:22" x14ac:dyDescent="0.45">
      <c r="V6786" s="3"/>
    </row>
    <row r="6787" spans="22:22" x14ac:dyDescent="0.45">
      <c r="V6787" s="3"/>
    </row>
    <row r="6788" spans="22:22" x14ac:dyDescent="0.45">
      <c r="V6788" s="3"/>
    </row>
    <row r="6789" spans="22:22" x14ac:dyDescent="0.45">
      <c r="V6789" s="3"/>
    </row>
    <row r="6790" spans="22:22" x14ac:dyDescent="0.45">
      <c r="V6790" s="3"/>
    </row>
    <row r="6791" spans="22:22" x14ac:dyDescent="0.45">
      <c r="V6791" s="3"/>
    </row>
    <row r="6792" spans="22:22" x14ac:dyDescent="0.45">
      <c r="V6792" s="3"/>
    </row>
    <row r="6793" spans="22:22" x14ac:dyDescent="0.45">
      <c r="V6793" s="3"/>
    </row>
    <row r="6794" spans="22:22" x14ac:dyDescent="0.45">
      <c r="V6794" s="3"/>
    </row>
    <row r="6795" spans="22:22" x14ac:dyDescent="0.45">
      <c r="V6795" s="3"/>
    </row>
    <row r="6796" spans="22:22" x14ac:dyDescent="0.45">
      <c r="V6796" s="3"/>
    </row>
    <row r="6797" spans="22:22" x14ac:dyDescent="0.45">
      <c r="V6797" s="3"/>
    </row>
    <row r="6798" spans="22:22" x14ac:dyDescent="0.45">
      <c r="V6798" s="3"/>
    </row>
    <row r="6799" spans="22:22" x14ac:dyDescent="0.45">
      <c r="V6799" s="3"/>
    </row>
    <row r="6800" spans="22:22" x14ac:dyDescent="0.45">
      <c r="V6800" s="3"/>
    </row>
    <row r="6801" spans="22:22" x14ac:dyDescent="0.45">
      <c r="V6801" s="3"/>
    </row>
    <row r="6802" spans="22:22" x14ac:dyDescent="0.45">
      <c r="V6802" s="3"/>
    </row>
    <row r="6803" spans="22:22" x14ac:dyDescent="0.45">
      <c r="V6803" s="3"/>
    </row>
    <row r="6804" spans="22:22" x14ac:dyDescent="0.45">
      <c r="V6804" s="3"/>
    </row>
    <row r="6805" spans="22:22" x14ac:dyDescent="0.45">
      <c r="V6805" s="3"/>
    </row>
    <row r="6806" spans="22:22" x14ac:dyDescent="0.45">
      <c r="V6806" s="3"/>
    </row>
    <row r="6807" spans="22:22" x14ac:dyDescent="0.45">
      <c r="V6807" s="3"/>
    </row>
    <row r="6808" spans="22:22" x14ac:dyDescent="0.45">
      <c r="V6808" s="3"/>
    </row>
    <row r="6809" spans="22:22" x14ac:dyDescent="0.45">
      <c r="V6809" s="3"/>
    </row>
    <row r="6810" spans="22:22" x14ac:dyDescent="0.45">
      <c r="V6810" s="3"/>
    </row>
    <row r="6811" spans="22:22" x14ac:dyDescent="0.45">
      <c r="V6811" s="3"/>
    </row>
    <row r="6812" spans="22:22" x14ac:dyDescent="0.45">
      <c r="V6812" s="3"/>
    </row>
    <row r="6813" spans="22:22" x14ac:dyDescent="0.45">
      <c r="V6813" s="3"/>
    </row>
    <row r="6814" spans="22:22" x14ac:dyDescent="0.45">
      <c r="V6814" s="3"/>
    </row>
    <row r="6815" spans="22:22" x14ac:dyDescent="0.45">
      <c r="V6815" s="3"/>
    </row>
    <row r="6816" spans="22:22" x14ac:dyDescent="0.45">
      <c r="V6816" s="3"/>
    </row>
    <row r="6817" spans="22:22" x14ac:dyDescent="0.45">
      <c r="V6817" s="3"/>
    </row>
    <row r="6818" spans="22:22" x14ac:dyDescent="0.45">
      <c r="V6818" s="3"/>
    </row>
    <row r="6819" spans="22:22" x14ac:dyDescent="0.45">
      <c r="V6819" s="3"/>
    </row>
    <row r="6820" spans="22:22" x14ac:dyDescent="0.45">
      <c r="V6820" s="3"/>
    </row>
    <row r="6821" spans="22:22" x14ac:dyDescent="0.45">
      <c r="V6821" s="3"/>
    </row>
    <row r="6822" spans="22:22" x14ac:dyDescent="0.45">
      <c r="V6822" s="3"/>
    </row>
    <row r="6823" spans="22:22" x14ac:dyDescent="0.45">
      <c r="V6823" s="3"/>
    </row>
    <row r="6824" spans="22:22" x14ac:dyDescent="0.45">
      <c r="V6824" s="3"/>
    </row>
    <row r="6825" spans="22:22" x14ac:dyDescent="0.45">
      <c r="V6825" s="3"/>
    </row>
    <row r="6826" spans="22:22" x14ac:dyDescent="0.45">
      <c r="V6826" s="3"/>
    </row>
    <row r="6827" spans="22:22" x14ac:dyDescent="0.45">
      <c r="V6827" s="3"/>
    </row>
    <row r="6828" spans="22:22" x14ac:dyDescent="0.45">
      <c r="V6828" s="3"/>
    </row>
    <row r="6829" spans="22:22" x14ac:dyDescent="0.45">
      <c r="V6829" s="3"/>
    </row>
    <row r="6830" spans="22:22" x14ac:dyDescent="0.45">
      <c r="V6830" s="3"/>
    </row>
    <row r="6831" spans="22:22" x14ac:dyDescent="0.45">
      <c r="V6831" s="3"/>
    </row>
    <row r="6832" spans="22:22" x14ac:dyDescent="0.45">
      <c r="V6832" s="3"/>
    </row>
    <row r="6833" spans="22:22" x14ac:dyDescent="0.45">
      <c r="V6833" s="3"/>
    </row>
    <row r="6834" spans="22:22" x14ac:dyDescent="0.45">
      <c r="V6834" s="3"/>
    </row>
    <row r="6835" spans="22:22" x14ac:dyDescent="0.45">
      <c r="V6835" s="3"/>
    </row>
    <row r="6836" spans="22:22" x14ac:dyDescent="0.45">
      <c r="V6836" s="3"/>
    </row>
    <row r="6837" spans="22:22" x14ac:dyDescent="0.45">
      <c r="V6837" s="3"/>
    </row>
    <row r="6838" spans="22:22" x14ac:dyDescent="0.45">
      <c r="V6838" s="3"/>
    </row>
    <row r="6839" spans="22:22" x14ac:dyDescent="0.45">
      <c r="V6839" s="3"/>
    </row>
    <row r="6840" spans="22:22" x14ac:dyDescent="0.45">
      <c r="V6840" s="3"/>
    </row>
    <row r="6841" spans="22:22" x14ac:dyDescent="0.45">
      <c r="V6841" s="3"/>
    </row>
    <row r="6842" spans="22:22" x14ac:dyDescent="0.45">
      <c r="V6842" s="3"/>
    </row>
    <row r="6843" spans="22:22" x14ac:dyDescent="0.45">
      <c r="V6843" s="3"/>
    </row>
    <row r="6844" spans="22:22" x14ac:dyDescent="0.45">
      <c r="V6844" s="3"/>
    </row>
    <row r="6845" spans="22:22" x14ac:dyDescent="0.45">
      <c r="V6845" s="3"/>
    </row>
    <row r="6846" spans="22:22" x14ac:dyDescent="0.45">
      <c r="V6846" s="3"/>
    </row>
    <row r="6847" spans="22:22" x14ac:dyDescent="0.45">
      <c r="V6847" s="3"/>
    </row>
    <row r="6848" spans="22:22" x14ac:dyDescent="0.45">
      <c r="V6848" s="3"/>
    </row>
    <row r="6849" spans="22:22" x14ac:dyDescent="0.45">
      <c r="V6849" s="3"/>
    </row>
    <row r="6850" spans="22:22" x14ac:dyDescent="0.45">
      <c r="V6850" s="3"/>
    </row>
    <row r="6851" spans="22:22" x14ac:dyDescent="0.45">
      <c r="V6851" s="3"/>
    </row>
    <row r="6852" spans="22:22" x14ac:dyDescent="0.45">
      <c r="V6852" s="3"/>
    </row>
    <row r="6853" spans="22:22" x14ac:dyDescent="0.45">
      <c r="V6853" s="3"/>
    </row>
    <row r="6854" spans="22:22" x14ac:dyDescent="0.45">
      <c r="V6854" s="3"/>
    </row>
    <row r="6855" spans="22:22" x14ac:dyDescent="0.45">
      <c r="V6855" s="3"/>
    </row>
    <row r="6856" spans="22:22" x14ac:dyDescent="0.45">
      <c r="V6856" s="3"/>
    </row>
    <row r="6857" spans="22:22" x14ac:dyDescent="0.45">
      <c r="V6857" s="3"/>
    </row>
    <row r="6858" spans="22:22" x14ac:dyDescent="0.45">
      <c r="V6858" s="3"/>
    </row>
    <row r="6859" spans="22:22" x14ac:dyDescent="0.45">
      <c r="V6859" s="3"/>
    </row>
    <row r="6860" spans="22:22" x14ac:dyDescent="0.45">
      <c r="V6860" s="3"/>
    </row>
    <row r="6861" spans="22:22" x14ac:dyDescent="0.45">
      <c r="V6861" s="3"/>
    </row>
    <row r="6862" spans="22:22" x14ac:dyDescent="0.45">
      <c r="V6862" s="3"/>
    </row>
    <row r="6863" spans="22:22" x14ac:dyDescent="0.45">
      <c r="V6863" s="3"/>
    </row>
    <row r="6864" spans="22:22" x14ac:dyDescent="0.45">
      <c r="V6864" s="3"/>
    </row>
    <row r="6865" spans="22:22" x14ac:dyDescent="0.45">
      <c r="V6865" s="3"/>
    </row>
    <row r="6866" spans="22:22" x14ac:dyDescent="0.45">
      <c r="V6866" s="3"/>
    </row>
    <row r="6867" spans="22:22" x14ac:dyDescent="0.45">
      <c r="V6867" s="3"/>
    </row>
    <row r="6868" spans="22:22" x14ac:dyDescent="0.45">
      <c r="V6868" s="3"/>
    </row>
    <row r="6869" spans="22:22" x14ac:dyDescent="0.45">
      <c r="V6869" s="3"/>
    </row>
    <row r="6870" spans="22:22" x14ac:dyDescent="0.45">
      <c r="V6870" s="3"/>
    </row>
    <row r="6871" spans="22:22" x14ac:dyDescent="0.45">
      <c r="V6871" s="3"/>
    </row>
    <row r="6872" spans="22:22" x14ac:dyDescent="0.45">
      <c r="V6872" s="3"/>
    </row>
    <row r="6873" spans="22:22" x14ac:dyDescent="0.45">
      <c r="V6873" s="3"/>
    </row>
    <row r="6874" spans="22:22" x14ac:dyDescent="0.45">
      <c r="V6874" s="3"/>
    </row>
    <row r="6875" spans="22:22" x14ac:dyDescent="0.45">
      <c r="V6875" s="3"/>
    </row>
    <row r="6876" spans="22:22" x14ac:dyDescent="0.45">
      <c r="V6876" s="3"/>
    </row>
    <row r="6877" spans="22:22" x14ac:dyDescent="0.45">
      <c r="V6877" s="3"/>
    </row>
    <row r="6878" spans="22:22" x14ac:dyDescent="0.45">
      <c r="V6878" s="3"/>
    </row>
    <row r="6879" spans="22:22" x14ac:dyDescent="0.45">
      <c r="V6879" s="3"/>
    </row>
    <row r="6880" spans="22:22" x14ac:dyDescent="0.45">
      <c r="V6880" s="3"/>
    </row>
    <row r="6881" spans="22:22" x14ac:dyDescent="0.45">
      <c r="V6881" s="3"/>
    </row>
    <row r="6882" spans="22:22" x14ac:dyDescent="0.45">
      <c r="V6882" s="3"/>
    </row>
    <row r="6883" spans="22:22" x14ac:dyDescent="0.45">
      <c r="V6883" s="3"/>
    </row>
    <row r="6884" spans="22:22" x14ac:dyDescent="0.45">
      <c r="V6884" s="3"/>
    </row>
    <row r="6885" spans="22:22" x14ac:dyDescent="0.45">
      <c r="V6885" s="3"/>
    </row>
    <row r="6886" spans="22:22" x14ac:dyDescent="0.45">
      <c r="V6886" s="3"/>
    </row>
    <row r="6887" spans="22:22" x14ac:dyDescent="0.45">
      <c r="V6887" s="3"/>
    </row>
    <row r="6888" spans="22:22" x14ac:dyDescent="0.45">
      <c r="V6888" s="3"/>
    </row>
    <row r="6889" spans="22:22" x14ac:dyDescent="0.45">
      <c r="V6889" s="3"/>
    </row>
    <row r="6890" spans="22:22" x14ac:dyDescent="0.45">
      <c r="V6890" s="3"/>
    </row>
    <row r="6891" spans="22:22" x14ac:dyDescent="0.45">
      <c r="V6891" s="3"/>
    </row>
    <row r="6892" spans="22:22" x14ac:dyDescent="0.45">
      <c r="V6892" s="3"/>
    </row>
    <row r="6893" spans="22:22" x14ac:dyDescent="0.45">
      <c r="V6893" s="3"/>
    </row>
    <row r="6894" spans="22:22" x14ac:dyDescent="0.45">
      <c r="V6894" s="3"/>
    </row>
    <row r="6895" spans="22:22" x14ac:dyDescent="0.45">
      <c r="V6895" s="3"/>
    </row>
    <row r="6896" spans="22:22" x14ac:dyDescent="0.45">
      <c r="V6896" s="3"/>
    </row>
    <row r="6897" spans="22:22" x14ac:dyDescent="0.45">
      <c r="V6897" s="3"/>
    </row>
    <row r="6898" spans="22:22" x14ac:dyDescent="0.45">
      <c r="V6898" s="3"/>
    </row>
    <row r="6899" spans="22:22" x14ac:dyDescent="0.45">
      <c r="V6899" s="3"/>
    </row>
    <row r="6900" spans="22:22" x14ac:dyDescent="0.45">
      <c r="V6900" s="3"/>
    </row>
    <row r="6901" spans="22:22" x14ac:dyDescent="0.45">
      <c r="V6901" s="3"/>
    </row>
    <row r="6902" spans="22:22" x14ac:dyDescent="0.45">
      <c r="V6902" s="3"/>
    </row>
    <row r="6903" spans="22:22" x14ac:dyDescent="0.45">
      <c r="V6903" s="3"/>
    </row>
    <row r="6904" spans="22:22" x14ac:dyDescent="0.45">
      <c r="V6904" s="3"/>
    </row>
    <row r="6905" spans="22:22" x14ac:dyDescent="0.45">
      <c r="V6905" s="3"/>
    </row>
    <row r="6906" spans="22:22" x14ac:dyDescent="0.45">
      <c r="V6906" s="3"/>
    </row>
    <row r="6907" spans="22:22" x14ac:dyDescent="0.45">
      <c r="V6907" s="3"/>
    </row>
    <row r="6908" spans="22:22" x14ac:dyDescent="0.45">
      <c r="V6908" s="3"/>
    </row>
    <row r="6909" spans="22:22" x14ac:dyDescent="0.45">
      <c r="V6909" s="3"/>
    </row>
    <row r="6910" spans="22:22" x14ac:dyDescent="0.45">
      <c r="V6910" s="3"/>
    </row>
    <row r="6911" spans="22:22" x14ac:dyDescent="0.45">
      <c r="V6911" s="3"/>
    </row>
    <row r="6912" spans="22:22" x14ac:dyDescent="0.45">
      <c r="V6912" s="3"/>
    </row>
    <row r="6913" spans="22:22" x14ac:dyDescent="0.45">
      <c r="V6913" s="3"/>
    </row>
    <row r="6914" spans="22:22" x14ac:dyDescent="0.45">
      <c r="V6914" s="3"/>
    </row>
    <row r="6915" spans="22:22" x14ac:dyDescent="0.45">
      <c r="V6915" s="3"/>
    </row>
    <row r="6916" spans="22:22" x14ac:dyDescent="0.45">
      <c r="V6916" s="3"/>
    </row>
    <row r="6917" spans="22:22" x14ac:dyDescent="0.45">
      <c r="V6917" s="3"/>
    </row>
    <row r="6918" spans="22:22" x14ac:dyDescent="0.45">
      <c r="V6918" s="3"/>
    </row>
    <row r="6919" spans="22:22" x14ac:dyDescent="0.45">
      <c r="V6919" s="3"/>
    </row>
    <row r="6920" spans="22:22" x14ac:dyDescent="0.45">
      <c r="V6920" s="3"/>
    </row>
    <row r="6921" spans="22:22" x14ac:dyDescent="0.45">
      <c r="V6921" s="3"/>
    </row>
    <row r="6922" spans="22:22" x14ac:dyDescent="0.45">
      <c r="V6922" s="3"/>
    </row>
    <row r="6923" spans="22:22" x14ac:dyDescent="0.45">
      <c r="V6923" s="3"/>
    </row>
    <row r="6924" spans="22:22" x14ac:dyDescent="0.45">
      <c r="V6924" s="3"/>
    </row>
    <row r="6925" spans="22:22" x14ac:dyDescent="0.45">
      <c r="V6925" s="3"/>
    </row>
    <row r="6926" spans="22:22" x14ac:dyDescent="0.45">
      <c r="V6926" s="3"/>
    </row>
    <row r="6927" spans="22:22" x14ac:dyDescent="0.45">
      <c r="V6927" s="3"/>
    </row>
    <row r="6928" spans="22:22" x14ac:dyDescent="0.45">
      <c r="V6928" s="3"/>
    </row>
    <row r="6929" spans="22:22" x14ac:dyDescent="0.45">
      <c r="V6929" s="3"/>
    </row>
    <row r="6930" spans="22:22" x14ac:dyDescent="0.45">
      <c r="V6930" s="3"/>
    </row>
    <row r="6931" spans="22:22" x14ac:dyDescent="0.45">
      <c r="V6931" s="3"/>
    </row>
    <row r="6932" spans="22:22" x14ac:dyDescent="0.45">
      <c r="V6932" s="3"/>
    </row>
    <row r="6933" spans="22:22" x14ac:dyDescent="0.45">
      <c r="V6933" s="3"/>
    </row>
    <row r="6934" spans="22:22" x14ac:dyDescent="0.45">
      <c r="V6934" s="3"/>
    </row>
    <row r="6935" spans="22:22" x14ac:dyDescent="0.45">
      <c r="V6935" s="3"/>
    </row>
    <row r="6936" spans="22:22" x14ac:dyDescent="0.45">
      <c r="V6936" s="3"/>
    </row>
    <row r="6937" spans="22:22" x14ac:dyDescent="0.45">
      <c r="V6937" s="3"/>
    </row>
    <row r="6938" spans="22:22" x14ac:dyDescent="0.45">
      <c r="V6938" s="3"/>
    </row>
    <row r="6939" spans="22:22" x14ac:dyDescent="0.45">
      <c r="V6939" s="3"/>
    </row>
    <row r="6940" spans="22:22" x14ac:dyDescent="0.45">
      <c r="V6940" s="3"/>
    </row>
    <row r="6941" spans="22:22" x14ac:dyDescent="0.45">
      <c r="V6941" s="3"/>
    </row>
    <row r="6942" spans="22:22" x14ac:dyDescent="0.45">
      <c r="V6942" s="3"/>
    </row>
    <row r="6943" spans="22:22" x14ac:dyDescent="0.45">
      <c r="V6943" s="3"/>
    </row>
    <row r="6944" spans="22:22" x14ac:dyDescent="0.45">
      <c r="V6944" s="3"/>
    </row>
    <row r="6945" spans="22:22" x14ac:dyDescent="0.45">
      <c r="V6945" s="3"/>
    </row>
    <row r="6946" spans="22:22" x14ac:dyDescent="0.45">
      <c r="V6946" s="3"/>
    </row>
    <row r="6947" spans="22:22" x14ac:dyDescent="0.45">
      <c r="V6947" s="3"/>
    </row>
    <row r="6948" spans="22:22" x14ac:dyDescent="0.45">
      <c r="V6948" s="3"/>
    </row>
    <row r="6949" spans="22:22" x14ac:dyDescent="0.45">
      <c r="V6949" s="3"/>
    </row>
    <row r="6950" spans="22:22" x14ac:dyDescent="0.45">
      <c r="V6950" s="3"/>
    </row>
    <row r="6951" spans="22:22" x14ac:dyDescent="0.45">
      <c r="V6951" s="3"/>
    </row>
    <row r="6952" spans="22:22" x14ac:dyDescent="0.45">
      <c r="V6952" s="3"/>
    </row>
    <row r="6953" spans="22:22" x14ac:dyDescent="0.45">
      <c r="V6953" s="3"/>
    </row>
    <row r="6954" spans="22:22" x14ac:dyDescent="0.45">
      <c r="V6954" s="3"/>
    </row>
    <row r="6955" spans="22:22" x14ac:dyDescent="0.45">
      <c r="V6955" s="3"/>
    </row>
    <row r="6956" spans="22:22" x14ac:dyDescent="0.45">
      <c r="V6956" s="3"/>
    </row>
    <row r="6957" spans="22:22" x14ac:dyDescent="0.45">
      <c r="V6957" s="3"/>
    </row>
    <row r="6958" spans="22:22" x14ac:dyDescent="0.45">
      <c r="V6958" s="3"/>
    </row>
    <row r="6959" spans="22:22" x14ac:dyDescent="0.45">
      <c r="V6959" s="3"/>
    </row>
    <row r="6960" spans="22:22" x14ac:dyDescent="0.45">
      <c r="V6960" s="3"/>
    </row>
    <row r="6961" spans="22:22" x14ac:dyDescent="0.45">
      <c r="V6961" s="3"/>
    </row>
    <row r="6962" spans="22:22" x14ac:dyDescent="0.45">
      <c r="V6962" s="3"/>
    </row>
    <row r="6963" spans="22:22" x14ac:dyDescent="0.45">
      <c r="V6963" s="3"/>
    </row>
    <row r="6964" spans="22:22" x14ac:dyDescent="0.45">
      <c r="V6964" s="3"/>
    </row>
    <row r="6965" spans="22:22" x14ac:dyDescent="0.45">
      <c r="V6965" s="3"/>
    </row>
    <row r="6966" spans="22:22" x14ac:dyDescent="0.45">
      <c r="V6966" s="3"/>
    </row>
    <row r="6967" spans="22:22" x14ac:dyDescent="0.45">
      <c r="V6967" s="3"/>
    </row>
    <row r="6968" spans="22:22" x14ac:dyDescent="0.45">
      <c r="V6968" s="3"/>
    </row>
    <row r="6969" spans="22:22" x14ac:dyDescent="0.45">
      <c r="V6969" s="3"/>
    </row>
    <row r="6970" spans="22:22" x14ac:dyDescent="0.45">
      <c r="V6970" s="3"/>
    </row>
    <row r="6971" spans="22:22" x14ac:dyDescent="0.45">
      <c r="V6971" s="3"/>
    </row>
    <row r="6972" spans="22:22" x14ac:dyDescent="0.45">
      <c r="V6972" s="3"/>
    </row>
    <row r="6973" spans="22:22" x14ac:dyDescent="0.45">
      <c r="V6973" s="3"/>
    </row>
    <row r="6974" spans="22:22" x14ac:dyDescent="0.45">
      <c r="V6974" s="3"/>
    </row>
    <row r="6975" spans="22:22" x14ac:dyDescent="0.45">
      <c r="V6975" s="3"/>
    </row>
    <row r="6976" spans="22:22" x14ac:dyDescent="0.45">
      <c r="V6976" s="3"/>
    </row>
    <row r="6977" spans="22:22" x14ac:dyDescent="0.45">
      <c r="V6977" s="3"/>
    </row>
    <row r="6978" spans="22:22" x14ac:dyDescent="0.45">
      <c r="V6978" s="3"/>
    </row>
    <row r="6979" spans="22:22" x14ac:dyDescent="0.45">
      <c r="V6979" s="3"/>
    </row>
    <row r="6980" spans="22:22" x14ac:dyDescent="0.45">
      <c r="V6980" s="3"/>
    </row>
    <row r="6981" spans="22:22" x14ac:dyDescent="0.45">
      <c r="V6981" s="3"/>
    </row>
    <row r="6982" spans="22:22" x14ac:dyDescent="0.45">
      <c r="V6982" s="3"/>
    </row>
    <row r="6983" spans="22:22" x14ac:dyDescent="0.45">
      <c r="V6983" s="3"/>
    </row>
    <row r="6984" spans="22:22" x14ac:dyDescent="0.45">
      <c r="V6984" s="3"/>
    </row>
    <row r="6985" spans="22:22" x14ac:dyDescent="0.45">
      <c r="V6985" s="3"/>
    </row>
    <row r="6986" spans="22:22" x14ac:dyDescent="0.45">
      <c r="V6986" s="3"/>
    </row>
    <row r="6987" spans="22:22" x14ac:dyDescent="0.45">
      <c r="V6987" s="3"/>
    </row>
    <row r="6988" spans="22:22" x14ac:dyDescent="0.45">
      <c r="V6988" s="3"/>
    </row>
    <row r="6989" spans="22:22" x14ac:dyDescent="0.45">
      <c r="V6989" s="3"/>
    </row>
    <row r="6990" spans="22:22" x14ac:dyDescent="0.45">
      <c r="V6990" s="3"/>
    </row>
    <row r="6991" spans="22:22" x14ac:dyDescent="0.45">
      <c r="V6991" s="3"/>
    </row>
    <row r="6992" spans="22:22" x14ac:dyDescent="0.45">
      <c r="V6992" s="3"/>
    </row>
    <row r="6993" spans="22:22" x14ac:dyDescent="0.45">
      <c r="V6993" s="3"/>
    </row>
    <row r="6994" spans="22:22" x14ac:dyDescent="0.45">
      <c r="V6994" s="3"/>
    </row>
    <row r="6995" spans="22:22" x14ac:dyDescent="0.45">
      <c r="V6995" s="3"/>
    </row>
    <row r="6996" spans="22:22" x14ac:dyDescent="0.45">
      <c r="V6996" s="3"/>
    </row>
    <row r="6997" spans="22:22" x14ac:dyDescent="0.45">
      <c r="V6997" s="3"/>
    </row>
    <row r="6998" spans="22:22" x14ac:dyDescent="0.45">
      <c r="V6998" s="3"/>
    </row>
    <row r="6999" spans="22:22" x14ac:dyDescent="0.45">
      <c r="V6999" s="3"/>
    </row>
    <row r="7000" spans="22:22" x14ac:dyDescent="0.45">
      <c r="V7000" s="3"/>
    </row>
    <row r="7001" spans="22:22" x14ac:dyDescent="0.45">
      <c r="V7001" s="3"/>
    </row>
    <row r="7002" spans="22:22" x14ac:dyDescent="0.45">
      <c r="V7002" s="3"/>
    </row>
    <row r="7003" spans="22:22" x14ac:dyDescent="0.45">
      <c r="V7003" s="3"/>
    </row>
    <row r="7004" spans="22:22" x14ac:dyDescent="0.45">
      <c r="V7004" s="3"/>
    </row>
    <row r="7005" spans="22:22" x14ac:dyDescent="0.45">
      <c r="V7005" s="3"/>
    </row>
    <row r="7006" spans="22:22" x14ac:dyDescent="0.45">
      <c r="V7006" s="3"/>
    </row>
    <row r="7007" spans="22:22" x14ac:dyDescent="0.45">
      <c r="V7007" s="3"/>
    </row>
    <row r="7008" spans="22:22" x14ac:dyDescent="0.45">
      <c r="V7008" s="3"/>
    </row>
    <row r="7009" spans="22:22" x14ac:dyDescent="0.45">
      <c r="V7009" s="3"/>
    </row>
    <row r="7010" spans="22:22" x14ac:dyDescent="0.45">
      <c r="V7010" s="3"/>
    </row>
    <row r="7011" spans="22:22" x14ac:dyDescent="0.45">
      <c r="V7011" s="3"/>
    </row>
    <row r="7012" spans="22:22" x14ac:dyDescent="0.45">
      <c r="V7012" s="3"/>
    </row>
    <row r="7013" spans="22:22" x14ac:dyDescent="0.45">
      <c r="V7013" s="3"/>
    </row>
    <row r="7014" spans="22:22" x14ac:dyDescent="0.45">
      <c r="V7014" s="3"/>
    </row>
    <row r="7015" spans="22:22" x14ac:dyDescent="0.45">
      <c r="V7015" s="3"/>
    </row>
    <row r="7016" spans="22:22" x14ac:dyDescent="0.45">
      <c r="V7016" s="3"/>
    </row>
    <row r="7017" spans="22:22" x14ac:dyDescent="0.45">
      <c r="V7017" s="3"/>
    </row>
    <row r="7018" spans="22:22" x14ac:dyDescent="0.45">
      <c r="V7018" s="3"/>
    </row>
    <row r="7019" spans="22:22" x14ac:dyDescent="0.45">
      <c r="V7019" s="3"/>
    </row>
    <row r="7020" spans="22:22" x14ac:dyDescent="0.45">
      <c r="V7020" s="3"/>
    </row>
    <row r="7021" spans="22:22" x14ac:dyDescent="0.45">
      <c r="V7021" s="3"/>
    </row>
    <row r="7022" spans="22:22" x14ac:dyDescent="0.45">
      <c r="V7022" s="3"/>
    </row>
    <row r="7023" spans="22:22" x14ac:dyDescent="0.45">
      <c r="V7023" s="3"/>
    </row>
    <row r="7024" spans="22:22" x14ac:dyDescent="0.45">
      <c r="V7024" s="3"/>
    </row>
    <row r="7025" spans="22:22" x14ac:dyDescent="0.45">
      <c r="V7025" s="3"/>
    </row>
    <row r="7026" spans="22:22" x14ac:dyDescent="0.45">
      <c r="V7026" s="3"/>
    </row>
    <row r="7027" spans="22:22" x14ac:dyDescent="0.45">
      <c r="V7027" s="3"/>
    </row>
    <row r="7028" spans="22:22" x14ac:dyDescent="0.45">
      <c r="V7028" s="3"/>
    </row>
    <row r="7029" spans="22:22" x14ac:dyDescent="0.45">
      <c r="V7029" s="3"/>
    </row>
    <row r="7030" spans="22:22" x14ac:dyDescent="0.45">
      <c r="V7030" s="3"/>
    </row>
    <row r="7031" spans="22:22" x14ac:dyDescent="0.45">
      <c r="V7031" s="3"/>
    </row>
    <row r="7032" spans="22:22" x14ac:dyDescent="0.45">
      <c r="V7032" s="3"/>
    </row>
    <row r="7033" spans="22:22" x14ac:dyDescent="0.45">
      <c r="V7033" s="3"/>
    </row>
    <row r="7034" spans="22:22" x14ac:dyDescent="0.45">
      <c r="V7034" s="3"/>
    </row>
    <row r="7035" spans="22:22" x14ac:dyDescent="0.45">
      <c r="V7035" s="3"/>
    </row>
    <row r="7036" spans="22:22" x14ac:dyDescent="0.45">
      <c r="V7036" s="3"/>
    </row>
    <row r="7037" spans="22:22" x14ac:dyDescent="0.45">
      <c r="V7037" s="3"/>
    </row>
    <row r="7038" spans="22:22" x14ac:dyDescent="0.45">
      <c r="V7038" s="3"/>
    </row>
    <row r="7039" spans="22:22" x14ac:dyDescent="0.45">
      <c r="V7039" s="3"/>
    </row>
    <row r="7040" spans="22:22" x14ac:dyDescent="0.45">
      <c r="V7040" s="3"/>
    </row>
    <row r="7041" spans="22:22" x14ac:dyDescent="0.45">
      <c r="V7041" s="3"/>
    </row>
    <row r="7042" spans="22:22" x14ac:dyDescent="0.45">
      <c r="V7042" s="3"/>
    </row>
    <row r="7043" spans="22:22" x14ac:dyDescent="0.45">
      <c r="V7043" s="3"/>
    </row>
    <row r="7044" spans="22:22" x14ac:dyDescent="0.45">
      <c r="V7044" s="3"/>
    </row>
    <row r="7045" spans="22:22" x14ac:dyDescent="0.45">
      <c r="V7045" s="3"/>
    </row>
    <row r="7046" spans="22:22" x14ac:dyDescent="0.45">
      <c r="V7046" s="3"/>
    </row>
    <row r="7047" spans="22:22" x14ac:dyDescent="0.45">
      <c r="V7047" s="3"/>
    </row>
    <row r="7048" spans="22:22" x14ac:dyDescent="0.45">
      <c r="V7048" s="3"/>
    </row>
    <row r="7049" spans="22:22" x14ac:dyDescent="0.45">
      <c r="V7049" s="3"/>
    </row>
    <row r="7050" spans="22:22" x14ac:dyDescent="0.45">
      <c r="V7050" s="3"/>
    </row>
    <row r="7051" spans="22:22" x14ac:dyDescent="0.45">
      <c r="V7051" s="3"/>
    </row>
    <row r="7052" spans="22:22" x14ac:dyDescent="0.45">
      <c r="V7052" s="3"/>
    </row>
    <row r="7053" spans="22:22" x14ac:dyDescent="0.45">
      <c r="V7053" s="3"/>
    </row>
    <row r="7054" spans="22:22" x14ac:dyDescent="0.45">
      <c r="V7054" s="3"/>
    </row>
    <row r="7055" spans="22:22" x14ac:dyDescent="0.45">
      <c r="V7055" s="3"/>
    </row>
    <row r="7056" spans="22:22" x14ac:dyDescent="0.45">
      <c r="V7056" s="3"/>
    </row>
    <row r="7057" spans="22:22" x14ac:dyDescent="0.45">
      <c r="V7057" s="3"/>
    </row>
    <row r="7058" spans="22:22" x14ac:dyDescent="0.45">
      <c r="V7058" s="3"/>
    </row>
    <row r="7059" spans="22:22" x14ac:dyDescent="0.45">
      <c r="V7059" s="3"/>
    </row>
    <row r="7060" spans="22:22" x14ac:dyDescent="0.45">
      <c r="V7060" s="3"/>
    </row>
    <row r="7061" spans="22:22" x14ac:dyDescent="0.45">
      <c r="V7061" s="3"/>
    </row>
    <row r="7062" spans="22:22" x14ac:dyDescent="0.45">
      <c r="V7062" s="3"/>
    </row>
    <row r="7063" spans="22:22" x14ac:dyDescent="0.45">
      <c r="V7063" s="3"/>
    </row>
    <row r="7064" spans="22:22" x14ac:dyDescent="0.45">
      <c r="V7064" s="3"/>
    </row>
    <row r="7065" spans="22:22" x14ac:dyDescent="0.45">
      <c r="V7065" s="3"/>
    </row>
    <row r="7066" spans="22:22" x14ac:dyDescent="0.45">
      <c r="V7066" s="3"/>
    </row>
    <row r="7067" spans="22:22" x14ac:dyDescent="0.45">
      <c r="V7067" s="3"/>
    </row>
    <row r="7068" spans="22:22" x14ac:dyDescent="0.45">
      <c r="V7068" s="3"/>
    </row>
    <row r="7069" spans="22:22" x14ac:dyDescent="0.45">
      <c r="V7069" s="3"/>
    </row>
    <row r="7070" spans="22:22" x14ac:dyDescent="0.45">
      <c r="V7070" s="3"/>
    </row>
    <row r="7071" spans="22:22" x14ac:dyDescent="0.45">
      <c r="V7071" s="3"/>
    </row>
    <row r="7072" spans="22:22" x14ac:dyDescent="0.45">
      <c r="V7072" s="3"/>
    </row>
    <row r="7073" spans="22:22" x14ac:dyDescent="0.45">
      <c r="V7073" s="3"/>
    </row>
    <row r="7074" spans="22:22" x14ac:dyDescent="0.45">
      <c r="V7074" s="3"/>
    </row>
    <row r="7075" spans="22:22" x14ac:dyDescent="0.45">
      <c r="V7075" s="3"/>
    </row>
    <row r="7076" spans="22:22" x14ac:dyDescent="0.45">
      <c r="V7076" s="3"/>
    </row>
    <row r="7077" spans="22:22" x14ac:dyDescent="0.45">
      <c r="V7077" s="3"/>
    </row>
    <row r="7078" spans="22:22" x14ac:dyDescent="0.45">
      <c r="V7078" s="3"/>
    </row>
    <row r="7079" spans="22:22" x14ac:dyDescent="0.45">
      <c r="V7079" s="3"/>
    </row>
    <row r="7080" spans="22:22" x14ac:dyDescent="0.45">
      <c r="V7080" s="3"/>
    </row>
    <row r="7081" spans="22:22" x14ac:dyDescent="0.45">
      <c r="V7081" s="3"/>
    </row>
    <row r="7082" spans="22:22" x14ac:dyDescent="0.45">
      <c r="V7082" s="3"/>
    </row>
    <row r="7083" spans="22:22" x14ac:dyDescent="0.45">
      <c r="V7083" s="3"/>
    </row>
    <row r="7084" spans="22:22" x14ac:dyDescent="0.45">
      <c r="V7084" s="3"/>
    </row>
    <row r="7085" spans="22:22" x14ac:dyDescent="0.45">
      <c r="V7085" s="3"/>
    </row>
    <row r="7086" spans="22:22" x14ac:dyDescent="0.45">
      <c r="V7086" s="3"/>
    </row>
    <row r="7087" spans="22:22" x14ac:dyDescent="0.45">
      <c r="V7087" s="3"/>
    </row>
    <row r="7088" spans="22:22" x14ac:dyDescent="0.45">
      <c r="V7088" s="3"/>
    </row>
    <row r="7089" spans="22:22" x14ac:dyDescent="0.45">
      <c r="V7089" s="3"/>
    </row>
    <row r="7090" spans="22:22" x14ac:dyDescent="0.45">
      <c r="V7090" s="3"/>
    </row>
    <row r="7091" spans="22:22" x14ac:dyDescent="0.45">
      <c r="V7091" s="3"/>
    </row>
    <row r="7092" spans="22:22" x14ac:dyDescent="0.45">
      <c r="V7092" s="3"/>
    </row>
    <row r="7093" spans="22:22" x14ac:dyDescent="0.45">
      <c r="V7093" s="3"/>
    </row>
    <row r="7094" spans="22:22" x14ac:dyDescent="0.45">
      <c r="V7094" s="3"/>
    </row>
    <row r="7095" spans="22:22" x14ac:dyDescent="0.45">
      <c r="V7095" s="3"/>
    </row>
    <row r="7096" spans="22:22" x14ac:dyDescent="0.45">
      <c r="V7096" s="3"/>
    </row>
    <row r="7097" spans="22:22" x14ac:dyDescent="0.45">
      <c r="V7097" s="3"/>
    </row>
    <row r="7098" spans="22:22" x14ac:dyDescent="0.45">
      <c r="V7098" s="3"/>
    </row>
    <row r="7099" spans="22:22" x14ac:dyDescent="0.45">
      <c r="V7099" s="3"/>
    </row>
    <row r="7100" spans="22:22" x14ac:dyDescent="0.45">
      <c r="V7100" s="3"/>
    </row>
    <row r="7101" spans="22:22" x14ac:dyDescent="0.45">
      <c r="V7101" s="3"/>
    </row>
    <row r="7102" spans="22:22" x14ac:dyDescent="0.45">
      <c r="V7102" s="3"/>
    </row>
    <row r="7103" spans="22:22" x14ac:dyDescent="0.45">
      <c r="V7103" s="3"/>
    </row>
    <row r="7104" spans="22:22" x14ac:dyDescent="0.45">
      <c r="V7104" s="3"/>
    </row>
    <row r="7105" spans="22:22" x14ac:dyDescent="0.45">
      <c r="V7105" s="3"/>
    </row>
    <row r="7106" spans="22:22" x14ac:dyDescent="0.45">
      <c r="V7106" s="3"/>
    </row>
    <row r="7107" spans="22:22" x14ac:dyDescent="0.45">
      <c r="V7107" s="3"/>
    </row>
    <row r="7108" spans="22:22" x14ac:dyDescent="0.45">
      <c r="V7108" s="3"/>
    </row>
    <row r="7109" spans="22:22" x14ac:dyDescent="0.45">
      <c r="V7109" s="3"/>
    </row>
    <row r="7110" spans="22:22" x14ac:dyDescent="0.45">
      <c r="V7110" s="3"/>
    </row>
    <row r="7111" spans="22:22" x14ac:dyDescent="0.45">
      <c r="V7111" s="3"/>
    </row>
    <row r="7112" spans="22:22" x14ac:dyDescent="0.45">
      <c r="V7112" s="3"/>
    </row>
    <row r="7113" spans="22:22" x14ac:dyDescent="0.45">
      <c r="V7113" s="3"/>
    </row>
    <row r="7114" spans="22:22" x14ac:dyDescent="0.45">
      <c r="V7114" s="3"/>
    </row>
    <row r="7115" spans="22:22" x14ac:dyDescent="0.45">
      <c r="V7115" s="3"/>
    </row>
    <row r="7116" spans="22:22" x14ac:dyDescent="0.45">
      <c r="V7116" s="3"/>
    </row>
    <row r="7117" spans="22:22" x14ac:dyDescent="0.45">
      <c r="V7117" s="3"/>
    </row>
    <row r="7118" spans="22:22" x14ac:dyDescent="0.45">
      <c r="V7118" s="3"/>
    </row>
    <row r="7119" spans="22:22" x14ac:dyDescent="0.45">
      <c r="V7119" s="3"/>
    </row>
    <row r="7120" spans="22:22" x14ac:dyDescent="0.45">
      <c r="V7120" s="3"/>
    </row>
    <row r="7121" spans="22:22" x14ac:dyDescent="0.45">
      <c r="V7121" s="3"/>
    </row>
    <row r="7122" spans="22:22" x14ac:dyDescent="0.45">
      <c r="V7122" s="3"/>
    </row>
    <row r="7123" spans="22:22" x14ac:dyDescent="0.45">
      <c r="V7123" s="3"/>
    </row>
    <row r="7124" spans="22:22" x14ac:dyDescent="0.45">
      <c r="V7124" s="3"/>
    </row>
    <row r="7125" spans="22:22" x14ac:dyDescent="0.45">
      <c r="V7125" s="3"/>
    </row>
    <row r="7126" spans="22:22" x14ac:dyDescent="0.45">
      <c r="V7126" s="3"/>
    </row>
    <row r="7127" spans="22:22" x14ac:dyDescent="0.45">
      <c r="V7127" s="3"/>
    </row>
    <row r="7128" spans="22:22" x14ac:dyDescent="0.45">
      <c r="V7128" s="3"/>
    </row>
    <row r="7129" spans="22:22" x14ac:dyDescent="0.45">
      <c r="V7129" s="3"/>
    </row>
    <row r="7130" spans="22:22" x14ac:dyDescent="0.45">
      <c r="V7130" s="3"/>
    </row>
    <row r="7131" spans="22:22" x14ac:dyDescent="0.45">
      <c r="V7131" s="3"/>
    </row>
    <row r="7132" spans="22:22" x14ac:dyDescent="0.45">
      <c r="V7132" s="3"/>
    </row>
    <row r="7133" spans="22:22" x14ac:dyDescent="0.45">
      <c r="V7133" s="3"/>
    </row>
    <row r="7134" spans="22:22" x14ac:dyDescent="0.45">
      <c r="V7134" s="3"/>
    </row>
    <row r="7135" spans="22:22" x14ac:dyDescent="0.45">
      <c r="V7135" s="3"/>
    </row>
    <row r="7136" spans="22:22" x14ac:dyDescent="0.45">
      <c r="V7136" s="3"/>
    </row>
    <row r="7137" spans="22:22" x14ac:dyDescent="0.45">
      <c r="V7137" s="3"/>
    </row>
    <row r="7138" spans="22:22" x14ac:dyDescent="0.45">
      <c r="V7138" s="3"/>
    </row>
    <row r="7139" spans="22:22" x14ac:dyDescent="0.45">
      <c r="V7139" s="3"/>
    </row>
    <row r="7140" spans="22:22" x14ac:dyDescent="0.45">
      <c r="V7140" s="3"/>
    </row>
    <row r="7141" spans="22:22" x14ac:dyDescent="0.45">
      <c r="V7141" s="3"/>
    </row>
    <row r="7142" spans="22:22" x14ac:dyDescent="0.45">
      <c r="V7142" s="3"/>
    </row>
    <row r="7143" spans="22:22" x14ac:dyDescent="0.45">
      <c r="V7143" s="3"/>
    </row>
    <row r="7144" spans="22:22" x14ac:dyDescent="0.45">
      <c r="V7144" s="3"/>
    </row>
    <row r="7145" spans="22:22" x14ac:dyDescent="0.45">
      <c r="V7145" s="3"/>
    </row>
    <row r="7146" spans="22:22" x14ac:dyDescent="0.45">
      <c r="V7146" s="3"/>
    </row>
    <row r="7147" spans="22:22" x14ac:dyDescent="0.45">
      <c r="V7147" s="3"/>
    </row>
    <row r="7148" spans="22:22" x14ac:dyDescent="0.45">
      <c r="V7148" s="3"/>
    </row>
    <row r="7149" spans="22:22" x14ac:dyDescent="0.45">
      <c r="V7149" s="3"/>
    </row>
    <row r="7150" spans="22:22" x14ac:dyDescent="0.45">
      <c r="V7150" s="3"/>
    </row>
    <row r="7151" spans="22:22" x14ac:dyDescent="0.45">
      <c r="V7151" s="3"/>
    </row>
    <row r="7152" spans="22:22" x14ac:dyDescent="0.45">
      <c r="V7152" s="3"/>
    </row>
    <row r="7153" spans="22:22" x14ac:dyDescent="0.45">
      <c r="V7153" s="3"/>
    </row>
    <row r="7154" spans="22:22" x14ac:dyDescent="0.45">
      <c r="V7154" s="3"/>
    </row>
    <row r="7155" spans="22:22" x14ac:dyDescent="0.45">
      <c r="V7155" s="3"/>
    </row>
    <row r="7156" spans="22:22" x14ac:dyDescent="0.45">
      <c r="V7156" s="3"/>
    </row>
    <row r="7157" spans="22:22" x14ac:dyDescent="0.45">
      <c r="V7157" s="3"/>
    </row>
    <row r="7158" spans="22:22" x14ac:dyDescent="0.45">
      <c r="V7158" s="3"/>
    </row>
    <row r="7159" spans="22:22" x14ac:dyDescent="0.45">
      <c r="V7159" s="3"/>
    </row>
    <row r="7160" spans="22:22" x14ac:dyDescent="0.45">
      <c r="V7160" s="3"/>
    </row>
    <row r="7161" spans="22:22" x14ac:dyDescent="0.45">
      <c r="V7161" s="3"/>
    </row>
    <row r="7162" spans="22:22" x14ac:dyDescent="0.45">
      <c r="V7162" s="3"/>
    </row>
    <row r="7163" spans="22:22" x14ac:dyDescent="0.45">
      <c r="V7163" s="3"/>
    </row>
    <row r="7164" spans="22:22" x14ac:dyDescent="0.45">
      <c r="V7164" s="3"/>
    </row>
    <row r="7165" spans="22:22" x14ac:dyDescent="0.45">
      <c r="V7165" s="3"/>
    </row>
    <row r="7166" spans="22:22" x14ac:dyDescent="0.45">
      <c r="V7166" s="3"/>
    </row>
    <row r="7167" spans="22:22" x14ac:dyDescent="0.45">
      <c r="V7167" s="3"/>
    </row>
    <row r="7168" spans="22:22" x14ac:dyDescent="0.45">
      <c r="V7168" s="3"/>
    </row>
    <row r="7169" spans="22:22" x14ac:dyDescent="0.45">
      <c r="V7169" s="3"/>
    </row>
    <row r="7170" spans="22:22" x14ac:dyDescent="0.45">
      <c r="V7170" s="3"/>
    </row>
    <row r="7171" spans="22:22" x14ac:dyDescent="0.45">
      <c r="V7171" s="3"/>
    </row>
    <row r="7172" spans="22:22" x14ac:dyDescent="0.45">
      <c r="V7172" s="3"/>
    </row>
    <row r="7173" spans="22:22" x14ac:dyDescent="0.45">
      <c r="V7173" s="3"/>
    </row>
    <row r="7174" spans="22:22" x14ac:dyDescent="0.45">
      <c r="V7174" s="3"/>
    </row>
    <row r="7175" spans="22:22" x14ac:dyDescent="0.45">
      <c r="V7175" s="3"/>
    </row>
    <row r="7176" spans="22:22" x14ac:dyDescent="0.45">
      <c r="V7176" s="3"/>
    </row>
    <row r="7177" spans="22:22" x14ac:dyDescent="0.45">
      <c r="V7177" s="3"/>
    </row>
    <row r="7178" spans="22:22" x14ac:dyDescent="0.45">
      <c r="V7178" s="3"/>
    </row>
    <row r="7179" spans="22:22" x14ac:dyDescent="0.45">
      <c r="V7179" s="3"/>
    </row>
    <row r="7180" spans="22:22" x14ac:dyDescent="0.45">
      <c r="V7180" s="3"/>
    </row>
    <row r="7181" spans="22:22" x14ac:dyDescent="0.45">
      <c r="V7181" s="3"/>
    </row>
    <row r="7182" spans="22:22" x14ac:dyDescent="0.45">
      <c r="V7182" s="3"/>
    </row>
    <row r="7183" spans="22:22" x14ac:dyDescent="0.45">
      <c r="V7183" s="3"/>
    </row>
    <row r="7184" spans="22:22" x14ac:dyDescent="0.45">
      <c r="V7184" s="3"/>
    </row>
    <row r="7185" spans="22:22" x14ac:dyDescent="0.45">
      <c r="V7185" s="3"/>
    </row>
    <row r="7186" spans="22:22" x14ac:dyDescent="0.45">
      <c r="V7186" s="3"/>
    </row>
    <row r="7187" spans="22:22" x14ac:dyDescent="0.45">
      <c r="V7187" s="3"/>
    </row>
    <row r="7188" spans="22:22" x14ac:dyDescent="0.45">
      <c r="V7188" s="3"/>
    </row>
    <row r="7189" spans="22:22" x14ac:dyDescent="0.45">
      <c r="V7189" s="3"/>
    </row>
    <row r="7190" spans="22:22" x14ac:dyDescent="0.45">
      <c r="V7190" s="3"/>
    </row>
    <row r="7191" spans="22:22" x14ac:dyDescent="0.45">
      <c r="V7191" s="3"/>
    </row>
    <row r="7192" spans="22:22" x14ac:dyDescent="0.45">
      <c r="V7192" s="3"/>
    </row>
    <row r="7193" spans="22:22" x14ac:dyDescent="0.45">
      <c r="V7193" s="3"/>
    </row>
    <row r="7194" spans="22:22" x14ac:dyDescent="0.45">
      <c r="V7194" s="3"/>
    </row>
    <row r="7195" spans="22:22" x14ac:dyDescent="0.45">
      <c r="V7195" s="3"/>
    </row>
    <row r="7196" spans="22:22" x14ac:dyDescent="0.45">
      <c r="V7196" s="3"/>
    </row>
    <row r="7197" spans="22:22" x14ac:dyDescent="0.45">
      <c r="V7197" s="3"/>
    </row>
    <row r="7198" spans="22:22" x14ac:dyDescent="0.45">
      <c r="V7198" s="3"/>
    </row>
    <row r="7199" spans="22:22" x14ac:dyDescent="0.45">
      <c r="V7199" s="3"/>
    </row>
    <row r="7200" spans="22:22" x14ac:dyDescent="0.45">
      <c r="V7200" s="3"/>
    </row>
    <row r="7201" spans="22:22" x14ac:dyDescent="0.45">
      <c r="V7201" s="3"/>
    </row>
    <row r="7202" spans="22:22" x14ac:dyDescent="0.45">
      <c r="V7202" s="3"/>
    </row>
    <row r="7203" spans="22:22" x14ac:dyDescent="0.45">
      <c r="V7203" s="3"/>
    </row>
    <row r="7204" spans="22:22" x14ac:dyDescent="0.45">
      <c r="V7204" s="3"/>
    </row>
    <row r="7205" spans="22:22" x14ac:dyDescent="0.45">
      <c r="V7205" s="3"/>
    </row>
    <row r="7206" spans="22:22" x14ac:dyDescent="0.45">
      <c r="V7206" s="3"/>
    </row>
    <row r="7207" spans="22:22" x14ac:dyDescent="0.45">
      <c r="V7207" s="3"/>
    </row>
    <row r="7208" spans="22:22" x14ac:dyDescent="0.45">
      <c r="V7208" s="3"/>
    </row>
    <row r="7209" spans="22:22" x14ac:dyDescent="0.45">
      <c r="V7209" s="3"/>
    </row>
    <row r="7210" spans="22:22" x14ac:dyDescent="0.45">
      <c r="V7210" s="3"/>
    </row>
    <row r="7211" spans="22:22" x14ac:dyDescent="0.45">
      <c r="V7211" s="3"/>
    </row>
    <row r="7212" spans="22:22" x14ac:dyDescent="0.45">
      <c r="V7212" s="3"/>
    </row>
    <row r="7213" spans="22:22" x14ac:dyDescent="0.45">
      <c r="V7213" s="3"/>
    </row>
    <row r="7214" spans="22:22" x14ac:dyDescent="0.45">
      <c r="V7214" s="3"/>
    </row>
    <row r="7215" spans="22:22" x14ac:dyDescent="0.45">
      <c r="V7215" s="3"/>
    </row>
    <row r="7216" spans="22:22" x14ac:dyDescent="0.45">
      <c r="V7216" s="3"/>
    </row>
    <row r="7217" spans="22:22" x14ac:dyDescent="0.45">
      <c r="V7217" s="3"/>
    </row>
    <row r="7218" spans="22:22" x14ac:dyDescent="0.45">
      <c r="V7218" s="3"/>
    </row>
    <row r="7219" spans="22:22" x14ac:dyDescent="0.45">
      <c r="V7219" s="3"/>
    </row>
    <row r="7220" spans="22:22" x14ac:dyDescent="0.45">
      <c r="V7220" s="3"/>
    </row>
    <row r="7221" spans="22:22" x14ac:dyDescent="0.45">
      <c r="V7221" s="3"/>
    </row>
    <row r="7222" spans="22:22" x14ac:dyDescent="0.45">
      <c r="V7222" s="3"/>
    </row>
    <row r="7223" spans="22:22" x14ac:dyDescent="0.45">
      <c r="V7223" s="3"/>
    </row>
    <row r="7224" spans="22:22" x14ac:dyDescent="0.45">
      <c r="V7224" s="3"/>
    </row>
    <row r="7225" spans="22:22" x14ac:dyDescent="0.45">
      <c r="V7225" s="3"/>
    </row>
    <row r="7226" spans="22:22" x14ac:dyDescent="0.45">
      <c r="V7226" s="3"/>
    </row>
    <row r="7227" spans="22:22" x14ac:dyDescent="0.45">
      <c r="V7227" s="3"/>
    </row>
    <row r="7228" spans="22:22" x14ac:dyDescent="0.45">
      <c r="V7228" s="3"/>
    </row>
    <row r="7229" spans="22:22" x14ac:dyDescent="0.45">
      <c r="V7229" s="3"/>
    </row>
    <row r="7230" spans="22:22" x14ac:dyDescent="0.45">
      <c r="V7230" s="3"/>
    </row>
    <row r="7231" spans="22:22" x14ac:dyDescent="0.45">
      <c r="V7231" s="3"/>
    </row>
    <row r="7232" spans="22:22" x14ac:dyDescent="0.45">
      <c r="V7232" s="3"/>
    </row>
    <row r="7233" spans="22:22" x14ac:dyDescent="0.45">
      <c r="V7233" s="3"/>
    </row>
    <row r="7234" spans="22:22" x14ac:dyDescent="0.45">
      <c r="V7234" s="3"/>
    </row>
    <row r="7235" spans="22:22" x14ac:dyDescent="0.45">
      <c r="V7235" s="3"/>
    </row>
    <row r="7236" spans="22:22" x14ac:dyDescent="0.45">
      <c r="V7236" s="3"/>
    </row>
    <row r="7237" spans="22:22" x14ac:dyDescent="0.45">
      <c r="V7237" s="3"/>
    </row>
    <row r="7238" spans="22:22" x14ac:dyDescent="0.45">
      <c r="V7238" s="3"/>
    </row>
    <row r="7239" spans="22:22" x14ac:dyDescent="0.45">
      <c r="V7239" s="3"/>
    </row>
    <row r="7240" spans="22:22" x14ac:dyDescent="0.45">
      <c r="V7240" s="3"/>
    </row>
    <row r="7241" spans="22:22" x14ac:dyDescent="0.45">
      <c r="V7241" s="3"/>
    </row>
    <row r="7242" spans="22:22" x14ac:dyDescent="0.45">
      <c r="V7242" s="3"/>
    </row>
    <row r="7243" spans="22:22" x14ac:dyDescent="0.45">
      <c r="V7243" s="3"/>
    </row>
    <row r="7244" spans="22:22" x14ac:dyDescent="0.45">
      <c r="V7244" s="3"/>
    </row>
    <row r="7245" spans="22:22" x14ac:dyDescent="0.45">
      <c r="V7245" s="3"/>
    </row>
    <row r="7246" spans="22:22" x14ac:dyDescent="0.45">
      <c r="V7246" s="3"/>
    </row>
    <row r="7247" spans="22:22" x14ac:dyDescent="0.45">
      <c r="V7247" s="3"/>
    </row>
    <row r="7248" spans="22:22" x14ac:dyDescent="0.45">
      <c r="V7248" s="3"/>
    </row>
    <row r="7249" spans="22:22" x14ac:dyDescent="0.45">
      <c r="V7249" s="3"/>
    </row>
    <row r="7250" spans="22:22" x14ac:dyDescent="0.45">
      <c r="V7250" s="3"/>
    </row>
    <row r="7251" spans="22:22" x14ac:dyDescent="0.45">
      <c r="V7251" s="3"/>
    </row>
    <row r="7252" spans="22:22" x14ac:dyDescent="0.45">
      <c r="V7252" s="3"/>
    </row>
    <row r="7253" spans="22:22" x14ac:dyDescent="0.45">
      <c r="V7253" s="3"/>
    </row>
    <row r="7254" spans="22:22" x14ac:dyDescent="0.45">
      <c r="V7254" s="3"/>
    </row>
    <row r="7255" spans="22:22" x14ac:dyDescent="0.45">
      <c r="V7255" s="3"/>
    </row>
    <row r="7256" spans="22:22" x14ac:dyDescent="0.45">
      <c r="V7256" s="3"/>
    </row>
    <row r="7257" spans="22:22" x14ac:dyDescent="0.45">
      <c r="V7257" s="3"/>
    </row>
    <row r="7258" spans="22:22" x14ac:dyDescent="0.45">
      <c r="V7258" s="3"/>
    </row>
    <row r="7259" spans="22:22" x14ac:dyDescent="0.45">
      <c r="V7259" s="3"/>
    </row>
    <row r="7260" spans="22:22" x14ac:dyDescent="0.45">
      <c r="V7260" s="3"/>
    </row>
    <row r="7261" spans="22:22" x14ac:dyDescent="0.45">
      <c r="V7261" s="3"/>
    </row>
    <row r="7262" spans="22:22" x14ac:dyDescent="0.45">
      <c r="V7262" s="3"/>
    </row>
    <row r="7263" spans="22:22" x14ac:dyDescent="0.45">
      <c r="V7263" s="3"/>
    </row>
    <row r="7264" spans="22:22" x14ac:dyDescent="0.45">
      <c r="V7264" s="3"/>
    </row>
    <row r="7265" spans="22:22" x14ac:dyDescent="0.45">
      <c r="V7265" s="3"/>
    </row>
    <row r="7266" spans="22:22" x14ac:dyDescent="0.45">
      <c r="V7266" s="3"/>
    </row>
    <row r="7267" spans="22:22" x14ac:dyDescent="0.45">
      <c r="V7267" s="3"/>
    </row>
    <row r="7268" spans="22:22" x14ac:dyDescent="0.45">
      <c r="V7268" s="3"/>
    </row>
    <row r="7269" spans="22:22" x14ac:dyDescent="0.45">
      <c r="V7269" s="3"/>
    </row>
    <row r="7270" spans="22:22" x14ac:dyDescent="0.45">
      <c r="V7270" s="3"/>
    </row>
    <row r="7271" spans="22:22" x14ac:dyDescent="0.45">
      <c r="V7271" s="3"/>
    </row>
    <row r="7272" spans="22:22" x14ac:dyDescent="0.45">
      <c r="V7272" s="3"/>
    </row>
    <row r="7273" spans="22:22" x14ac:dyDescent="0.45">
      <c r="V7273" s="3"/>
    </row>
    <row r="7274" spans="22:22" x14ac:dyDescent="0.45">
      <c r="V7274" s="3"/>
    </row>
    <row r="7275" spans="22:22" x14ac:dyDescent="0.45">
      <c r="V7275" s="3"/>
    </row>
    <row r="7276" spans="22:22" x14ac:dyDescent="0.45">
      <c r="V7276" s="3"/>
    </row>
    <row r="7277" spans="22:22" x14ac:dyDescent="0.45">
      <c r="V7277" s="3"/>
    </row>
    <row r="7278" spans="22:22" x14ac:dyDescent="0.45">
      <c r="V7278" s="3"/>
    </row>
    <row r="7279" spans="22:22" x14ac:dyDescent="0.45">
      <c r="V7279" s="3"/>
    </row>
    <row r="7280" spans="22:22" x14ac:dyDescent="0.45">
      <c r="V7280" s="3"/>
    </row>
    <row r="7281" spans="22:22" x14ac:dyDescent="0.45">
      <c r="V7281" s="3"/>
    </row>
    <row r="7282" spans="22:22" x14ac:dyDescent="0.45">
      <c r="V7282" s="3"/>
    </row>
    <row r="7283" spans="22:22" x14ac:dyDescent="0.45">
      <c r="V7283" s="3"/>
    </row>
    <row r="7284" spans="22:22" x14ac:dyDescent="0.45">
      <c r="V7284" s="3"/>
    </row>
    <row r="7285" spans="22:22" x14ac:dyDescent="0.45">
      <c r="V7285" s="3"/>
    </row>
    <row r="7286" spans="22:22" x14ac:dyDescent="0.45">
      <c r="V7286" s="3"/>
    </row>
    <row r="7287" spans="22:22" x14ac:dyDescent="0.45">
      <c r="V7287" s="3"/>
    </row>
    <row r="7288" spans="22:22" x14ac:dyDescent="0.45">
      <c r="V7288" s="3"/>
    </row>
    <row r="7289" spans="22:22" x14ac:dyDescent="0.45">
      <c r="V7289" s="3"/>
    </row>
    <row r="7290" spans="22:22" x14ac:dyDescent="0.45">
      <c r="V7290" s="3"/>
    </row>
    <row r="7291" spans="22:22" x14ac:dyDescent="0.45">
      <c r="V7291" s="3"/>
    </row>
    <row r="7292" spans="22:22" x14ac:dyDescent="0.45">
      <c r="V7292" s="3"/>
    </row>
    <row r="7293" spans="22:22" x14ac:dyDescent="0.45">
      <c r="V7293" s="3"/>
    </row>
    <row r="7294" spans="22:22" x14ac:dyDescent="0.45">
      <c r="V7294" s="3"/>
    </row>
    <row r="7295" spans="22:22" x14ac:dyDescent="0.45">
      <c r="V7295" s="3"/>
    </row>
    <row r="7296" spans="22:22" x14ac:dyDescent="0.45">
      <c r="V7296" s="3"/>
    </row>
    <row r="7297" spans="22:22" x14ac:dyDescent="0.45">
      <c r="V7297" s="3"/>
    </row>
    <row r="7298" spans="22:22" x14ac:dyDescent="0.45">
      <c r="V7298" s="3"/>
    </row>
    <row r="7299" spans="22:22" x14ac:dyDescent="0.45">
      <c r="V7299" s="3"/>
    </row>
    <row r="7300" spans="22:22" x14ac:dyDescent="0.45">
      <c r="V7300" s="3"/>
    </row>
    <row r="7301" spans="22:22" x14ac:dyDescent="0.45">
      <c r="V7301" s="3"/>
    </row>
    <row r="7302" spans="22:22" x14ac:dyDescent="0.45">
      <c r="V7302" s="3"/>
    </row>
    <row r="7303" spans="22:22" x14ac:dyDescent="0.45">
      <c r="V7303" s="3"/>
    </row>
    <row r="7304" spans="22:22" x14ac:dyDescent="0.45">
      <c r="V7304" s="3"/>
    </row>
    <row r="7305" spans="22:22" x14ac:dyDescent="0.45">
      <c r="V7305" s="3"/>
    </row>
    <row r="7306" spans="22:22" x14ac:dyDescent="0.45">
      <c r="V7306" s="3"/>
    </row>
    <row r="7307" spans="22:22" x14ac:dyDescent="0.45">
      <c r="V7307" s="3"/>
    </row>
    <row r="7308" spans="22:22" x14ac:dyDescent="0.45">
      <c r="V7308" s="3"/>
    </row>
    <row r="7309" spans="22:22" x14ac:dyDescent="0.45">
      <c r="V7309" s="3"/>
    </row>
    <row r="7310" spans="22:22" x14ac:dyDescent="0.45">
      <c r="V7310" s="3"/>
    </row>
    <row r="7311" spans="22:22" x14ac:dyDescent="0.45">
      <c r="V7311" s="3"/>
    </row>
    <row r="7312" spans="22:22" x14ac:dyDescent="0.45">
      <c r="V7312" s="3"/>
    </row>
    <row r="7313" spans="22:22" x14ac:dyDescent="0.45">
      <c r="V7313" s="3"/>
    </row>
    <row r="7314" spans="22:22" x14ac:dyDescent="0.45">
      <c r="V7314" s="3"/>
    </row>
    <row r="7315" spans="22:22" x14ac:dyDescent="0.45">
      <c r="V7315" s="3"/>
    </row>
    <row r="7316" spans="22:22" x14ac:dyDescent="0.45">
      <c r="V7316" s="3"/>
    </row>
    <row r="7317" spans="22:22" x14ac:dyDescent="0.45">
      <c r="V7317" s="3"/>
    </row>
    <row r="7318" spans="22:22" x14ac:dyDescent="0.45">
      <c r="V7318" s="3"/>
    </row>
    <row r="7319" spans="22:22" x14ac:dyDescent="0.45">
      <c r="V7319" s="3"/>
    </row>
    <row r="7320" spans="22:22" x14ac:dyDescent="0.45">
      <c r="V7320" s="3"/>
    </row>
    <row r="7321" spans="22:22" x14ac:dyDescent="0.45">
      <c r="V7321" s="3"/>
    </row>
    <row r="7322" spans="22:22" x14ac:dyDescent="0.45">
      <c r="V7322" s="3"/>
    </row>
    <row r="7323" spans="22:22" x14ac:dyDescent="0.45">
      <c r="V7323" s="3"/>
    </row>
    <row r="7324" spans="22:22" x14ac:dyDescent="0.45">
      <c r="V7324" s="3"/>
    </row>
    <row r="7325" spans="22:22" x14ac:dyDescent="0.45">
      <c r="V7325" s="3"/>
    </row>
    <row r="7326" spans="22:22" x14ac:dyDescent="0.45">
      <c r="V7326" s="3"/>
    </row>
    <row r="7327" spans="22:22" x14ac:dyDescent="0.45">
      <c r="V7327" s="3"/>
    </row>
    <row r="7328" spans="22:22" x14ac:dyDescent="0.45">
      <c r="V7328" s="3"/>
    </row>
    <row r="7329" spans="22:22" x14ac:dyDescent="0.45">
      <c r="V7329" s="3"/>
    </row>
    <row r="7330" spans="22:22" x14ac:dyDescent="0.45">
      <c r="V7330" s="3"/>
    </row>
    <row r="7331" spans="22:22" x14ac:dyDescent="0.45">
      <c r="V7331" s="3"/>
    </row>
    <row r="7332" spans="22:22" x14ac:dyDescent="0.45">
      <c r="V7332" s="3"/>
    </row>
    <row r="7333" spans="22:22" x14ac:dyDescent="0.45">
      <c r="V7333" s="3"/>
    </row>
    <row r="7334" spans="22:22" x14ac:dyDescent="0.45">
      <c r="V7334" s="3"/>
    </row>
    <row r="7335" spans="22:22" x14ac:dyDescent="0.45">
      <c r="V7335" s="3"/>
    </row>
    <row r="7336" spans="22:22" x14ac:dyDescent="0.45">
      <c r="V7336" s="3"/>
    </row>
    <row r="7337" spans="22:22" x14ac:dyDescent="0.45">
      <c r="V7337" s="3"/>
    </row>
    <row r="7338" spans="22:22" x14ac:dyDescent="0.45">
      <c r="V7338" s="3"/>
    </row>
    <row r="7339" spans="22:22" x14ac:dyDescent="0.45">
      <c r="V7339" s="3"/>
    </row>
    <row r="7340" spans="22:22" x14ac:dyDescent="0.45">
      <c r="V7340" s="3"/>
    </row>
    <row r="7341" spans="22:22" x14ac:dyDescent="0.45">
      <c r="V7341" s="3"/>
    </row>
    <row r="7342" spans="22:22" x14ac:dyDescent="0.45">
      <c r="V7342" s="3"/>
    </row>
    <row r="7343" spans="22:22" x14ac:dyDescent="0.45">
      <c r="V7343" s="3"/>
    </row>
    <row r="7344" spans="22:22" x14ac:dyDescent="0.45">
      <c r="V7344" s="3"/>
    </row>
    <row r="7345" spans="22:22" x14ac:dyDescent="0.45">
      <c r="V7345" s="3"/>
    </row>
    <row r="7346" spans="22:22" x14ac:dyDescent="0.45">
      <c r="V7346" s="3"/>
    </row>
    <row r="7347" spans="22:22" x14ac:dyDescent="0.45">
      <c r="V7347" s="3"/>
    </row>
    <row r="7348" spans="22:22" x14ac:dyDescent="0.45">
      <c r="V7348" s="3"/>
    </row>
    <row r="7349" spans="22:22" x14ac:dyDescent="0.45">
      <c r="V7349" s="3"/>
    </row>
    <row r="7350" spans="22:22" x14ac:dyDescent="0.45">
      <c r="V7350" s="3"/>
    </row>
    <row r="7351" spans="22:22" x14ac:dyDescent="0.45">
      <c r="V7351" s="3"/>
    </row>
    <row r="7352" spans="22:22" x14ac:dyDescent="0.45">
      <c r="V7352" s="3"/>
    </row>
    <row r="7353" spans="22:22" x14ac:dyDescent="0.45">
      <c r="V7353" s="3"/>
    </row>
    <row r="7354" spans="22:22" x14ac:dyDescent="0.45">
      <c r="V7354" s="3"/>
    </row>
    <row r="7355" spans="22:22" x14ac:dyDescent="0.45">
      <c r="V7355" s="3"/>
    </row>
    <row r="7356" spans="22:22" x14ac:dyDescent="0.45">
      <c r="V7356" s="3"/>
    </row>
    <row r="7357" spans="22:22" x14ac:dyDescent="0.45">
      <c r="V7357" s="3"/>
    </row>
    <row r="7358" spans="22:22" x14ac:dyDescent="0.45">
      <c r="V7358" s="3"/>
    </row>
    <row r="7359" spans="22:22" x14ac:dyDescent="0.45">
      <c r="V7359" s="3"/>
    </row>
    <row r="7360" spans="22:22" x14ac:dyDescent="0.45">
      <c r="V7360" s="3"/>
    </row>
    <row r="7361" spans="22:22" x14ac:dyDescent="0.45">
      <c r="V7361" s="3"/>
    </row>
    <row r="7362" spans="22:22" x14ac:dyDescent="0.45">
      <c r="V7362" s="3"/>
    </row>
    <row r="7363" spans="22:22" x14ac:dyDescent="0.45">
      <c r="V7363" s="3"/>
    </row>
    <row r="7364" spans="22:22" x14ac:dyDescent="0.45">
      <c r="V7364" s="3"/>
    </row>
    <row r="7365" spans="22:22" x14ac:dyDescent="0.45">
      <c r="V7365" s="3"/>
    </row>
    <row r="7366" spans="22:22" x14ac:dyDescent="0.45">
      <c r="V7366" s="3"/>
    </row>
    <row r="7367" spans="22:22" x14ac:dyDescent="0.45">
      <c r="V7367" s="3"/>
    </row>
    <row r="7368" spans="22:22" x14ac:dyDescent="0.45">
      <c r="V7368" s="3"/>
    </row>
    <row r="7369" spans="22:22" x14ac:dyDescent="0.45">
      <c r="V7369" s="3"/>
    </row>
    <row r="7370" spans="22:22" x14ac:dyDescent="0.45">
      <c r="V7370" s="3"/>
    </row>
    <row r="7371" spans="22:22" x14ac:dyDescent="0.45">
      <c r="V7371" s="3"/>
    </row>
    <row r="7372" spans="22:22" x14ac:dyDescent="0.45">
      <c r="V7372" s="3"/>
    </row>
    <row r="7373" spans="22:22" x14ac:dyDescent="0.45">
      <c r="V7373" s="3"/>
    </row>
    <row r="7374" spans="22:22" x14ac:dyDescent="0.45">
      <c r="V7374" s="3"/>
    </row>
    <row r="7375" spans="22:22" x14ac:dyDescent="0.45">
      <c r="V7375" s="3"/>
    </row>
    <row r="7376" spans="22:22" x14ac:dyDescent="0.45">
      <c r="V7376" s="3"/>
    </row>
    <row r="7377" spans="22:22" x14ac:dyDescent="0.45">
      <c r="V7377" s="3"/>
    </row>
    <row r="7378" spans="22:22" x14ac:dyDescent="0.45">
      <c r="V7378" s="3"/>
    </row>
    <row r="7379" spans="22:22" x14ac:dyDescent="0.45">
      <c r="V7379" s="3"/>
    </row>
    <row r="7380" spans="22:22" x14ac:dyDescent="0.45">
      <c r="V7380" s="3"/>
    </row>
    <row r="7381" spans="22:22" x14ac:dyDescent="0.45">
      <c r="V7381" s="3"/>
    </row>
    <row r="7382" spans="22:22" x14ac:dyDescent="0.45">
      <c r="V7382" s="3"/>
    </row>
    <row r="7383" spans="22:22" x14ac:dyDescent="0.45">
      <c r="V7383" s="3"/>
    </row>
    <row r="7384" spans="22:22" x14ac:dyDescent="0.45">
      <c r="V7384" s="3"/>
    </row>
    <row r="7385" spans="22:22" x14ac:dyDescent="0.45">
      <c r="V7385" s="3"/>
    </row>
    <row r="7386" spans="22:22" x14ac:dyDescent="0.45">
      <c r="V7386" s="3"/>
    </row>
    <row r="7387" spans="22:22" x14ac:dyDescent="0.45">
      <c r="V7387" s="3"/>
    </row>
    <row r="7388" spans="22:22" x14ac:dyDescent="0.45">
      <c r="V7388" s="3"/>
    </row>
    <row r="7389" spans="22:22" x14ac:dyDescent="0.45">
      <c r="V7389" s="3"/>
    </row>
    <row r="7390" spans="22:22" x14ac:dyDescent="0.45">
      <c r="V7390" s="3"/>
    </row>
    <row r="7391" spans="22:22" x14ac:dyDescent="0.45">
      <c r="V7391" s="3"/>
    </row>
    <row r="7392" spans="22:22" x14ac:dyDescent="0.45">
      <c r="V7392" s="3"/>
    </row>
    <row r="7393" spans="22:22" x14ac:dyDescent="0.45">
      <c r="V7393" s="3"/>
    </row>
    <row r="7394" spans="22:22" x14ac:dyDescent="0.45">
      <c r="V7394" s="3"/>
    </row>
    <row r="7395" spans="22:22" x14ac:dyDescent="0.45">
      <c r="V7395" s="3"/>
    </row>
    <row r="7396" spans="22:22" x14ac:dyDescent="0.45">
      <c r="V7396" s="3"/>
    </row>
    <row r="7397" spans="22:22" x14ac:dyDescent="0.45">
      <c r="V7397" s="3"/>
    </row>
    <row r="7398" spans="22:22" x14ac:dyDescent="0.45">
      <c r="V7398" s="3"/>
    </row>
    <row r="7399" spans="22:22" x14ac:dyDescent="0.45">
      <c r="V7399" s="3"/>
    </row>
    <row r="7400" spans="22:22" x14ac:dyDescent="0.45">
      <c r="V7400" s="3"/>
    </row>
    <row r="7401" spans="22:22" x14ac:dyDescent="0.45">
      <c r="V7401" s="3"/>
    </row>
    <row r="7402" spans="22:22" x14ac:dyDescent="0.45">
      <c r="V7402" s="3"/>
    </row>
    <row r="7403" spans="22:22" x14ac:dyDescent="0.45">
      <c r="V7403" s="3"/>
    </row>
    <row r="7404" spans="22:22" x14ac:dyDescent="0.45">
      <c r="V7404" s="3"/>
    </row>
    <row r="7405" spans="22:22" x14ac:dyDescent="0.45">
      <c r="V7405" s="3"/>
    </row>
    <row r="7406" spans="22:22" x14ac:dyDescent="0.45">
      <c r="V7406" s="3"/>
    </row>
    <row r="7407" spans="22:22" x14ac:dyDescent="0.45">
      <c r="V7407" s="3"/>
    </row>
    <row r="7408" spans="22:22" x14ac:dyDescent="0.45">
      <c r="V7408" s="3"/>
    </row>
    <row r="7409" spans="22:22" x14ac:dyDescent="0.45">
      <c r="V7409" s="3"/>
    </row>
    <row r="7410" spans="22:22" x14ac:dyDescent="0.45">
      <c r="V7410" s="3"/>
    </row>
    <row r="7411" spans="22:22" x14ac:dyDescent="0.45">
      <c r="V7411" s="3"/>
    </row>
    <row r="7412" spans="22:22" x14ac:dyDescent="0.45">
      <c r="V7412" s="3"/>
    </row>
    <row r="7413" spans="22:22" x14ac:dyDescent="0.45">
      <c r="V7413" s="3"/>
    </row>
    <row r="7414" spans="22:22" x14ac:dyDescent="0.45">
      <c r="V7414" s="3"/>
    </row>
    <row r="7415" spans="22:22" x14ac:dyDescent="0.45">
      <c r="V7415" s="3"/>
    </row>
    <row r="7416" spans="22:22" x14ac:dyDescent="0.45">
      <c r="V7416" s="3"/>
    </row>
    <row r="7417" spans="22:22" x14ac:dyDescent="0.45">
      <c r="V7417" s="3"/>
    </row>
    <row r="7418" spans="22:22" x14ac:dyDescent="0.45">
      <c r="V7418" s="3"/>
    </row>
    <row r="7419" spans="22:22" x14ac:dyDescent="0.45">
      <c r="V7419" s="3"/>
    </row>
    <row r="7420" spans="22:22" x14ac:dyDescent="0.45">
      <c r="V7420" s="3"/>
    </row>
    <row r="7421" spans="22:22" x14ac:dyDescent="0.45">
      <c r="V7421" s="3"/>
    </row>
    <row r="7422" spans="22:22" x14ac:dyDescent="0.45">
      <c r="V7422" s="3"/>
    </row>
    <row r="7423" spans="22:22" x14ac:dyDescent="0.45">
      <c r="V7423" s="3"/>
    </row>
    <row r="7424" spans="22:22" x14ac:dyDescent="0.45">
      <c r="V7424" s="3"/>
    </row>
    <row r="7425" spans="22:22" x14ac:dyDescent="0.45">
      <c r="V7425" s="3"/>
    </row>
    <row r="7426" spans="22:22" x14ac:dyDescent="0.45">
      <c r="V7426" s="3"/>
    </row>
    <row r="7427" spans="22:22" x14ac:dyDescent="0.45">
      <c r="V7427" s="3"/>
    </row>
    <row r="7428" spans="22:22" x14ac:dyDescent="0.45">
      <c r="V7428" s="3"/>
    </row>
    <row r="7429" spans="22:22" x14ac:dyDescent="0.45">
      <c r="V7429" s="3"/>
    </row>
    <row r="7430" spans="22:22" x14ac:dyDescent="0.45">
      <c r="V7430" s="3"/>
    </row>
    <row r="7431" spans="22:22" x14ac:dyDescent="0.45">
      <c r="V7431" s="3"/>
    </row>
    <row r="7432" spans="22:22" x14ac:dyDescent="0.45">
      <c r="V7432" s="3"/>
    </row>
    <row r="7433" spans="22:22" x14ac:dyDescent="0.45">
      <c r="V7433" s="3"/>
    </row>
    <row r="7434" spans="22:22" x14ac:dyDescent="0.45">
      <c r="V7434" s="3"/>
    </row>
    <row r="7435" spans="22:22" x14ac:dyDescent="0.45">
      <c r="V7435" s="3"/>
    </row>
    <row r="7436" spans="22:22" x14ac:dyDescent="0.45">
      <c r="V7436" s="3"/>
    </row>
    <row r="7437" spans="22:22" x14ac:dyDescent="0.45">
      <c r="V7437" s="3"/>
    </row>
    <row r="7438" spans="22:22" x14ac:dyDescent="0.45">
      <c r="V7438" s="3"/>
    </row>
    <row r="7439" spans="22:22" x14ac:dyDescent="0.45">
      <c r="V7439" s="3"/>
    </row>
    <row r="7440" spans="22:22" x14ac:dyDescent="0.45">
      <c r="V7440" s="3"/>
    </row>
    <row r="7441" spans="22:22" x14ac:dyDescent="0.45">
      <c r="V7441" s="3"/>
    </row>
    <row r="7442" spans="22:22" x14ac:dyDescent="0.45">
      <c r="V7442" s="3"/>
    </row>
    <row r="7443" spans="22:22" x14ac:dyDescent="0.45">
      <c r="V7443" s="3"/>
    </row>
    <row r="7444" spans="22:22" x14ac:dyDescent="0.45">
      <c r="V7444" s="3"/>
    </row>
    <row r="7445" spans="22:22" x14ac:dyDescent="0.45">
      <c r="V7445" s="3"/>
    </row>
    <row r="7446" spans="22:22" x14ac:dyDescent="0.45">
      <c r="V7446" s="3"/>
    </row>
    <row r="7447" spans="22:22" x14ac:dyDescent="0.45">
      <c r="V7447" s="3"/>
    </row>
    <row r="7448" spans="22:22" x14ac:dyDescent="0.45">
      <c r="V7448" s="3"/>
    </row>
    <row r="7449" spans="22:22" x14ac:dyDescent="0.45">
      <c r="V7449" s="3"/>
    </row>
    <row r="7450" spans="22:22" x14ac:dyDescent="0.45">
      <c r="V7450" s="3"/>
    </row>
    <row r="7451" spans="22:22" x14ac:dyDescent="0.45">
      <c r="V7451" s="3"/>
    </row>
    <row r="7452" spans="22:22" x14ac:dyDescent="0.45">
      <c r="V7452" s="3"/>
    </row>
    <row r="7453" spans="22:22" x14ac:dyDescent="0.45">
      <c r="V7453" s="3"/>
    </row>
    <row r="7454" spans="22:22" x14ac:dyDescent="0.45">
      <c r="V7454" s="3"/>
    </row>
    <row r="7455" spans="22:22" x14ac:dyDescent="0.45">
      <c r="V7455" s="3"/>
    </row>
    <row r="7456" spans="22:22" x14ac:dyDescent="0.45">
      <c r="V7456" s="3"/>
    </row>
    <row r="7457" spans="22:22" x14ac:dyDescent="0.45">
      <c r="V7457" s="3"/>
    </row>
    <row r="7458" spans="22:22" x14ac:dyDescent="0.45">
      <c r="V7458" s="3"/>
    </row>
    <row r="7459" spans="22:22" x14ac:dyDescent="0.45">
      <c r="V7459" s="3"/>
    </row>
    <row r="7460" spans="22:22" x14ac:dyDescent="0.45">
      <c r="V7460" s="3"/>
    </row>
    <row r="7461" spans="22:22" x14ac:dyDescent="0.45">
      <c r="V7461" s="3"/>
    </row>
    <row r="7462" spans="22:22" x14ac:dyDescent="0.45">
      <c r="V7462" s="3"/>
    </row>
    <row r="7463" spans="22:22" x14ac:dyDescent="0.45">
      <c r="V7463" s="3"/>
    </row>
    <row r="7464" spans="22:22" x14ac:dyDescent="0.45">
      <c r="V7464" s="3"/>
    </row>
    <row r="7465" spans="22:22" x14ac:dyDescent="0.45">
      <c r="V7465" s="3"/>
    </row>
    <row r="7466" spans="22:22" x14ac:dyDescent="0.45">
      <c r="V7466" s="3"/>
    </row>
    <row r="7467" spans="22:22" x14ac:dyDescent="0.45">
      <c r="V7467" s="3"/>
    </row>
    <row r="7468" spans="22:22" x14ac:dyDescent="0.45">
      <c r="V7468" s="3"/>
    </row>
    <row r="7469" spans="22:22" x14ac:dyDescent="0.45">
      <c r="V7469" s="3"/>
    </row>
    <row r="7470" spans="22:22" x14ac:dyDescent="0.45">
      <c r="V7470" s="3"/>
    </row>
    <row r="7471" spans="22:22" x14ac:dyDescent="0.45">
      <c r="V7471" s="3"/>
    </row>
    <row r="7472" spans="22:22" x14ac:dyDescent="0.45">
      <c r="V7472" s="3"/>
    </row>
    <row r="7473" spans="22:22" x14ac:dyDescent="0.45">
      <c r="V7473" s="3"/>
    </row>
    <row r="7474" spans="22:22" x14ac:dyDescent="0.45">
      <c r="V7474" s="3"/>
    </row>
    <row r="7475" spans="22:22" x14ac:dyDescent="0.45">
      <c r="V7475" s="3"/>
    </row>
    <row r="7476" spans="22:22" x14ac:dyDescent="0.45">
      <c r="V7476" s="3"/>
    </row>
    <row r="7477" spans="22:22" x14ac:dyDescent="0.45">
      <c r="V7477" s="3"/>
    </row>
    <row r="7478" spans="22:22" x14ac:dyDescent="0.45">
      <c r="V7478" s="3"/>
    </row>
    <row r="7479" spans="22:22" x14ac:dyDescent="0.45">
      <c r="V7479" s="3"/>
    </row>
    <row r="7480" spans="22:22" x14ac:dyDescent="0.45">
      <c r="V7480" s="3"/>
    </row>
    <row r="7481" spans="22:22" x14ac:dyDescent="0.45">
      <c r="V7481" s="3"/>
    </row>
    <row r="7482" spans="22:22" x14ac:dyDescent="0.45">
      <c r="V7482" s="3"/>
    </row>
    <row r="7483" spans="22:22" x14ac:dyDescent="0.45">
      <c r="V7483" s="3"/>
    </row>
    <row r="7484" spans="22:22" x14ac:dyDescent="0.45">
      <c r="V7484" s="3"/>
    </row>
    <row r="7485" spans="22:22" x14ac:dyDescent="0.45">
      <c r="V7485" s="3"/>
    </row>
    <row r="7486" spans="22:22" x14ac:dyDescent="0.45">
      <c r="V7486" s="3"/>
    </row>
    <row r="7487" spans="22:22" x14ac:dyDescent="0.45">
      <c r="V7487" s="3"/>
    </row>
    <row r="7488" spans="22:22" x14ac:dyDescent="0.45">
      <c r="V7488" s="3"/>
    </row>
    <row r="7489" spans="22:22" x14ac:dyDescent="0.45">
      <c r="V7489" s="3"/>
    </row>
    <row r="7490" spans="22:22" x14ac:dyDescent="0.45">
      <c r="V7490" s="3"/>
    </row>
    <row r="7491" spans="22:22" x14ac:dyDescent="0.45">
      <c r="V7491" s="3"/>
    </row>
    <row r="7492" spans="22:22" x14ac:dyDescent="0.45">
      <c r="V7492" s="3"/>
    </row>
    <row r="7493" spans="22:22" x14ac:dyDescent="0.45">
      <c r="V7493" s="3"/>
    </row>
    <row r="7494" spans="22:22" x14ac:dyDescent="0.45">
      <c r="V7494" s="3"/>
    </row>
    <row r="7495" spans="22:22" x14ac:dyDescent="0.45">
      <c r="V7495" s="3"/>
    </row>
    <row r="7496" spans="22:22" x14ac:dyDescent="0.45">
      <c r="V7496" s="3"/>
    </row>
    <row r="7497" spans="22:22" x14ac:dyDescent="0.45">
      <c r="V7497" s="3"/>
    </row>
    <row r="7498" spans="22:22" x14ac:dyDescent="0.45">
      <c r="V7498" s="3"/>
    </row>
    <row r="7499" spans="22:22" x14ac:dyDescent="0.45">
      <c r="V7499" s="3"/>
    </row>
    <row r="7500" spans="22:22" x14ac:dyDescent="0.45">
      <c r="V7500" s="3"/>
    </row>
    <row r="7501" spans="22:22" x14ac:dyDescent="0.45">
      <c r="V7501" s="3"/>
    </row>
    <row r="7502" spans="22:22" x14ac:dyDescent="0.45">
      <c r="V7502" s="3"/>
    </row>
    <row r="7503" spans="22:22" x14ac:dyDescent="0.45">
      <c r="V7503" s="3"/>
    </row>
    <row r="7504" spans="22:22" x14ac:dyDescent="0.45">
      <c r="V7504" s="3"/>
    </row>
    <row r="7505" spans="22:22" x14ac:dyDescent="0.45">
      <c r="V7505" s="3"/>
    </row>
    <row r="7506" spans="22:22" x14ac:dyDescent="0.45">
      <c r="V7506" s="3"/>
    </row>
    <row r="7507" spans="22:22" x14ac:dyDescent="0.45">
      <c r="V7507" s="3"/>
    </row>
    <row r="7508" spans="22:22" x14ac:dyDescent="0.45">
      <c r="V7508" s="3"/>
    </row>
    <row r="7509" spans="22:22" x14ac:dyDescent="0.45">
      <c r="V7509" s="3"/>
    </row>
    <row r="7510" spans="22:22" x14ac:dyDescent="0.45">
      <c r="V7510" s="3"/>
    </row>
    <row r="7511" spans="22:22" x14ac:dyDescent="0.45">
      <c r="V7511" s="3"/>
    </row>
    <row r="7512" spans="22:22" x14ac:dyDescent="0.45">
      <c r="V7512" s="3"/>
    </row>
    <row r="7513" spans="22:22" x14ac:dyDescent="0.45">
      <c r="V7513" s="3"/>
    </row>
    <row r="7514" spans="22:22" x14ac:dyDescent="0.45">
      <c r="V7514" s="3"/>
    </row>
    <row r="7515" spans="22:22" x14ac:dyDescent="0.45">
      <c r="V7515" s="3"/>
    </row>
    <row r="7516" spans="22:22" x14ac:dyDescent="0.45">
      <c r="V7516" s="3"/>
    </row>
    <row r="7517" spans="22:22" x14ac:dyDescent="0.45">
      <c r="V7517" s="3"/>
    </row>
    <row r="7518" spans="22:22" x14ac:dyDescent="0.45">
      <c r="V7518" s="3"/>
    </row>
    <row r="7519" spans="22:22" x14ac:dyDescent="0.45">
      <c r="V7519" s="3"/>
    </row>
    <row r="7520" spans="22:22" x14ac:dyDescent="0.45">
      <c r="V7520" s="3"/>
    </row>
    <row r="7521" spans="22:22" x14ac:dyDescent="0.45">
      <c r="V7521" s="3"/>
    </row>
    <row r="7522" spans="22:22" x14ac:dyDescent="0.45">
      <c r="V7522" s="3"/>
    </row>
    <row r="7523" spans="22:22" x14ac:dyDescent="0.45">
      <c r="V7523" s="3"/>
    </row>
    <row r="7524" spans="22:22" x14ac:dyDescent="0.45">
      <c r="V7524" s="3"/>
    </row>
    <row r="7525" spans="22:22" x14ac:dyDescent="0.45">
      <c r="V7525" s="3"/>
    </row>
    <row r="7526" spans="22:22" x14ac:dyDescent="0.45">
      <c r="V7526" s="3"/>
    </row>
    <row r="7527" spans="22:22" x14ac:dyDescent="0.45">
      <c r="V7527" s="3"/>
    </row>
    <row r="7528" spans="22:22" x14ac:dyDescent="0.45">
      <c r="V7528" s="3"/>
    </row>
    <row r="7529" spans="22:22" x14ac:dyDescent="0.45">
      <c r="V7529" s="3"/>
    </row>
    <row r="7530" spans="22:22" x14ac:dyDescent="0.45">
      <c r="V7530" s="3"/>
    </row>
    <row r="7531" spans="22:22" x14ac:dyDescent="0.45">
      <c r="V7531" s="3"/>
    </row>
    <row r="7532" spans="22:22" x14ac:dyDescent="0.45">
      <c r="V7532" s="3"/>
    </row>
    <row r="7533" spans="22:22" x14ac:dyDescent="0.45">
      <c r="V7533" s="3"/>
    </row>
    <row r="7534" spans="22:22" x14ac:dyDescent="0.45">
      <c r="V7534" s="3"/>
    </row>
    <row r="7535" spans="22:22" x14ac:dyDescent="0.45">
      <c r="V7535" s="3"/>
    </row>
    <row r="7536" spans="22:22" x14ac:dyDescent="0.45">
      <c r="V7536" s="3"/>
    </row>
    <row r="7537" spans="22:22" x14ac:dyDescent="0.45">
      <c r="V7537" s="3"/>
    </row>
    <row r="7538" spans="22:22" x14ac:dyDescent="0.45">
      <c r="V7538" s="3"/>
    </row>
    <row r="7539" spans="22:22" x14ac:dyDescent="0.45">
      <c r="V7539" s="3"/>
    </row>
    <row r="7540" spans="22:22" x14ac:dyDescent="0.45">
      <c r="V7540" s="3"/>
    </row>
    <row r="7541" spans="22:22" x14ac:dyDescent="0.45">
      <c r="V7541" s="3"/>
    </row>
    <row r="7542" spans="22:22" x14ac:dyDescent="0.45">
      <c r="V7542" s="3"/>
    </row>
    <row r="7543" spans="22:22" x14ac:dyDescent="0.45">
      <c r="V7543" s="3"/>
    </row>
    <row r="7544" spans="22:22" x14ac:dyDescent="0.45">
      <c r="V7544" s="3"/>
    </row>
    <row r="7545" spans="22:22" x14ac:dyDescent="0.45">
      <c r="V7545" s="3"/>
    </row>
    <row r="7546" spans="22:22" x14ac:dyDescent="0.45">
      <c r="V7546" s="3"/>
    </row>
    <row r="7547" spans="22:22" x14ac:dyDescent="0.45">
      <c r="V7547" s="3"/>
    </row>
    <row r="7548" spans="22:22" x14ac:dyDescent="0.45">
      <c r="V7548" s="3"/>
    </row>
    <row r="7549" spans="22:22" x14ac:dyDescent="0.45">
      <c r="V7549" s="3"/>
    </row>
    <row r="7550" spans="22:22" x14ac:dyDescent="0.45">
      <c r="V7550" s="3"/>
    </row>
    <row r="7551" spans="22:22" x14ac:dyDescent="0.45">
      <c r="V7551" s="3"/>
    </row>
    <row r="7552" spans="22:22" x14ac:dyDescent="0.45">
      <c r="V7552" s="3"/>
    </row>
    <row r="7553" spans="22:22" x14ac:dyDescent="0.45">
      <c r="V7553" s="3"/>
    </row>
    <row r="7554" spans="22:22" x14ac:dyDescent="0.45">
      <c r="V7554" s="3"/>
    </row>
    <row r="7555" spans="22:22" x14ac:dyDescent="0.45">
      <c r="V7555" s="3"/>
    </row>
    <row r="7556" spans="22:22" x14ac:dyDescent="0.45">
      <c r="V7556" s="3"/>
    </row>
    <row r="7557" spans="22:22" x14ac:dyDescent="0.45">
      <c r="V7557" s="3"/>
    </row>
    <row r="7558" spans="22:22" x14ac:dyDescent="0.45">
      <c r="V7558" s="3"/>
    </row>
    <row r="7559" spans="22:22" x14ac:dyDescent="0.45">
      <c r="V7559" s="3"/>
    </row>
    <row r="7560" spans="22:22" x14ac:dyDescent="0.45">
      <c r="V7560" s="3"/>
    </row>
    <row r="7561" spans="22:22" x14ac:dyDescent="0.45">
      <c r="V7561" s="3"/>
    </row>
    <row r="7562" spans="22:22" x14ac:dyDescent="0.45">
      <c r="V7562" s="3"/>
    </row>
    <row r="7563" spans="22:22" x14ac:dyDescent="0.45">
      <c r="V7563" s="3"/>
    </row>
    <row r="7564" spans="22:22" x14ac:dyDescent="0.45">
      <c r="V7564" s="3"/>
    </row>
    <row r="7565" spans="22:22" x14ac:dyDescent="0.45">
      <c r="V7565" s="3"/>
    </row>
    <row r="7566" spans="22:22" x14ac:dyDescent="0.45">
      <c r="V7566" s="3"/>
    </row>
    <row r="7567" spans="22:22" x14ac:dyDescent="0.45">
      <c r="V7567" s="3"/>
    </row>
    <row r="7568" spans="22:22" x14ac:dyDescent="0.45">
      <c r="V7568" s="3"/>
    </row>
    <row r="7569" spans="22:22" x14ac:dyDescent="0.45">
      <c r="V7569" s="3"/>
    </row>
    <row r="7570" spans="22:22" x14ac:dyDescent="0.45">
      <c r="V7570" s="3"/>
    </row>
    <row r="7571" spans="22:22" x14ac:dyDescent="0.45">
      <c r="V7571" s="3"/>
    </row>
    <row r="7572" spans="22:22" x14ac:dyDescent="0.45">
      <c r="V7572" s="3"/>
    </row>
    <row r="7573" spans="22:22" x14ac:dyDescent="0.45">
      <c r="V7573" s="3"/>
    </row>
    <row r="7574" spans="22:22" x14ac:dyDescent="0.45">
      <c r="V7574" s="3"/>
    </row>
    <row r="7575" spans="22:22" x14ac:dyDescent="0.45">
      <c r="V7575" s="3"/>
    </row>
    <row r="7576" spans="22:22" x14ac:dyDescent="0.45">
      <c r="V7576" s="3"/>
    </row>
    <row r="7577" spans="22:22" x14ac:dyDescent="0.45">
      <c r="V7577" s="3"/>
    </row>
    <row r="7578" spans="22:22" x14ac:dyDescent="0.45">
      <c r="V7578" s="3"/>
    </row>
    <row r="7579" spans="22:22" x14ac:dyDescent="0.45">
      <c r="V7579" s="3"/>
    </row>
    <row r="7580" spans="22:22" x14ac:dyDescent="0.45">
      <c r="V7580" s="3"/>
    </row>
    <row r="7581" spans="22:22" x14ac:dyDescent="0.45">
      <c r="V7581" s="3"/>
    </row>
    <row r="7582" spans="22:22" x14ac:dyDescent="0.45">
      <c r="V7582" s="3"/>
    </row>
    <row r="7583" spans="22:22" x14ac:dyDescent="0.45">
      <c r="V7583" s="3"/>
    </row>
    <row r="7584" spans="22:22" x14ac:dyDescent="0.45">
      <c r="V7584" s="3"/>
    </row>
    <row r="7585" spans="22:22" x14ac:dyDescent="0.45">
      <c r="V7585" s="3"/>
    </row>
    <row r="7586" spans="22:22" x14ac:dyDescent="0.45">
      <c r="V7586" s="3"/>
    </row>
    <row r="7587" spans="22:22" x14ac:dyDescent="0.45">
      <c r="V7587" s="3"/>
    </row>
    <row r="7588" spans="22:22" x14ac:dyDescent="0.45">
      <c r="V7588" s="3"/>
    </row>
    <row r="7589" spans="22:22" x14ac:dyDescent="0.45">
      <c r="V7589" s="3"/>
    </row>
    <row r="7590" spans="22:22" x14ac:dyDescent="0.45">
      <c r="V7590" s="3"/>
    </row>
    <row r="7591" spans="22:22" x14ac:dyDescent="0.45">
      <c r="V7591" s="3"/>
    </row>
    <row r="7592" spans="22:22" x14ac:dyDescent="0.45">
      <c r="V7592" s="3"/>
    </row>
    <row r="7593" spans="22:22" x14ac:dyDescent="0.45">
      <c r="V7593" s="3"/>
    </row>
    <row r="7594" spans="22:22" x14ac:dyDescent="0.45">
      <c r="V7594" s="3"/>
    </row>
    <row r="7595" spans="22:22" x14ac:dyDescent="0.45">
      <c r="V7595" s="3"/>
    </row>
    <row r="7596" spans="22:22" x14ac:dyDescent="0.45">
      <c r="V7596" s="3"/>
    </row>
    <row r="7597" spans="22:22" x14ac:dyDescent="0.45">
      <c r="V7597" s="3"/>
    </row>
    <row r="7598" spans="22:22" x14ac:dyDescent="0.45">
      <c r="V7598" s="3"/>
    </row>
    <row r="7599" spans="22:22" x14ac:dyDescent="0.45">
      <c r="V7599" s="3"/>
    </row>
    <row r="7600" spans="22:22" x14ac:dyDescent="0.45">
      <c r="V7600" s="3"/>
    </row>
    <row r="7601" spans="22:22" x14ac:dyDescent="0.45">
      <c r="V7601" s="3"/>
    </row>
    <row r="7602" spans="22:22" x14ac:dyDescent="0.45">
      <c r="V7602" s="3"/>
    </row>
    <row r="7603" spans="22:22" x14ac:dyDescent="0.45">
      <c r="V7603" s="3"/>
    </row>
    <row r="7604" spans="22:22" x14ac:dyDescent="0.45">
      <c r="V7604" s="3"/>
    </row>
    <row r="7605" spans="22:22" x14ac:dyDescent="0.45">
      <c r="V7605" s="3"/>
    </row>
    <row r="7606" spans="22:22" x14ac:dyDescent="0.45">
      <c r="V7606" s="3"/>
    </row>
    <row r="7607" spans="22:22" x14ac:dyDescent="0.45">
      <c r="V7607" s="3"/>
    </row>
    <row r="7608" spans="22:22" x14ac:dyDescent="0.45">
      <c r="V7608" s="3"/>
    </row>
    <row r="7609" spans="22:22" x14ac:dyDescent="0.45">
      <c r="V7609" s="3"/>
    </row>
    <row r="7610" spans="22:22" x14ac:dyDescent="0.45">
      <c r="V7610" s="3"/>
    </row>
    <row r="7611" spans="22:22" x14ac:dyDescent="0.45">
      <c r="V7611" s="3"/>
    </row>
    <row r="7612" spans="22:22" x14ac:dyDescent="0.45">
      <c r="V7612" s="3"/>
    </row>
    <row r="7613" spans="22:22" x14ac:dyDescent="0.45">
      <c r="V7613" s="3"/>
    </row>
    <row r="7614" spans="22:22" x14ac:dyDescent="0.45">
      <c r="V7614" s="3"/>
    </row>
    <row r="7615" spans="22:22" x14ac:dyDescent="0.45">
      <c r="V7615" s="3"/>
    </row>
    <row r="7616" spans="22:22" x14ac:dyDescent="0.45">
      <c r="V7616" s="3"/>
    </row>
    <row r="7617" spans="22:22" x14ac:dyDescent="0.45">
      <c r="V7617" s="3"/>
    </row>
    <row r="7618" spans="22:22" x14ac:dyDescent="0.45">
      <c r="V7618" s="3"/>
    </row>
    <row r="7619" spans="22:22" x14ac:dyDescent="0.45">
      <c r="V7619" s="3"/>
    </row>
    <row r="7620" spans="22:22" x14ac:dyDescent="0.45">
      <c r="V7620" s="3"/>
    </row>
    <row r="7621" spans="22:22" x14ac:dyDescent="0.45">
      <c r="V7621" s="3"/>
    </row>
    <row r="7622" spans="22:22" x14ac:dyDescent="0.45">
      <c r="V7622" s="3"/>
    </row>
    <row r="7623" spans="22:22" x14ac:dyDescent="0.45">
      <c r="V7623" s="3"/>
    </row>
    <row r="7624" spans="22:22" x14ac:dyDescent="0.45">
      <c r="V7624" s="3"/>
    </row>
    <row r="7625" spans="22:22" x14ac:dyDescent="0.45">
      <c r="V7625" s="3"/>
    </row>
    <row r="7626" spans="22:22" x14ac:dyDescent="0.45">
      <c r="V7626" s="3"/>
    </row>
    <row r="7627" spans="22:22" x14ac:dyDescent="0.45">
      <c r="V7627" s="3"/>
    </row>
    <row r="7628" spans="22:22" x14ac:dyDescent="0.45">
      <c r="V7628" s="3"/>
    </row>
    <row r="7629" spans="22:22" x14ac:dyDescent="0.45">
      <c r="V7629" s="3"/>
    </row>
    <row r="7630" spans="22:22" x14ac:dyDescent="0.45">
      <c r="V7630" s="3"/>
    </row>
    <row r="7631" spans="22:22" x14ac:dyDescent="0.45">
      <c r="V7631" s="3"/>
    </row>
    <row r="7632" spans="22:22" x14ac:dyDescent="0.45">
      <c r="V7632" s="3"/>
    </row>
    <row r="7633" spans="22:22" x14ac:dyDescent="0.45">
      <c r="V7633" s="3"/>
    </row>
    <row r="7634" spans="22:22" x14ac:dyDescent="0.45">
      <c r="V7634" s="3"/>
    </row>
    <row r="7635" spans="22:22" x14ac:dyDescent="0.45">
      <c r="V7635" s="3"/>
    </row>
    <row r="7636" spans="22:22" x14ac:dyDescent="0.45">
      <c r="V7636" s="3"/>
    </row>
    <row r="7637" spans="22:22" x14ac:dyDescent="0.45">
      <c r="V7637" s="3"/>
    </row>
    <row r="7638" spans="22:22" x14ac:dyDescent="0.45">
      <c r="V7638" s="3"/>
    </row>
    <row r="7639" spans="22:22" x14ac:dyDescent="0.45">
      <c r="V7639" s="3"/>
    </row>
    <row r="7640" spans="22:22" x14ac:dyDescent="0.45">
      <c r="V7640" s="3"/>
    </row>
    <row r="7641" spans="22:22" x14ac:dyDescent="0.45">
      <c r="V7641" s="3"/>
    </row>
    <row r="7642" spans="22:22" x14ac:dyDescent="0.45">
      <c r="V7642" s="3"/>
    </row>
    <row r="7643" spans="22:22" x14ac:dyDescent="0.45">
      <c r="V7643" s="3"/>
    </row>
    <row r="7644" spans="22:22" x14ac:dyDescent="0.45">
      <c r="V7644" s="3"/>
    </row>
    <row r="7645" spans="22:22" x14ac:dyDescent="0.45">
      <c r="V7645" s="3"/>
    </row>
    <row r="7646" spans="22:22" x14ac:dyDescent="0.45">
      <c r="V7646" s="3"/>
    </row>
    <row r="7647" spans="22:22" x14ac:dyDescent="0.45">
      <c r="V7647" s="3"/>
    </row>
    <row r="7648" spans="22:22" x14ac:dyDescent="0.45">
      <c r="V7648" s="3"/>
    </row>
    <row r="7649" spans="22:22" x14ac:dyDescent="0.45">
      <c r="V7649" s="3"/>
    </row>
    <row r="7650" spans="22:22" x14ac:dyDescent="0.45">
      <c r="V7650" s="3"/>
    </row>
    <row r="7651" spans="22:22" x14ac:dyDescent="0.45">
      <c r="V7651" s="3"/>
    </row>
    <row r="7652" spans="22:22" x14ac:dyDescent="0.45">
      <c r="V7652" s="3"/>
    </row>
    <row r="7653" spans="22:22" x14ac:dyDescent="0.45">
      <c r="V7653" s="3"/>
    </row>
    <row r="7654" spans="22:22" x14ac:dyDescent="0.45">
      <c r="V7654" s="3"/>
    </row>
    <row r="7655" spans="22:22" x14ac:dyDescent="0.45">
      <c r="V7655" s="3"/>
    </row>
    <row r="7656" spans="22:22" x14ac:dyDescent="0.45">
      <c r="V7656" s="3"/>
    </row>
    <row r="7657" spans="22:22" x14ac:dyDescent="0.45">
      <c r="V7657" s="3"/>
    </row>
    <row r="7658" spans="22:22" x14ac:dyDescent="0.45">
      <c r="V7658" s="3"/>
    </row>
    <row r="7659" spans="22:22" x14ac:dyDescent="0.45">
      <c r="V7659" s="3"/>
    </row>
    <row r="7660" spans="22:22" x14ac:dyDescent="0.45">
      <c r="V7660" s="3"/>
    </row>
    <row r="7661" spans="22:22" x14ac:dyDescent="0.45">
      <c r="V7661" s="3"/>
    </row>
    <row r="7662" spans="22:22" x14ac:dyDescent="0.45">
      <c r="V7662" s="3"/>
    </row>
    <row r="7663" spans="22:22" x14ac:dyDescent="0.45">
      <c r="V7663" s="3"/>
    </row>
    <row r="7664" spans="22:22" x14ac:dyDescent="0.45">
      <c r="V7664" s="3"/>
    </row>
    <row r="7665" spans="22:22" x14ac:dyDescent="0.45">
      <c r="V7665" s="3"/>
    </row>
    <row r="7666" spans="22:22" x14ac:dyDescent="0.45">
      <c r="V7666" s="3"/>
    </row>
    <row r="7667" spans="22:22" x14ac:dyDescent="0.45">
      <c r="V7667" s="3"/>
    </row>
    <row r="7668" spans="22:22" x14ac:dyDescent="0.45">
      <c r="V7668" s="3"/>
    </row>
    <row r="7669" spans="22:22" x14ac:dyDescent="0.45">
      <c r="V7669" s="3"/>
    </row>
    <row r="7670" spans="22:22" x14ac:dyDescent="0.45">
      <c r="V7670" s="3"/>
    </row>
    <row r="7671" spans="22:22" x14ac:dyDescent="0.45">
      <c r="V7671" s="3"/>
    </row>
    <row r="7672" spans="22:22" x14ac:dyDescent="0.45">
      <c r="V7672" s="3"/>
    </row>
    <row r="7673" spans="22:22" x14ac:dyDescent="0.45">
      <c r="V7673" s="3"/>
    </row>
    <row r="7674" spans="22:22" x14ac:dyDescent="0.45">
      <c r="V7674" s="3"/>
    </row>
    <row r="7675" spans="22:22" x14ac:dyDescent="0.45">
      <c r="V7675" s="3"/>
    </row>
    <row r="7676" spans="22:22" x14ac:dyDescent="0.45">
      <c r="V7676" s="3"/>
    </row>
    <row r="7677" spans="22:22" x14ac:dyDescent="0.45">
      <c r="V7677" s="3"/>
    </row>
    <row r="7678" spans="22:22" x14ac:dyDescent="0.45">
      <c r="V7678" s="3"/>
    </row>
    <row r="7679" spans="22:22" x14ac:dyDescent="0.45">
      <c r="V7679" s="3"/>
    </row>
    <row r="7680" spans="22:22" x14ac:dyDescent="0.45">
      <c r="V7680" s="3"/>
    </row>
    <row r="7681" spans="22:22" x14ac:dyDescent="0.45">
      <c r="V7681" s="3"/>
    </row>
    <row r="7682" spans="22:22" x14ac:dyDescent="0.45">
      <c r="V7682" s="3"/>
    </row>
    <row r="7683" spans="22:22" x14ac:dyDescent="0.45">
      <c r="V7683" s="3"/>
    </row>
    <row r="7684" spans="22:22" x14ac:dyDescent="0.45">
      <c r="V7684" s="3"/>
    </row>
    <row r="7685" spans="22:22" x14ac:dyDescent="0.45">
      <c r="V7685" s="3"/>
    </row>
    <row r="7686" spans="22:22" x14ac:dyDescent="0.45">
      <c r="V7686" s="3"/>
    </row>
    <row r="7687" spans="22:22" x14ac:dyDescent="0.45">
      <c r="V7687" s="3"/>
    </row>
    <row r="7688" spans="22:22" x14ac:dyDescent="0.45">
      <c r="V7688" s="3"/>
    </row>
    <row r="7689" spans="22:22" x14ac:dyDescent="0.45">
      <c r="V7689" s="3"/>
    </row>
    <row r="7690" spans="22:22" x14ac:dyDescent="0.45">
      <c r="V7690" s="3"/>
    </row>
    <row r="7691" spans="22:22" x14ac:dyDescent="0.45">
      <c r="V7691" s="3"/>
    </row>
    <row r="7692" spans="22:22" x14ac:dyDescent="0.45">
      <c r="V7692" s="3"/>
    </row>
    <row r="7693" spans="22:22" x14ac:dyDescent="0.45">
      <c r="V7693" s="3"/>
    </row>
    <row r="7694" spans="22:22" x14ac:dyDescent="0.45">
      <c r="V7694" s="3"/>
    </row>
    <row r="7695" spans="22:22" x14ac:dyDescent="0.45">
      <c r="V7695" s="3"/>
    </row>
    <row r="7696" spans="22:22" x14ac:dyDescent="0.45">
      <c r="V7696" s="3"/>
    </row>
    <row r="7697" spans="22:22" x14ac:dyDescent="0.45">
      <c r="V7697" s="3"/>
    </row>
    <row r="7698" spans="22:22" x14ac:dyDescent="0.45">
      <c r="V7698" s="3"/>
    </row>
    <row r="7699" spans="22:22" x14ac:dyDescent="0.45">
      <c r="V7699" s="3"/>
    </row>
    <row r="7700" spans="22:22" x14ac:dyDescent="0.45">
      <c r="V7700" s="3"/>
    </row>
    <row r="7701" spans="22:22" x14ac:dyDescent="0.45">
      <c r="V7701" s="3"/>
    </row>
    <row r="7702" spans="22:22" x14ac:dyDescent="0.45">
      <c r="V7702" s="3"/>
    </row>
    <row r="7703" spans="22:22" x14ac:dyDescent="0.45">
      <c r="V7703" s="3"/>
    </row>
    <row r="7704" spans="22:22" x14ac:dyDescent="0.45">
      <c r="V7704" s="3"/>
    </row>
    <row r="7705" spans="22:22" x14ac:dyDescent="0.45">
      <c r="V7705" s="3"/>
    </row>
    <row r="7706" spans="22:22" x14ac:dyDescent="0.45">
      <c r="V7706" s="3"/>
    </row>
    <row r="7707" spans="22:22" x14ac:dyDescent="0.45">
      <c r="V7707" s="3"/>
    </row>
    <row r="7708" spans="22:22" x14ac:dyDescent="0.45">
      <c r="V7708" s="3"/>
    </row>
    <row r="7709" spans="22:22" x14ac:dyDescent="0.45">
      <c r="V7709" s="3"/>
    </row>
    <row r="7710" spans="22:22" x14ac:dyDescent="0.45">
      <c r="V7710" s="3"/>
    </row>
    <row r="7711" spans="22:22" x14ac:dyDescent="0.45">
      <c r="V7711" s="3"/>
    </row>
    <row r="7712" spans="22:22" x14ac:dyDescent="0.45">
      <c r="V7712" s="3"/>
    </row>
    <row r="7713" spans="22:22" x14ac:dyDescent="0.45">
      <c r="V7713" s="3"/>
    </row>
    <row r="7714" spans="22:22" x14ac:dyDescent="0.45">
      <c r="V7714" s="3"/>
    </row>
    <row r="7715" spans="22:22" x14ac:dyDescent="0.45">
      <c r="V7715" s="3"/>
    </row>
    <row r="7716" spans="22:22" x14ac:dyDescent="0.45">
      <c r="V7716" s="3"/>
    </row>
    <row r="7717" spans="22:22" x14ac:dyDescent="0.45">
      <c r="V7717" s="3"/>
    </row>
    <row r="7718" spans="22:22" x14ac:dyDescent="0.45">
      <c r="V7718" s="3"/>
    </row>
    <row r="7719" spans="22:22" x14ac:dyDescent="0.45">
      <c r="V7719" s="3"/>
    </row>
    <row r="7720" spans="22:22" x14ac:dyDescent="0.45">
      <c r="V7720" s="3"/>
    </row>
    <row r="7721" spans="22:22" x14ac:dyDescent="0.45">
      <c r="V7721" s="3"/>
    </row>
    <row r="7722" spans="22:22" x14ac:dyDescent="0.45">
      <c r="V7722" s="3"/>
    </row>
    <row r="7723" spans="22:22" x14ac:dyDescent="0.45">
      <c r="V7723" s="3"/>
    </row>
    <row r="7724" spans="22:22" x14ac:dyDescent="0.45">
      <c r="V7724" s="3"/>
    </row>
    <row r="7725" spans="22:22" x14ac:dyDescent="0.45">
      <c r="V7725" s="3"/>
    </row>
    <row r="7726" spans="22:22" x14ac:dyDescent="0.45">
      <c r="V7726" s="3"/>
    </row>
    <row r="7727" spans="22:22" x14ac:dyDescent="0.45">
      <c r="V7727" s="3"/>
    </row>
    <row r="7728" spans="22:22" x14ac:dyDescent="0.45">
      <c r="V7728" s="3"/>
    </row>
    <row r="7729" spans="22:22" x14ac:dyDescent="0.45">
      <c r="V7729" s="3"/>
    </row>
    <row r="7730" spans="22:22" x14ac:dyDescent="0.45">
      <c r="V7730" s="3"/>
    </row>
    <row r="7731" spans="22:22" x14ac:dyDescent="0.45">
      <c r="V7731" s="3"/>
    </row>
    <row r="7732" spans="22:22" x14ac:dyDescent="0.45">
      <c r="V7732" s="3"/>
    </row>
    <row r="7733" spans="22:22" x14ac:dyDescent="0.45">
      <c r="V7733" s="3"/>
    </row>
    <row r="7734" spans="22:22" x14ac:dyDescent="0.45">
      <c r="V7734" s="3"/>
    </row>
    <row r="7735" spans="22:22" x14ac:dyDescent="0.45">
      <c r="V7735" s="3"/>
    </row>
    <row r="7736" spans="22:22" x14ac:dyDescent="0.45">
      <c r="V7736" s="3"/>
    </row>
    <row r="7737" spans="22:22" x14ac:dyDescent="0.45">
      <c r="V7737" s="3"/>
    </row>
    <row r="7738" spans="22:22" x14ac:dyDescent="0.45">
      <c r="V7738" s="3"/>
    </row>
    <row r="7739" spans="22:22" x14ac:dyDescent="0.45">
      <c r="V7739" s="3"/>
    </row>
    <row r="7740" spans="22:22" x14ac:dyDescent="0.45">
      <c r="V7740" s="3"/>
    </row>
    <row r="7741" spans="22:22" x14ac:dyDescent="0.45">
      <c r="V7741" s="3"/>
    </row>
    <row r="7742" spans="22:22" x14ac:dyDescent="0.45">
      <c r="V7742" s="3"/>
    </row>
    <row r="7743" spans="22:22" x14ac:dyDescent="0.45">
      <c r="V7743" s="3"/>
    </row>
    <row r="7744" spans="22:22" x14ac:dyDescent="0.45">
      <c r="V7744" s="3"/>
    </row>
    <row r="7745" spans="22:22" x14ac:dyDescent="0.45">
      <c r="V7745" s="3"/>
    </row>
    <row r="7746" spans="22:22" x14ac:dyDescent="0.45">
      <c r="V7746" s="3"/>
    </row>
    <row r="7747" spans="22:22" x14ac:dyDescent="0.45">
      <c r="V7747" s="3"/>
    </row>
    <row r="7748" spans="22:22" x14ac:dyDescent="0.45">
      <c r="V7748" s="3"/>
    </row>
    <row r="7749" spans="22:22" x14ac:dyDescent="0.45">
      <c r="V7749" s="3"/>
    </row>
    <row r="7750" spans="22:22" x14ac:dyDescent="0.45">
      <c r="V7750" s="3"/>
    </row>
    <row r="7751" spans="22:22" x14ac:dyDescent="0.45">
      <c r="V7751" s="3"/>
    </row>
    <row r="7752" spans="22:22" x14ac:dyDescent="0.45">
      <c r="V7752" s="3"/>
    </row>
    <row r="7753" spans="22:22" x14ac:dyDescent="0.45">
      <c r="V7753" s="3"/>
    </row>
    <row r="7754" spans="22:22" x14ac:dyDescent="0.45">
      <c r="V7754" s="3"/>
    </row>
    <row r="7755" spans="22:22" x14ac:dyDescent="0.45">
      <c r="V7755" s="3"/>
    </row>
    <row r="7756" spans="22:22" x14ac:dyDescent="0.45">
      <c r="V7756" s="3"/>
    </row>
    <row r="7757" spans="22:22" x14ac:dyDescent="0.45">
      <c r="V7757" s="3"/>
    </row>
    <row r="7758" spans="22:22" x14ac:dyDescent="0.45">
      <c r="V7758" s="3"/>
    </row>
    <row r="7759" spans="22:22" x14ac:dyDescent="0.45">
      <c r="V7759" s="3"/>
    </row>
    <row r="7760" spans="22:22" x14ac:dyDescent="0.45">
      <c r="V7760" s="3"/>
    </row>
    <row r="7761" spans="22:22" x14ac:dyDescent="0.45">
      <c r="V7761" s="3"/>
    </row>
    <row r="7762" spans="22:22" x14ac:dyDescent="0.45">
      <c r="V7762" s="3"/>
    </row>
    <row r="7763" spans="22:22" x14ac:dyDescent="0.45">
      <c r="V7763" s="3"/>
    </row>
    <row r="7764" spans="22:22" x14ac:dyDescent="0.45">
      <c r="V7764" s="3"/>
    </row>
    <row r="7765" spans="22:22" x14ac:dyDescent="0.45">
      <c r="V7765" s="3"/>
    </row>
    <row r="7766" spans="22:22" x14ac:dyDescent="0.45">
      <c r="V7766" s="3"/>
    </row>
    <row r="7767" spans="22:22" x14ac:dyDescent="0.45">
      <c r="V7767" s="3"/>
    </row>
    <row r="7768" spans="22:22" x14ac:dyDescent="0.45">
      <c r="V7768" s="3"/>
    </row>
    <row r="7769" spans="22:22" x14ac:dyDescent="0.45">
      <c r="V7769" s="3"/>
    </row>
    <row r="7770" spans="22:22" x14ac:dyDescent="0.45">
      <c r="V7770" s="3"/>
    </row>
    <row r="7771" spans="22:22" x14ac:dyDescent="0.45">
      <c r="V7771" s="3"/>
    </row>
    <row r="7772" spans="22:22" x14ac:dyDescent="0.45">
      <c r="V7772" s="3"/>
    </row>
    <row r="7773" spans="22:22" x14ac:dyDescent="0.45">
      <c r="V7773" s="3"/>
    </row>
    <row r="7774" spans="22:22" x14ac:dyDescent="0.45">
      <c r="V7774" s="3"/>
    </row>
    <row r="7775" spans="22:22" x14ac:dyDescent="0.45">
      <c r="V7775" s="3"/>
    </row>
    <row r="7776" spans="22:22" x14ac:dyDescent="0.45">
      <c r="V7776" s="3"/>
    </row>
    <row r="7777" spans="22:22" x14ac:dyDescent="0.45">
      <c r="V7777" s="3"/>
    </row>
    <row r="7778" spans="22:22" x14ac:dyDescent="0.45">
      <c r="V7778" s="3"/>
    </row>
    <row r="7779" spans="22:22" x14ac:dyDescent="0.45">
      <c r="V7779" s="3"/>
    </row>
    <row r="7780" spans="22:22" x14ac:dyDescent="0.45">
      <c r="V7780" s="3"/>
    </row>
    <row r="7781" spans="22:22" x14ac:dyDescent="0.45">
      <c r="V7781" s="3"/>
    </row>
    <row r="7782" spans="22:22" x14ac:dyDescent="0.45">
      <c r="V7782" s="3"/>
    </row>
    <row r="7783" spans="22:22" x14ac:dyDescent="0.45">
      <c r="V7783" s="3"/>
    </row>
    <row r="7784" spans="22:22" x14ac:dyDescent="0.45">
      <c r="V7784" s="3"/>
    </row>
    <row r="7785" spans="22:22" x14ac:dyDescent="0.45">
      <c r="V7785" s="3"/>
    </row>
    <row r="7786" spans="22:22" x14ac:dyDescent="0.45">
      <c r="V7786" s="3"/>
    </row>
    <row r="7787" spans="22:22" x14ac:dyDescent="0.45">
      <c r="V7787" s="3"/>
    </row>
    <row r="7788" spans="22:22" x14ac:dyDescent="0.45">
      <c r="V7788" s="3"/>
    </row>
    <row r="7789" spans="22:22" x14ac:dyDescent="0.45">
      <c r="V7789" s="3"/>
    </row>
    <row r="7790" spans="22:22" x14ac:dyDescent="0.45">
      <c r="V7790" s="3"/>
    </row>
    <row r="7791" spans="22:22" x14ac:dyDescent="0.45">
      <c r="V7791" s="3"/>
    </row>
    <row r="7792" spans="22:22" x14ac:dyDescent="0.45">
      <c r="V7792" s="3"/>
    </row>
    <row r="7793" spans="22:22" x14ac:dyDescent="0.45">
      <c r="V7793" s="3"/>
    </row>
    <row r="7794" spans="22:22" x14ac:dyDescent="0.45">
      <c r="V7794" s="3"/>
    </row>
    <row r="7795" spans="22:22" x14ac:dyDescent="0.45">
      <c r="V7795" s="3"/>
    </row>
    <row r="7796" spans="22:22" x14ac:dyDescent="0.45">
      <c r="V7796" s="3"/>
    </row>
    <row r="7797" spans="22:22" x14ac:dyDescent="0.45">
      <c r="V7797" s="3"/>
    </row>
    <row r="7798" spans="22:22" x14ac:dyDescent="0.45">
      <c r="V7798" s="3"/>
    </row>
    <row r="7799" spans="22:22" x14ac:dyDescent="0.45">
      <c r="V7799" s="3"/>
    </row>
    <row r="7800" spans="22:22" x14ac:dyDescent="0.45">
      <c r="V7800" s="3"/>
    </row>
    <row r="7801" spans="22:22" x14ac:dyDescent="0.45">
      <c r="V7801" s="3"/>
    </row>
    <row r="7802" spans="22:22" x14ac:dyDescent="0.45">
      <c r="V7802" s="3"/>
    </row>
    <row r="7803" spans="22:22" x14ac:dyDescent="0.45">
      <c r="V7803" s="3"/>
    </row>
    <row r="7804" spans="22:22" x14ac:dyDescent="0.45">
      <c r="V7804" s="3"/>
    </row>
    <row r="7805" spans="22:22" x14ac:dyDescent="0.45">
      <c r="V7805" s="3"/>
    </row>
    <row r="7806" spans="22:22" x14ac:dyDescent="0.45">
      <c r="V7806" s="3"/>
    </row>
    <row r="7807" spans="22:22" x14ac:dyDescent="0.45">
      <c r="V7807" s="3"/>
    </row>
    <row r="7808" spans="22:22" x14ac:dyDescent="0.45">
      <c r="V7808" s="3"/>
    </row>
    <row r="7809" spans="22:22" x14ac:dyDescent="0.45">
      <c r="V7809" s="3"/>
    </row>
    <row r="7810" spans="22:22" x14ac:dyDescent="0.45">
      <c r="V7810" s="3"/>
    </row>
    <row r="7811" spans="22:22" x14ac:dyDescent="0.45">
      <c r="V7811" s="3"/>
    </row>
    <row r="7812" spans="22:22" x14ac:dyDescent="0.45">
      <c r="V7812" s="3"/>
    </row>
    <row r="7813" spans="22:22" x14ac:dyDescent="0.45">
      <c r="V7813" s="3"/>
    </row>
    <row r="7814" spans="22:22" x14ac:dyDescent="0.45">
      <c r="V7814" s="3"/>
    </row>
    <row r="7815" spans="22:22" x14ac:dyDescent="0.45">
      <c r="V7815" s="3"/>
    </row>
    <row r="7816" spans="22:22" x14ac:dyDescent="0.45">
      <c r="V7816" s="3"/>
    </row>
    <row r="7817" spans="22:22" x14ac:dyDescent="0.45">
      <c r="V7817" s="3"/>
    </row>
    <row r="7818" spans="22:22" x14ac:dyDescent="0.45">
      <c r="V7818" s="3"/>
    </row>
    <row r="7819" spans="22:22" x14ac:dyDescent="0.45">
      <c r="V7819" s="3"/>
    </row>
    <row r="7820" spans="22:22" x14ac:dyDescent="0.45">
      <c r="V7820" s="3"/>
    </row>
    <row r="7821" spans="22:22" x14ac:dyDescent="0.45">
      <c r="V7821" s="3"/>
    </row>
    <row r="7822" spans="22:22" x14ac:dyDescent="0.45">
      <c r="V7822" s="3"/>
    </row>
    <row r="7823" spans="22:22" x14ac:dyDescent="0.45">
      <c r="V7823" s="3"/>
    </row>
    <row r="7824" spans="22:22" x14ac:dyDescent="0.45">
      <c r="V7824" s="3"/>
    </row>
    <row r="7825" spans="22:22" x14ac:dyDescent="0.45">
      <c r="V7825" s="3"/>
    </row>
    <row r="7826" spans="22:22" x14ac:dyDescent="0.45">
      <c r="V7826" s="3"/>
    </row>
    <row r="7827" spans="22:22" x14ac:dyDescent="0.45">
      <c r="V7827" s="3"/>
    </row>
    <row r="7828" spans="22:22" x14ac:dyDescent="0.45">
      <c r="V7828" s="3"/>
    </row>
    <row r="7829" spans="22:22" x14ac:dyDescent="0.45">
      <c r="V7829" s="3"/>
    </row>
    <row r="7830" spans="22:22" x14ac:dyDescent="0.45">
      <c r="V7830" s="3"/>
    </row>
    <row r="7831" spans="22:22" x14ac:dyDescent="0.45">
      <c r="V7831" s="3"/>
    </row>
    <row r="7832" spans="22:22" x14ac:dyDescent="0.45">
      <c r="V7832" s="3"/>
    </row>
    <row r="7833" spans="22:22" x14ac:dyDescent="0.45">
      <c r="V7833" s="3"/>
    </row>
    <row r="7834" spans="22:22" x14ac:dyDescent="0.45">
      <c r="V7834" s="3"/>
    </row>
    <row r="7835" spans="22:22" x14ac:dyDescent="0.45">
      <c r="V7835" s="3"/>
    </row>
    <row r="7836" spans="22:22" x14ac:dyDescent="0.45">
      <c r="V7836" s="3"/>
    </row>
    <row r="7837" spans="22:22" x14ac:dyDescent="0.45">
      <c r="V7837" s="3"/>
    </row>
    <row r="7838" spans="22:22" x14ac:dyDescent="0.45">
      <c r="V7838" s="3"/>
    </row>
    <row r="7839" spans="22:22" x14ac:dyDescent="0.45">
      <c r="V7839" s="3"/>
    </row>
    <row r="7840" spans="22:22" x14ac:dyDescent="0.45">
      <c r="V7840" s="3"/>
    </row>
    <row r="7841" spans="22:22" x14ac:dyDescent="0.45">
      <c r="V7841" s="3"/>
    </row>
    <row r="7842" spans="22:22" x14ac:dyDescent="0.45">
      <c r="V7842" s="3"/>
    </row>
    <row r="7843" spans="22:22" x14ac:dyDescent="0.45">
      <c r="V7843" s="3"/>
    </row>
    <row r="7844" spans="22:22" x14ac:dyDescent="0.45">
      <c r="V7844" s="3"/>
    </row>
    <row r="7845" spans="22:22" x14ac:dyDescent="0.45">
      <c r="V7845" s="3"/>
    </row>
    <row r="7846" spans="22:22" x14ac:dyDescent="0.45">
      <c r="V7846" s="3"/>
    </row>
    <row r="7847" spans="22:22" x14ac:dyDescent="0.45">
      <c r="V7847" s="3"/>
    </row>
    <row r="7848" spans="22:22" x14ac:dyDescent="0.45">
      <c r="V7848" s="3"/>
    </row>
    <row r="7849" spans="22:22" x14ac:dyDescent="0.45">
      <c r="V7849" s="3"/>
    </row>
    <row r="7850" spans="22:22" x14ac:dyDescent="0.45">
      <c r="V7850" s="3"/>
    </row>
    <row r="7851" spans="22:22" x14ac:dyDescent="0.45">
      <c r="V7851" s="3"/>
    </row>
    <row r="7852" spans="22:22" x14ac:dyDescent="0.45">
      <c r="V7852" s="3"/>
    </row>
    <row r="7853" spans="22:22" x14ac:dyDescent="0.45">
      <c r="V7853" s="3"/>
    </row>
    <row r="7854" spans="22:22" x14ac:dyDescent="0.45">
      <c r="V7854" s="3"/>
    </row>
    <row r="7855" spans="22:22" x14ac:dyDescent="0.45">
      <c r="V7855" s="3"/>
    </row>
    <row r="7856" spans="22:22" x14ac:dyDescent="0.45">
      <c r="V7856" s="3"/>
    </row>
    <row r="7857" spans="22:22" x14ac:dyDescent="0.45">
      <c r="V7857" s="3"/>
    </row>
    <row r="7858" spans="22:22" x14ac:dyDescent="0.45">
      <c r="V7858" s="3"/>
    </row>
    <row r="7859" spans="22:22" x14ac:dyDescent="0.45">
      <c r="V7859" s="3"/>
    </row>
    <row r="7860" spans="22:22" x14ac:dyDescent="0.45">
      <c r="V7860" s="3"/>
    </row>
    <row r="7861" spans="22:22" x14ac:dyDescent="0.45">
      <c r="V7861" s="3"/>
    </row>
    <row r="7862" spans="22:22" x14ac:dyDescent="0.45">
      <c r="V7862" s="3"/>
    </row>
    <row r="7863" spans="22:22" x14ac:dyDescent="0.45">
      <c r="V7863" s="3"/>
    </row>
    <row r="7864" spans="22:22" x14ac:dyDescent="0.45">
      <c r="V7864" s="3"/>
    </row>
    <row r="7865" spans="22:22" x14ac:dyDescent="0.45">
      <c r="V7865" s="3"/>
    </row>
    <row r="7866" spans="22:22" x14ac:dyDescent="0.45">
      <c r="V7866" s="3"/>
    </row>
    <row r="7867" spans="22:22" x14ac:dyDescent="0.45">
      <c r="V7867" s="3"/>
    </row>
    <row r="7868" spans="22:22" x14ac:dyDescent="0.45">
      <c r="V7868" s="3"/>
    </row>
    <row r="7869" spans="22:22" x14ac:dyDescent="0.45">
      <c r="V7869" s="3"/>
    </row>
    <row r="7870" spans="22:22" x14ac:dyDescent="0.45">
      <c r="V7870" s="3"/>
    </row>
    <row r="7871" spans="22:22" x14ac:dyDescent="0.45">
      <c r="V7871" s="3"/>
    </row>
    <row r="7872" spans="22:22" x14ac:dyDescent="0.45">
      <c r="V7872" s="3"/>
    </row>
    <row r="7873" spans="22:22" x14ac:dyDescent="0.45">
      <c r="V7873" s="3"/>
    </row>
    <row r="7874" spans="22:22" x14ac:dyDescent="0.45">
      <c r="V7874" s="3"/>
    </row>
    <row r="7875" spans="22:22" x14ac:dyDescent="0.45">
      <c r="V7875" s="3"/>
    </row>
    <row r="7876" spans="22:22" x14ac:dyDescent="0.45">
      <c r="V7876" s="3"/>
    </row>
    <row r="7877" spans="22:22" x14ac:dyDescent="0.45">
      <c r="V7877" s="3"/>
    </row>
    <row r="7878" spans="22:22" x14ac:dyDescent="0.45">
      <c r="V7878" s="3"/>
    </row>
    <row r="7879" spans="22:22" x14ac:dyDescent="0.45">
      <c r="V7879" s="3"/>
    </row>
    <row r="7880" spans="22:22" x14ac:dyDescent="0.45">
      <c r="V7880" s="3"/>
    </row>
    <row r="7881" spans="22:22" x14ac:dyDescent="0.45">
      <c r="V7881" s="3"/>
    </row>
    <row r="7882" spans="22:22" x14ac:dyDescent="0.45">
      <c r="V7882" s="3"/>
    </row>
    <row r="7883" spans="22:22" x14ac:dyDescent="0.45">
      <c r="V7883" s="3"/>
    </row>
    <row r="7884" spans="22:22" x14ac:dyDescent="0.45">
      <c r="V7884" s="3"/>
    </row>
    <row r="7885" spans="22:22" x14ac:dyDescent="0.45">
      <c r="V7885" s="3"/>
    </row>
    <row r="7886" spans="22:22" x14ac:dyDescent="0.45">
      <c r="V7886" s="3"/>
    </row>
    <row r="7887" spans="22:22" x14ac:dyDescent="0.45">
      <c r="V7887" s="3"/>
    </row>
    <row r="7888" spans="22:22" x14ac:dyDescent="0.45">
      <c r="V7888" s="3"/>
    </row>
    <row r="7889" spans="22:22" x14ac:dyDescent="0.45">
      <c r="V7889" s="3"/>
    </row>
    <row r="7890" spans="22:22" x14ac:dyDescent="0.45">
      <c r="V7890" s="3"/>
    </row>
    <row r="7891" spans="22:22" x14ac:dyDescent="0.45">
      <c r="V7891" s="3"/>
    </row>
    <row r="7892" spans="22:22" x14ac:dyDescent="0.45">
      <c r="V7892" s="3"/>
    </row>
    <row r="7893" spans="22:22" x14ac:dyDescent="0.45">
      <c r="V7893" s="3"/>
    </row>
    <row r="7894" spans="22:22" x14ac:dyDescent="0.45">
      <c r="V7894" s="3"/>
    </row>
    <row r="7895" spans="22:22" x14ac:dyDescent="0.45">
      <c r="V7895" s="3"/>
    </row>
    <row r="7896" spans="22:22" x14ac:dyDescent="0.45">
      <c r="V7896" s="3"/>
    </row>
    <row r="7897" spans="22:22" x14ac:dyDescent="0.45">
      <c r="V7897" s="3"/>
    </row>
    <row r="7898" spans="22:22" x14ac:dyDescent="0.45">
      <c r="V7898" s="3"/>
    </row>
    <row r="7899" spans="22:22" x14ac:dyDescent="0.45">
      <c r="V7899" s="3"/>
    </row>
    <row r="7900" spans="22:22" x14ac:dyDescent="0.45">
      <c r="V7900" s="3"/>
    </row>
    <row r="7901" spans="22:22" x14ac:dyDescent="0.45">
      <c r="V7901" s="3"/>
    </row>
    <row r="7902" spans="22:22" x14ac:dyDescent="0.45">
      <c r="V7902" s="3"/>
    </row>
    <row r="7903" spans="22:22" x14ac:dyDescent="0.45">
      <c r="V7903" s="3"/>
    </row>
    <row r="7904" spans="22:22" x14ac:dyDescent="0.45">
      <c r="V7904" s="3"/>
    </row>
    <row r="7905" spans="22:22" x14ac:dyDescent="0.45">
      <c r="V7905" s="3"/>
    </row>
    <row r="7906" spans="22:22" x14ac:dyDescent="0.45">
      <c r="V7906" s="3"/>
    </row>
    <row r="7907" spans="22:22" x14ac:dyDescent="0.45">
      <c r="V7907" s="3"/>
    </row>
    <row r="7908" spans="22:22" x14ac:dyDescent="0.45">
      <c r="V7908" s="3"/>
    </row>
    <row r="7909" spans="22:22" x14ac:dyDescent="0.45">
      <c r="V7909" s="3"/>
    </row>
    <row r="7910" spans="22:22" x14ac:dyDescent="0.45">
      <c r="V7910" s="3"/>
    </row>
    <row r="7911" spans="22:22" x14ac:dyDescent="0.45">
      <c r="V7911" s="3"/>
    </row>
    <row r="7912" spans="22:22" x14ac:dyDescent="0.45">
      <c r="V7912" s="3"/>
    </row>
    <row r="7913" spans="22:22" x14ac:dyDescent="0.45">
      <c r="V7913" s="3"/>
    </row>
    <row r="7914" spans="22:22" x14ac:dyDescent="0.45">
      <c r="V7914" s="3"/>
    </row>
    <row r="7915" spans="22:22" x14ac:dyDescent="0.45">
      <c r="V7915" s="3"/>
    </row>
    <row r="7916" spans="22:22" x14ac:dyDescent="0.45">
      <c r="V7916" s="3"/>
    </row>
    <row r="7917" spans="22:22" x14ac:dyDescent="0.45">
      <c r="V7917" s="3"/>
    </row>
    <row r="7918" spans="22:22" x14ac:dyDescent="0.45">
      <c r="V7918" s="3"/>
    </row>
    <row r="7919" spans="22:22" x14ac:dyDescent="0.45">
      <c r="V7919" s="3"/>
    </row>
    <row r="7920" spans="22:22" x14ac:dyDescent="0.45">
      <c r="V7920" s="3"/>
    </row>
    <row r="7921" spans="22:22" x14ac:dyDescent="0.45">
      <c r="V7921" s="3"/>
    </row>
    <row r="7922" spans="22:22" x14ac:dyDescent="0.45">
      <c r="V7922" s="3"/>
    </row>
    <row r="7923" spans="22:22" x14ac:dyDescent="0.45">
      <c r="V7923" s="3"/>
    </row>
    <row r="7924" spans="22:22" x14ac:dyDescent="0.45">
      <c r="V7924" s="3"/>
    </row>
    <row r="7925" spans="22:22" x14ac:dyDescent="0.45">
      <c r="V7925" s="3"/>
    </row>
    <row r="7926" spans="22:22" x14ac:dyDescent="0.45">
      <c r="V7926" s="3"/>
    </row>
    <row r="7927" spans="22:22" x14ac:dyDescent="0.45">
      <c r="V7927" s="3"/>
    </row>
    <row r="7928" spans="22:22" x14ac:dyDescent="0.45">
      <c r="V7928" s="3"/>
    </row>
    <row r="7929" spans="22:22" x14ac:dyDescent="0.45">
      <c r="V7929" s="3"/>
    </row>
    <row r="7930" spans="22:22" x14ac:dyDescent="0.45">
      <c r="V7930" s="3"/>
    </row>
    <row r="7931" spans="22:22" x14ac:dyDescent="0.45">
      <c r="V7931" s="3"/>
    </row>
    <row r="7932" spans="22:22" x14ac:dyDescent="0.45">
      <c r="V7932" s="3"/>
    </row>
    <row r="7933" spans="22:22" x14ac:dyDescent="0.45">
      <c r="V7933" s="3"/>
    </row>
    <row r="7934" spans="22:22" x14ac:dyDescent="0.45">
      <c r="V7934" s="3"/>
    </row>
    <row r="7935" spans="22:22" x14ac:dyDescent="0.45">
      <c r="V7935" s="3"/>
    </row>
    <row r="7936" spans="22:22" x14ac:dyDescent="0.45">
      <c r="V7936" s="3"/>
    </row>
    <row r="7937" spans="22:22" x14ac:dyDescent="0.45">
      <c r="V7937" s="3"/>
    </row>
    <row r="7938" spans="22:22" x14ac:dyDescent="0.45">
      <c r="V7938" s="3"/>
    </row>
    <row r="7939" spans="22:22" x14ac:dyDescent="0.45">
      <c r="V7939" s="3"/>
    </row>
    <row r="7940" spans="22:22" x14ac:dyDescent="0.45">
      <c r="V7940" s="3"/>
    </row>
    <row r="7941" spans="22:22" x14ac:dyDescent="0.45">
      <c r="V7941" s="3"/>
    </row>
    <row r="7942" spans="22:22" x14ac:dyDescent="0.45">
      <c r="V7942" s="3"/>
    </row>
    <row r="7943" spans="22:22" x14ac:dyDescent="0.45">
      <c r="V7943" s="3"/>
    </row>
    <row r="7944" spans="22:22" x14ac:dyDescent="0.45">
      <c r="V7944" s="3"/>
    </row>
    <row r="7945" spans="22:22" x14ac:dyDescent="0.45">
      <c r="V7945" s="3"/>
    </row>
    <row r="7946" spans="22:22" x14ac:dyDescent="0.45">
      <c r="V7946" s="3"/>
    </row>
    <row r="7947" spans="22:22" x14ac:dyDescent="0.45">
      <c r="V7947" s="3"/>
    </row>
    <row r="7948" spans="22:22" x14ac:dyDescent="0.45">
      <c r="V7948" s="3"/>
    </row>
    <row r="7949" spans="22:22" x14ac:dyDescent="0.45">
      <c r="V7949" s="3"/>
    </row>
    <row r="7950" spans="22:22" x14ac:dyDescent="0.45">
      <c r="V7950" s="3"/>
    </row>
    <row r="7951" spans="22:22" x14ac:dyDescent="0.45">
      <c r="V7951" s="3"/>
    </row>
    <row r="7952" spans="22:22" x14ac:dyDescent="0.45">
      <c r="V7952" s="3"/>
    </row>
    <row r="7953" spans="22:22" x14ac:dyDescent="0.45">
      <c r="V7953" s="3"/>
    </row>
    <row r="7954" spans="22:22" x14ac:dyDescent="0.45">
      <c r="V7954" s="3"/>
    </row>
    <row r="7955" spans="22:22" x14ac:dyDescent="0.45">
      <c r="V7955" s="3"/>
    </row>
    <row r="7956" spans="22:22" x14ac:dyDescent="0.45">
      <c r="V7956" s="3"/>
    </row>
    <row r="7957" spans="22:22" x14ac:dyDescent="0.45">
      <c r="V7957" s="3"/>
    </row>
    <row r="7958" spans="22:22" x14ac:dyDescent="0.45">
      <c r="V7958" s="3"/>
    </row>
    <row r="7959" spans="22:22" x14ac:dyDescent="0.45">
      <c r="V7959" s="3"/>
    </row>
    <row r="7960" spans="22:22" x14ac:dyDescent="0.45">
      <c r="V7960" s="3"/>
    </row>
    <row r="7961" spans="22:22" x14ac:dyDescent="0.45">
      <c r="V7961" s="3"/>
    </row>
    <row r="7962" spans="22:22" x14ac:dyDescent="0.45">
      <c r="V7962" s="3"/>
    </row>
    <row r="7963" spans="22:22" x14ac:dyDescent="0.45">
      <c r="V7963" s="3"/>
    </row>
    <row r="7964" spans="22:22" x14ac:dyDescent="0.45">
      <c r="V7964" s="3"/>
    </row>
    <row r="7965" spans="22:22" x14ac:dyDescent="0.45">
      <c r="V7965" s="3"/>
    </row>
    <row r="7966" spans="22:22" x14ac:dyDescent="0.45">
      <c r="V7966" s="3"/>
    </row>
    <row r="7967" spans="22:22" x14ac:dyDescent="0.45">
      <c r="V7967" s="3"/>
    </row>
    <row r="7968" spans="22:22" x14ac:dyDescent="0.45">
      <c r="V7968" s="3"/>
    </row>
    <row r="7969" spans="22:22" x14ac:dyDescent="0.45">
      <c r="V7969" s="3"/>
    </row>
    <row r="7970" spans="22:22" x14ac:dyDescent="0.45">
      <c r="V7970" s="3"/>
    </row>
    <row r="7971" spans="22:22" x14ac:dyDescent="0.45">
      <c r="V7971" s="3"/>
    </row>
    <row r="7972" spans="22:22" x14ac:dyDescent="0.45">
      <c r="V7972" s="3"/>
    </row>
    <row r="7973" spans="22:22" x14ac:dyDescent="0.45">
      <c r="V7973" s="3"/>
    </row>
    <row r="7974" spans="22:22" x14ac:dyDescent="0.45">
      <c r="V7974" s="3"/>
    </row>
    <row r="7975" spans="22:22" x14ac:dyDescent="0.45">
      <c r="V7975" s="3"/>
    </row>
    <row r="7976" spans="22:22" x14ac:dyDescent="0.45">
      <c r="V7976" s="3"/>
    </row>
    <row r="7977" spans="22:22" x14ac:dyDescent="0.45">
      <c r="V7977" s="3"/>
    </row>
    <row r="7978" spans="22:22" x14ac:dyDescent="0.45">
      <c r="V7978" s="3"/>
    </row>
    <row r="7979" spans="22:22" x14ac:dyDescent="0.45">
      <c r="V7979" s="3"/>
    </row>
    <row r="7980" spans="22:22" x14ac:dyDescent="0.45">
      <c r="V7980" s="3"/>
    </row>
    <row r="7981" spans="22:22" x14ac:dyDescent="0.45">
      <c r="V7981" s="3"/>
    </row>
    <row r="7982" spans="22:22" x14ac:dyDescent="0.45">
      <c r="V7982" s="3"/>
    </row>
    <row r="7983" spans="22:22" x14ac:dyDescent="0.45">
      <c r="V7983" s="3"/>
    </row>
    <row r="7984" spans="22:22" x14ac:dyDescent="0.45">
      <c r="V7984" s="3"/>
    </row>
    <row r="7985" spans="22:22" x14ac:dyDescent="0.45">
      <c r="V7985" s="3"/>
    </row>
    <row r="7986" spans="22:22" x14ac:dyDescent="0.45">
      <c r="V7986" s="3"/>
    </row>
    <row r="7987" spans="22:22" x14ac:dyDescent="0.45">
      <c r="V7987" s="3"/>
    </row>
    <row r="7988" spans="22:22" x14ac:dyDescent="0.45">
      <c r="V7988" s="3"/>
    </row>
    <row r="7989" spans="22:22" x14ac:dyDescent="0.45">
      <c r="V7989" s="3"/>
    </row>
    <row r="7990" spans="22:22" x14ac:dyDescent="0.45">
      <c r="V7990" s="3"/>
    </row>
    <row r="7991" spans="22:22" x14ac:dyDescent="0.45">
      <c r="V7991" s="3"/>
    </row>
    <row r="7992" spans="22:22" x14ac:dyDescent="0.45">
      <c r="V7992" s="3"/>
    </row>
    <row r="7993" spans="22:22" x14ac:dyDescent="0.45">
      <c r="V7993" s="3"/>
    </row>
    <row r="7994" spans="22:22" x14ac:dyDescent="0.45">
      <c r="V7994" s="3"/>
    </row>
    <row r="7995" spans="22:22" x14ac:dyDescent="0.45">
      <c r="V7995" s="3"/>
    </row>
    <row r="7996" spans="22:22" x14ac:dyDescent="0.45">
      <c r="V7996" s="3"/>
    </row>
    <row r="7997" spans="22:22" x14ac:dyDescent="0.45">
      <c r="V7997" s="3"/>
    </row>
    <row r="7998" spans="22:22" x14ac:dyDescent="0.45">
      <c r="V7998" s="3"/>
    </row>
    <row r="7999" spans="22:22" x14ac:dyDescent="0.45">
      <c r="V7999" s="3"/>
    </row>
    <row r="8000" spans="22:22" x14ac:dyDescent="0.45">
      <c r="V8000" s="3"/>
    </row>
    <row r="8001" spans="22:22" x14ac:dyDescent="0.45">
      <c r="V8001" s="3"/>
    </row>
    <row r="8002" spans="22:22" x14ac:dyDescent="0.45">
      <c r="V8002" s="3"/>
    </row>
    <row r="8003" spans="22:22" x14ac:dyDescent="0.45">
      <c r="V8003" s="3"/>
    </row>
    <row r="8004" spans="22:22" x14ac:dyDescent="0.45">
      <c r="V8004" s="3"/>
    </row>
    <row r="8005" spans="22:22" x14ac:dyDescent="0.45">
      <c r="V8005" s="3"/>
    </row>
    <row r="8006" spans="22:22" x14ac:dyDescent="0.45">
      <c r="V8006" s="3"/>
    </row>
    <row r="8007" spans="22:22" x14ac:dyDescent="0.45">
      <c r="V8007" s="3"/>
    </row>
    <row r="8008" spans="22:22" x14ac:dyDescent="0.45">
      <c r="V8008" s="3"/>
    </row>
    <row r="8009" spans="22:22" x14ac:dyDescent="0.45">
      <c r="V8009" s="3"/>
    </row>
    <row r="8010" spans="22:22" x14ac:dyDescent="0.45">
      <c r="V8010" s="3"/>
    </row>
    <row r="8011" spans="22:22" x14ac:dyDescent="0.45">
      <c r="V8011" s="3"/>
    </row>
    <row r="8012" spans="22:22" x14ac:dyDescent="0.45">
      <c r="V8012" s="3"/>
    </row>
    <row r="8013" spans="22:22" x14ac:dyDescent="0.45">
      <c r="V8013" s="3"/>
    </row>
    <row r="8014" spans="22:22" x14ac:dyDescent="0.45">
      <c r="V8014" s="3"/>
    </row>
    <row r="8015" spans="22:22" x14ac:dyDescent="0.45">
      <c r="V8015" s="3"/>
    </row>
    <row r="8016" spans="22:22" x14ac:dyDescent="0.45">
      <c r="V8016" s="3"/>
    </row>
    <row r="8017" spans="22:22" x14ac:dyDescent="0.45">
      <c r="V8017" s="3"/>
    </row>
    <row r="8018" spans="22:22" x14ac:dyDescent="0.45">
      <c r="V8018" s="3"/>
    </row>
    <row r="8019" spans="22:22" x14ac:dyDescent="0.45">
      <c r="V8019" s="3"/>
    </row>
    <row r="8020" spans="22:22" x14ac:dyDescent="0.45">
      <c r="V8020" s="3"/>
    </row>
    <row r="8021" spans="22:22" x14ac:dyDescent="0.45">
      <c r="V8021" s="3"/>
    </row>
    <row r="8022" spans="22:22" x14ac:dyDescent="0.45">
      <c r="V8022" s="3"/>
    </row>
    <row r="8023" spans="22:22" x14ac:dyDescent="0.45">
      <c r="V8023" s="3"/>
    </row>
    <row r="8024" spans="22:22" x14ac:dyDescent="0.45">
      <c r="V8024" s="3"/>
    </row>
    <row r="8025" spans="22:22" x14ac:dyDescent="0.45">
      <c r="V8025" s="3"/>
    </row>
    <row r="8026" spans="22:22" x14ac:dyDescent="0.45">
      <c r="V8026" s="3"/>
    </row>
    <row r="8027" spans="22:22" x14ac:dyDescent="0.45">
      <c r="V8027" s="3"/>
    </row>
    <row r="8028" spans="22:22" x14ac:dyDescent="0.45">
      <c r="V8028" s="3"/>
    </row>
    <row r="8029" spans="22:22" x14ac:dyDescent="0.45">
      <c r="V8029" s="3"/>
    </row>
    <row r="8030" spans="22:22" x14ac:dyDescent="0.45">
      <c r="V8030" s="3"/>
    </row>
    <row r="8031" spans="22:22" x14ac:dyDescent="0.45">
      <c r="V8031" s="3"/>
    </row>
    <row r="8032" spans="22:22" x14ac:dyDescent="0.45">
      <c r="V8032" s="3"/>
    </row>
    <row r="8033" spans="22:22" x14ac:dyDescent="0.45">
      <c r="V8033" s="3"/>
    </row>
    <row r="8034" spans="22:22" x14ac:dyDescent="0.45">
      <c r="V8034" s="3"/>
    </row>
    <row r="8035" spans="22:22" x14ac:dyDescent="0.45">
      <c r="V8035" s="3"/>
    </row>
    <row r="8036" spans="22:22" x14ac:dyDescent="0.45">
      <c r="V8036" s="3"/>
    </row>
    <row r="8037" spans="22:22" x14ac:dyDescent="0.45">
      <c r="V8037" s="3"/>
    </row>
    <row r="8038" spans="22:22" x14ac:dyDescent="0.45">
      <c r="V8038" s="3"/>
    </row>
    <row r="8039" spans="22:22" x14ac:dyDescent="0.45">
      <c r="V8039" s="3"/>
    </row>
    <row r="8040" spans="22:22" x14ac:dyDescent="0.45">
      <c r="V8040" s="3"/>
    </row>
    <row r="8041" spans="22:22" x14ac:dyDescent="0.45">
      <c r="V8041" s="3"/>
    </row>
    <row r="8042" spans="22:22" x14ac:dyDescent="0.45">
      <c r="V8042" s="3"/>
    </row>
    <row r="8043" spans="22:22" x14ac:dyDescent="0.45">
      <c r="V8043" s="3"/>
    </row>
    <row r="8044" spans="22:22" x14ac:dyDescent="0.45">
      <c r="V8044" s="3"/>
    </row>
    <row r="8045" spans="22:22" x14ac:dyDescent="0.45">
      <c r="V8045" s="3"/>
    </row>
    <row r="8046" spans="22:22" x14ac:dyDescent="0.45">
      <c r="V8046" s="3"/>
    </row>
    <row r="8047" spans="22:22" x14ac:dyDescent="0.45">
      <c r="V8047" s="3"/>
    </row>
    <row r="8048" spans="22:22" x14ac:dyDescent="0.45">
      <c r="V8048" s="3"/>
    </row>
    <row r="8049" spans="22:22" x14ac:dyDescent="0.45">
      <c r="V8049" s="3"/>
    </row>
    <row r="8050" spans="22:22" x14ac:dyDescent="0.45">
      <c r="V8050" s="3"/>
    </row>
    <row r="8051" spans="22:22" x14ac:dyDescent="0.45">
      <c r="V8051" s="3"/>
    </row>
    <row r="8052" spans="22:22" x14ac:dyDescent="0.45">
      <c r="V8052" s="3"/>
    </row>
    <row r="8053" spans="22:22" x14ac:dyDescent="0.45">
      <c r="V8053" s="3"/>
    </row>
    <row r="8054" spans="22:22" x14ac:dyDescent="0.45">
      <c r="V8054" s="3"/>
    </row>
    <row r="8055" spans="22:22" x14ac:dyDescent="0.45">
      <c r="V8055" s="3"/>
    </row>
    <row r="8056" spans="22:22" x14ac:dyDescent="0.45">
      <c r="V8056" s="3"/>
    </row>
    <row r="8057" spans="22:22" x14ac:dyDescent="0.45">
      <c r="V8057" s="3"/>
    </row>
    <row r="8058" spans="22:22" x14ac:dyDescent="0.45">
      <c r="V8058" s="3"/>
    </row>
    <row r="8059" spans="22:22" x14ac:dyDescent="0.45">
      <c r="V8059" s="3"/>
    </row>
    <row r="8060" spans="22:22" x14ac:dyDescent="0.45">
      <c r="V8060" s="3"/>
    </row>
    <row r="8061" spans="22:22" x14ac:dyDescent="0.45">
      <c r="V8061" s="3"/>
    </row>
    <row r="8062" spans="22:22" x14ac:dyDescent="0.45">
      <c r="V8062" s="3"/>
    </row>
    <row r="8063" spans="22:22" x14ac:dyDescent="0.45">
      <c r="V8063" s="3"/>
    </row>
    <row r="8064" spans="22:22" x14ac:dyDescent="0.45">
      <c r="V8064" s="3"/>
    </row>
    <row r="8065" spans="22:22" x14ac:dyDescent="0.45">
      <c r="V8065" s="3"/>
    </row>
    <row r="8066" spans="22:22" x14ac:dyDescent="0.45">
      <c r="V8066" s="3"/>
    </row>
    <row r="8067" spans="22:22" x14ac:dyDescent="0.45">
      <c r="V8067" s="3"/>
    </row>
    <row r="8068" spans="22:22" x14ac:dyDescent="0.45">
      <c r="V8068" s="3"/>
    </row>
    <row r="8069" spans="22:22" x14ac:dyDescent="0.45">
      <c r="V8069" s="3"/>
    </row>
    <row r="8070" spans="22:22" x14ac:dyDescent="0.45">
      <c r="V8070" s="3"/>
    </row>
    <row r="8071" spans="22:22" x14ac:dyDescent="0.45">
      <c r="V8071" s="3"/>
    </row>
    <row r="8072" spans="22:22" x14ac:dyDescent="0.45">
      <c r="V8072" s="3"/>
    </row>
    <row r="8073" spans="22:22" x14ac:dyDescent="0.45">
      <c r="V8073" s="3"/>
    </row>
    <row r="8074" spans="22:22" x14ac:dyDescent="0.45">
      <c r="V8074" s="3"/>
    </row>
    <row r="8075" spans="22:22" x14ac:dyDescent="0.45">
      <c r="V8075" s="3"/>
    </row>
    <row r="8076" spans="22:22" x14ac:dyDescent="0.45">
      <c r="V8076" s="3"/>
    </row>
    <row r="8077" spans="22:22" x14ac:dyDescent="0.45">
      <c r="V8077" s="3"/>
    </row>
    <row r="8078" spans="22:22" x14ac:dyDescent="0.45">
      <c r="V8078" s="3"/>
    </row>
    <row r="8079" spans="22:22" x14ac:dyDescent="0.45">
      <c r="V8079" s="3"/>
    </row>
    <row r="8080" spans="22:22" x14ac:dyDescent="0.45">
      <c r="V8080" s="3"/>
    </row>
    <row r="8081" spans="22:22" x14ac:dyDescent="0.45">
      <c r="V8081" s="3"/>
    </row>
    <row r="8082" spans="22:22" x14ac:dyDescent="0.45">
      <c r="V8082" s="3"/>
    </row>
    <row r="8083" spans="22:22" x14ac:dyDescent="0.45">
      <c r="V8083" s="3"/>
    </row>
    <row r="8084" spans="22:22" x14ac:dyDescent="0.45">
      <c r="V8084" s="3"/>
    </row>
    <row r="8085" spans="22:22" x14ac:dyDescent="0.45">
      <c r="V8085" s="3"/>
    </row>
    <row r="8086" spans="22:22" x14ac:dyDescent="0.45">
      <c r="V8086" s="3"/>
    </row>
    <row r="8087" spans="22:22" x14ac:dyDescent="0.45">
      <c r="V8087" s="3"/>
    </row>
    <row r="8088" spans="22:22" x14ac:dyDescent="0.45">
      <c r="V8088" s="3"/>
    </row>
    <row r="8089" spans="22:22" x14ac:dyDescent="0.45">
      <c r="V8089" s="3"/>
    </row>
    <row r="8090" spans="22:22" x14ac:dyDescent="0.45">
      <c r="V8090" s="3"/>
    </row>
    <row r="8091" spans="22:22" x14ac:dyDescent="0.45">
      <c r="V8091" s="3"/>
    </row>
    <row r="8092" spans="22:22" x14ac:dyDescent="0.45">
      <c r="V8092" s="3"/>
    </row>
    <row r="8093" spans="22:22" x14ac:dyDescent="0.45">
      <c r="V8093" s="3"/>
    </row>
    <row r="8094" spans="22:22" x14ac:dyDescent="0.45">
      <c r="V8094" s="3"/>
    </row>
    <row r="8095" spans="22:22" x14ac:dyDescent="0.45">
      <c r="V8095" s="3"/>
    </row>
    <row r="8096" spans="22:22" x14ac:dyDescent="0.45">
      <c r="V8096" s="3"/>
    </row>
    <row r="8097" spans="22:22" x14ac:dyDescent="0.45">
      <c r="V8097" s="3"/>
    </row>
    <row r="8098" spans="22:22" x14ac:dyDescent="0.45">
      <c r="V8098" s="3"/>
    </row>
    <row r="8099" spans="22:22" x14ac:dyDescent="0.45">
      <c r="V8099" s="3"/>
    </row>
    <row r="8100" spans="22:22" x14ac:dyDescent="0.45">
      <c r="V8100" s="3"/>
    </row>
    <row r="8101" spans="22:22" x14ac:dyDescent="0.45">
      <c r="V8101" s="3"/>
    </row>
    <row r="8102" spans="22:22" x14ac:dyDescent="0.45">
      <c r="V8102" s="3"/>
    </row>
    <row r="8103" spans="22:22" x14ac:dyDescent="0.45">
      <c r="V8103" s="3"/>
    </row>
    <row r="8104" spans="22:22" x14ac:dyDescent="0.45">
      <c r="V8104" s="3"/>
    </row>
    <row r="8105" spans="22:22" x14ac:dyDescent="0.45">
      <c r="V8105" s="3"/>
    </row>
    <row r="8106" spans="22:22" x14ac:dyDescent="0.45">
      <c r="V8106" s="3"/>
    </row>
    <row r="8107" spans="22:22" x14ac:dyDescent="0.45">
      <c r="V8107" s="3"/>
    </row>
    <row r="8108" spans="22:22" x14ac:dyDescent="0.45">
      <c r="V8108" s="3"/>
    </row>
    <row r="8109" spans="22:22" x14ac:dyDescent="0.45">
      <c r="V8109" s="3"/>
    </row>
    <row r="8110" spans="22:22" x14ac:dyDescent="0.45">
      <c r="V8110" s="3"/>
    </row>
    <row r="8111" spans="22:22" x14ac:dyDescent="0.45">
      <c r="V8111" s="3"/>
    </row>
    <row r="8112" spans="22:22" x14ac:dyDescent="0.45">
      <c r="V8112" s="3"/>
    </row>
    <row r="8113" spans="22:22" x14ac:dyDescent="0.45">
      <c r="V8113" s="3"/>
    </row>
    <row r="8114" spans="22:22" x14ac:dyDescent="0.45">
      <c r="V8114" s="3"/>
    </row>
    <row r="8115" spans="22:22" x14ac:dyDescent="0.45">
      <c r="V8115" s="3"/>
    </row>
    <row r="8116" spans="22:22" x14ac:dyDescent="0.45">
      <c r="V8116" s="3"/>
    </row>
    <row r="8117" spans="22:22" x14ac:dyDescent="0.45">
      <c r="V8117" s="3"/>
    </row>
    <row r="8118" spans="22:22" x14ac:dyDescent="0.45">
      <c r="V8118" s="3"/>
    </row>
    <row r="8119" spans="22:22" x14ac:dyDescent="0.45">
      <c r="V8119" s="3"/>
    </row>
    <row r="8120" spans="22:22" x14ac:dyDescent="0.45">
      <c r="V8120" s="3"/>
    </row>
    <row r="8121" spans="22:22" x14ac:dyDescent="0.45">
      <c r="V8121" s="3"/>
    </row>
    <row r="8122" spans="22:22" x14ac:dyDescent="0.45">
      <c r="V8122" s="3"/>
    </row>
    <row r="8123" spans="22:22" x14ac:dyDescent="0.45">
      <c r="V8123" s="3"/>
    </row>
    <row r="8124" spans="22:22" x14ac:dyDescent="0.45">
      <c r="V8124" s="3"/>
    </row>
    <row r="8125" spans="22:22" x14ac:dyDescent="0.45">
      <c r="V8125" s="3"/>
    </row>
    <row r="8126" spans="22:22" x14ac:dyDescent="0.45">
      <c r="V8126" s="3"/>
    </row>
    <row r="8127" spans="22:22" x14ac:dyDescent="0.45">
      <c r="V8127" s="3"/>
    </row>
    <row r="8128" spans="22:22" x14ac:dyDescent="0.45">
      <c r="V8128" s="3"/>
    </row>
    <row r="8129" spans="22:22" x14ac:dyDescent="0.45">
      <c r="V8129" s="3"/>
    </row>
    <row r="8130" spans="22:22" x14ac:dyDescent="0.45">
      <c r="V8130" s="3"/>
    </row>
    <row r="8131" spans="22:22" x14ac:dyDescent="0.45">
      <c r="V8131" s="3"/>
    </row>
    <row r="8132" spans="22:22" x14ac:dyDescent="0.45">
      <c r="V8132" s="3"/>
    </row>
    <row r="8133" spans="22:22" x14ac:dyDescent="0.45">
      <c r="V8133" s="3"/>
    </row>
    <row r="8134" spans="22:22" x14ac:dyDescent="0.45">
      <c r="V8134" s="3"/>
    </row>
    <row r="8135" spans="22:22" x14ac:dyDescent="0.45">
      <c r="V8135" s="3"/>
    </row>
    <row r="8136" spans="22:22" x14ac:dyDescent="0.45">
      <c r="V8136" s="3"/>
    </row>
    <row r="8137" spans="22:22" x14ac:dyDescent="0.45">
      <c r="V8137" s="3"/>
    </row>
    <row r="8138" spans="22:22" x14ac:dyDescent="0.45">
      <c r="V8138" s="3"/>
    </row>
    <row r="8139" spans="22:22" x14ac:dyDescent="0.45">
      <c r="V8139" s="3"/>
    </row>
    <row r="8140" spans="22:22" x14ac:dyDescent="0.45">
      <c r="V8140" s="3"/>
    </row>
    <row r="8141" spans="22:22" x14ac:dyDescent="0.45">
      <c r="V8141" s="3"/>
    </row>
    <row r="8142" spans="22:22" x14ac:dyDescent="0.45">
      <c r="V8142" s="3"/>
    </row>
    <row r="8143" spans="22:22" x14ac:dyDescent="0.45">
      <c r="V8143" s="3"/>
    </row>
    <row r="8144" spans="22:22" x14ac:dyDescent="0.45">
      <c r="V8144" s="3"/>
    </row>
    <row r="8145" spans="22:22" x14ac:dyDescent="0.45">
      <c r="V8145" s="3"/>
    </row>
    <row r="8146" spans="22:22" x14ac:dyDescent="0.45">
      <c r="V8146" s="3"/>
    </row>
    <row r="8147" spans="22:22" x14ac:dyDescent="0.45">
      <c r="V8147" s="3"/>
    </row>
    <row r="8148" spans="22:22" x14ac:dyDescent="0.45">
      <c r="V8148" s="3"/>
    </row>
    <row r="8149" spans="22:22" x14ac:dyDescent="0.45">
      <c r="V8149" s="3"/>
    </row>
    <row r="8150" spans="22:22" x14ac:dyDescent="0.45">
      <c r="V8150" s="3"/>
    </row>
    <row r="8151" spans="22:22" x14ac:dyDescent="0.45">
      <c r="V8151" s="3"/>
    </row>
    <row r="8152" spans="22:22" x14ac:dyDescent="0.45">
      <c r="V8152" s="3"/>
    </row>
    <row r="8153" spans="22:22" x14ac:dyDescent="0.45">
      <c r="V8153" s="3"/>
    </row>
    <row r="8154" spans="22:22" x14ac:dyDescent="0.45">
      <c r="V8154" s="3"/>
    </row>
    <row r="8155" spans="22:22" x14ac:dyDescent="0.45">
      <c r="V8155" s="3"/>
    </row>
    <row r="8156" spans="22:22" x14ac:dyDescent="0.45">
      <c r="V8156" s="3"/>
    </row>
    <row r="8157" spans="22:22" x14ac:dyDescent="0.45">
      <c r="V8157" s="3"/>
    </row>
    <row r="8158" spans="22:22" x14ac:dyDescent="0.45">
      <c r="V8158" s="3"/>
    </row>
    <row r="8159" spans="22:22" x14ac:dyDescent="0.45">
      <c r="V8159" s="3"/>
    </row>
    <row r="8160" spans="22:22" x14ac:dyDescent="0.45">
      <c r="V8160" s="3"/>
    </row>
    <row r="8161" spans="22:22" x14ac:dyDescent="0.45">
      <c r="V8161" s="3"/>
    </row>
    <row r="8162" spans="22:22" x14ac:dyDescent="0.45">
      <c r="V8162" s="3"/>
    </row>
    <row r="8163" spans="22:22" x14ac:dyDescent="0.45">
      <c r="V8163" s="3"/>
    </row>
    <row r="8164" spans="22:22" x14ac:dyDescent="0.45">
      <c r="V8164" s="3"/>
    </row>
    <row r="8165" spans="22:22" x14ac:dyDescent="0.45">
      <c r="V8165" s="3"/>
    </row>
    <row r="8166" spans="22:22" x14ac:dyDescent="0.45">
      <c r="V8166" s="3"/>
    </row>
    <row r="8167" spans="22:22" x14ac:dyDescent="0.45">
      <c r="V8167" s="3"/>
    </row>
    <row r="8168" spans="22:22" x14ac:dyDescent="0.45">
      <c r="V8168" s="3"/>
    </row>
    <row r="8169" spans="22:22" x14ac:dyDescent="0.45">
      <c r="V8169" s="3"/>
    </row>
    <row r="8170" spans="22:22" x14ac:dyDescent="0.45">
      <c r="V8170" s="3"/>
    </row>
    <row r="8171" spans="22:22" x14ac:dyDescent="0.45">
      <c r="V8171" s="3"/>
    </row>
    <row r="8172" spans="22:22" x14ac:dyDescent="0.45">
      <c r="V8172" s="3"/>
    </row>
    <row r="8173" spans="22:22" x14ac:dyDescent="0.45">
      <c r="V8173" s="3"/>
    </row>
    <row r="8174" spans="22:22" x14ac:dyDescent="0.45">
      <c r="V8174" s="3"/>
    </row>
    <row r="8175" spans="22:22" x14ac:dyDescent="0.45">
      <c r="V8175" s="3"/>
    </row>
    <row r="8176" spans="22:22" x14ac:dyDescent="0.45">
      <c r="V8176" s="3"/>
    </row>
    <row r="8177" spans="22:22" x14ac:dyDescent="0.45">
      <c r="V8177" s="3"/>
    </row>
    <row r="8178" spans="22:22" x14ac:dyDescent="0.45">
      <c r="V8178" s="3"/>
    </row>
    <row r="8179" spans="22:22" x14ac:dyDescent="0.45">
      <c r="V8179" s="3"/>
    </row>
    <row r="8180" spans="22:22" x14ac:dyDescent="0.45">
      <c r="V8180" s="3"/>
    </row>
    <row r="8181" spans="22:22" x14ac:dyDescent="0.45">
      <c r="V8181" s="3"/>
    </row>
    <row r="8182" spans="22:22" x14ac:dyDescent="0.45">
      <c r="V8182" s="3"/>
    </row>
    <row r="8183" spans="22:22" x14ac:dyDescent="0.45">
      <c r="V8183" s="3"/>
    </row>
    <row r="8184" spans="22:22" x14ac:dyDescent="0.45">
      <c r="V8184" s="3"/>
    </row>
    <row r="8185" spans="22:22" x14ac:dyDescent="0.45">
      <c r="V8185" s="3"/>
    </row>
    <row r="8186" spans="22:22" x14ac:dyDescent="0.45">
      <c r="V8186" s="3"/>
    </row>
    <row r="8187" spans="22:22" x14ac:dyDescent="0.45">
      <c r="V8187" s="3"/>
    </row>
    <row r="8188" spans="22:22" x14ac:dyDescent="0.45">
      <c r="V8188" s="3"/>
    </row>
    <row r="8189" spans="22:22" x14ac:dyDescent="0.45">
      <c r="V8189" s="3"/>
    </row>
    <row r="8190" spans="22:22" x14ac:dyDescent="0.45">
      <c r="V8190" s="3"/>
    </row>
    <row r="8191" spans="22:22" x14ac:dyDescent="0.45">
      <c r="V8191" s="3"/>
    </row>
    <row r="8192" spans="22:22" x14ac:dyDescent="0.45">
      <c r="V8192" s="3"/>
    </row>
    <row r="8193" spans="22:22" x14ac:dyDescent="0.45">
      <c r="V8193" s="3"/>
    </row>
    <row r="8194" spans="22:22" x14ac:dyDescent="0.45">
      <c r="V8194" s="3"/>
    </row>
    <row r="8195" spans="22:22" x14ac:dyDescent="0.45">
      <c r="V8195" s="3"/>
    </row>
    <row r="8196" spans="22:22" x14ac:dyDescent="0.45">
      <c r="V8196" s="3"/>
    </row>
    <row r="8197" spans="22:22" x14ac:dyDescent="0.45">
      <c r="V8197" s="3"/>
    </row>
    <row r="8198" spans="22:22" x14ac:dyDescent="0.45">
      <c r="V8198" s="3"/>
    </row>
    <row r="8199" spans="22:22" x14ac:dyDescent="0.45">
      <c r="V8199" s="3"/>
    </row>
    <row r="8200" spans="22:22" x14ac:dyDescent="0.45">
      <c r="V8200" s="3"/>
    </row>
    <row r="8201" spans="22:22" x14ac:dyDescent="0.45">
      <c r="V8201" s="3"/>
    </row>
    <row r="8202" spans="22:22" x14ac:dyDescent="0.45">
      <c r="V8202" s="3"/>
    </row>
    <row r="8203" spans="22:22" x14ac:dyDescent="0.45">
      <c r="V8203" s="3"/>
    </row>
    <row r="8204" spans="22:22" x14ac:dyDescent="0.45">
      <c r="V8204" s="3"/>
    </row>
    <row r="8205" spans="22:22" x14ac:dyDescent="0.45">
      <c r="V8205" s="3"/>
    </row>
    <row r="8206" spans="22:22" x14ac:dyDescent="0.45">
      <c r="V8206" s="3"/>
    </row>
    <row r="8207" spans="22:22" x14ac:dyDescent="0.45">
      <c r="V8207" s="3"/>
    </row>
    <row r="8208" spans="22:22" x14ac:dyDescent="0.45">
      <c r="V8208" s="3"/>
    </row>
    <row r="8209" spans="22:22" x14ac:dyDescent="0.45">
      <c r="V8209" s="3"/>
    </row>
    <row r="8210" spans="22:22" x14ac:dyDescent="0.45">
      <c r="V8210" s="3"/>
    </row>
    <row r="8211" spans="22:22" x14ac:dyDescent="0.45">
      <c r="V8211" s="3"/>
    </row>
    <row r="8212" spans="22:22" x14ac:dyDescent="0.45">
      <c r="V8212" s="3"/>
    </row>
    <row r="8213" spans="22:22" x14ac:dyDescent="0.45">
      <c r="V8213" s="3"/>
    </row>
    <row r="8214" spans="22:22" x14ac:dyDescent="0.45">
      <c r="V8214" s="3"/>
    </row>
    <row r="8215" spans="22:22" x14ac:dyDescent="0.45">
      <c r="V8215" s="3"/>
    </row>
    <row r="8216" spans="22:22" x14ac:dyDescent="0.45">
      <c r="V8216" s="3"/>
    </row>
    <row r="8217" spans="22:22" x14ac:dyDescent="0.45">
      <c r="V8217" s="3"/>
    </row>
    <row r="8218" spans="22:22" x14ac:dyDescent="0.45">
      <c r="V8218" s="3"/>
    </row>
    <row r="8219" spans="22:22" x14ac:dyDescent="0.45">
      <c r="V8219" s="3"/>
    </row>
    <row r="8220" spans="22:22" x14ac:dyDescent="0.45">
      <c r="V8220" s="3"/>
    </row>
    <row r="8221" spans="22:22" x14ac:dyDescent="0.45">
      <c r="V8221" s="3"/>
    </row>
    <row r="8222" spans="22:22" x14ac:dyDescent="0.45">
      <c r="V8222" s="3"/>
    </row>
    <row r="8223" spans="22:22" x14ac:dyDescent="0.45">
      <c r="V8223" s="3"/>
    </row>
    <row r="8224" spans="22:22" x14ac:dyDescent="0.45">
      <c r="V8224" s="3"/>
    </row>
    <row r="8225" spans="22:22" x14ac:dyDescent="0.45">
      <c r="V8225" s="3"/>
    </row>
    <row r="8226" spans="22:22" x14ac:dyDescent="0.45">
      <c r="V8226" s="3"/>
    </row>
    <row r="8227" spans="22:22" x14ac:dyDescent="0.45">
      <c r="V8227" s="3"/>
    </row>
    <row r="8228" spans="22:22" x14ac:dyDescent="0.45">
      <c r="V8228" s="3"/>
    </row>
    <row r="8229" spans="22:22" x14ac:dyDescent="0.45">
      <c r="V8229" s="3"/>
    </row>
    <row r="8230" spans="22:22" x14ac:dyDescent="0.45">
      <c r="V8230" s="3"/>
    </row>
    <row r="8231" spans="22:22" x14ac:dyDescent="0.45">
      <c r="V8231" s="3"/>
    </row>
    <row r="8232" spans="22:22" x14ac:dyDescent="0.45">
      <c r="V8232" s="3"/>
    </row>
    <row r="8233" spans="22:22" x14ac:dyDescent="0.45">
      <c r="V8233" s="3"/>
    </row>
    <row r="8234" spans="22:22" x14ac:dyDescent="0.45">
      <c r="V8234" s="3"/>
    </row>
    <row r="8235" spans="22:22" x14ac:dyDescent="0.45">
      <c r="V8235" s="3"/>
    </row>
    <row r="8236" spans="22:22" x14ac:dyDescent="0.45">
      <c r="V8236" s="3"/>
    </row>
    <row r="8237" spans="22:22" x14ac:dyDescent="0.45">
      <c r="V8237" s="3"/>
    </row>
    <row r="8238" spans="22:22" x14ac:dyDescent="0.45">
      <c r="V8238" s="3"/>
    </row>
    <row r="8239" spans="22:22" x14ac:dyDescent="0.45">
      <c r="V8239" s="3"/>
    </row>
    <row r="8240" spans="22:22" x14ac:dyDescent="0.45">
      <c r="V8240" s="3"/>
    </row>
    <row r="8241" spans="22:22" x14ac:dyDescent="0.45">
      <c r="V8241" s="3"/>
    </row>
    <row r="8242" spans="22:22" x14ac:dyDescent="0.45">
      <c r="V8242" s="3"/>
    </row>
    <row r="8243" spans="22:22" x14ac:dyDescent="0.45">
      <c r="V8243" s="3"/>
    </row>
    <row r="8244" spans="22:22" x14ac:dyDescent="0.45">
      <c r="V8244" s="3"/>
    </row>
    <row r="8245" spans="22:22" x14ac:dyDescent="0.45">
      <c r="V8245" s="3"/>
    </row>
    <row r="8246" spans="22:22" x14ac:dyDescent="0.45">
      <c r="V8246" s="3"/>
    </row>
    <row r="8247" spans="22:22" x14ac:dyDescent="0.45">
      <c r="V8247" s="3"/>
    </row>
    <row r="8248" spans="22:22" x14ac:dyDescent="0.45">
      <c r="V8248" s="3"/>
    </row>
    <row r="8249" spans="22:22" x14ac:dyDescent="0.45">
      <c r="V8249" s="3"/>
    </row>
    <row r="8250" spans="22:22" x14ac:dyDescent="0.45">
      <c r="V8250" s="3"/>
    </row>
    <row r="8251" spans="22:22" x14ac:dyDescent="0.45">
      <c r="V8251" s="3"/>
    </row>
    <row r="8252" spans="22:22" x14ac:dyDescent="0.45">
      <c r="V8252" s="3"/>
    </row>
    <row r="8253" spans="22:22" x14ac:dyDescent="0.45">
      <c r="V8253" s="3"/>
    </row>
    <row r="8254" spans="22:22" x14ac:dyDescent="0.45">
      <c r="V8254" s="3"/>
    </row>
    <row r="8255" spans="22:22" x14ac:dyDescent="0.45">
      <c r="V8255" s="3"/>
    </row>
    <row r="8256" spans="22:22" x14ac:dyDescent="0.45">
      <c r="V8256" s="3"/>
    </row>
    <row r="8257" spans="22:22" x14ac:dyDescent="0.45">
      <c r="V8257" s="3"/>
    </row>
    <row r="8258" spans="22:22" x14ac:dyDescent="0.45">
      <c r="V8258" s="3"/>
    </row>
    <row r="8259" spans="22:22" x14ac:dyDescent="0.45">
      <c r="V8259" s="3"/>
    </row>
    <row r="8260" spans="22:22" x14ac:dyDescent="0.45">
      <c r="V8260" s="3"/>
    </row>
    <row r="8261" spans="22:22" x14ac:dyDescent="0.45">
      <c r="V8261" s="3"/>
    </row>
    <row r="8262" spans="22:22" x14ac:dyDescent="0.45">
      <c r="V8262" s="3"/>
    </row>
    <row r="8263" spans="22:22" x14ac:dyDescent="0.45">
      <c r="V8263" s="3"/>
    </row>
    <row r="8264" spans="22:22" x14ac:dyDescent="0.45">
      <c r="V8264" s="3"/>
    </row>
    <row r="8265" spans="22:22" x14ac:dyDescent="0.45">
      <c r="V8265" s="3"/>
    </row>
    <row r="8266" spans="22:22" x14ac:dyDescent="0.45">
      <c r="V8266" s="3"/>
    </row>
    <row r="8267" spans="22:22" x14ac:dyDescent="0.45">
      <c r="V8267" s="3"/>
    </row>
    <row r="8268" spans="22:22" x14ac:dyDescent="0.45">
      <c r="V8268" s="3"/>
    </row>
    <row r="8269" spans="22:22" x14ac:dyDescent="0.45">
      <c r="V8269" s="3"/>
    </row>
    <row r="8270" spans="22:22" x14ac:dyDescent="0.45">
      <c r="V8270" s="3"/>
    </row>
    <row r="8271" spans="22:22" x14ac:dyDescent="0.45">
      <c r="V8271" s="3"/>
    </row>
    <row r="8272" spans="22:22" x14ac:dyDescent="0.45">
      <c r="V8272" s="3"/>
    </row>
    <row r="8273" spans="22:22" x14ac:dyDescent="0.45">
      <c r="V8273" s="3"/>
    </row>
    <row r="8274" spans="22:22" x14ac:dyDescent="0.45">
      <c r="V8274" s="3"/>
    </row>
    <row r="8275" spans="22:22" x14ac:dyDescent="0.45">
      <c r="V8275" s="3"/>
    </row>
    <row r="8276" spans="22:22" x14ac:dyDescent="0.45">
      <c r="V8276" s="3"/>
    </row>
    <row r="8277" spans="22:22" x14ac:dyDescent="0.45">
      <c r="V8277" s="3"/>
    </row>
    <row r="8278" spans="22:22" x14ac:dyDescent="0.45">
      <c r="V8278" s="3"/>
    </row>
    <row r="8279" spans="22:22" x14ac:dyDescent="0.45">
      <c r="V8279" s="3"/>
    </row>
    <row r="8280" spans="22:22" x14ac:dyDescent="0.45">
      <c r="V8280" s="3"/>
    </row>
    <row r="8281" spans="22:22" x14ac:dyDescent="0.45">
      <c r="V8281" s="3"/>
    </row>
    <row r="8282" spans="22:22" x14ac:dyDescent="0.45">
      <c r="V8282" s="3"/>
    </row>
    <row r="8283" spans="22:22" x14ac:dyDescent="0.45">
      <c r="V8283" s="3"/>
    </row>
    <row r="8284" spans="22:22" x14ac:dyDescent="0.45">
      <c r="V8284" s="3"/>
    </row>
    <row r="8285" spans="22:22" x14ac:dyDescent="0.45">
      <c r="V8285" s="3"/>
    </row>
    <row r="8286" spans="22:22" x14ac:dyDescent="0.45">
      <c r="V8286" s="3"/>
    </row>
    <row r="8287" spans="22:22" x14ac:dyDescent="0.45">
      <c r="V8287" s="3"/>
    </row>
    <row r="8288" spans="22:22" x14ac:dyDescent="0.45">
      <c r="V8288" s="3"/>
    </row>
    <row r="8289" spans="22:22" x14ac:dyDescent="0.45">
      <c r="V8289" s="3"/>
    </row>
    <row r="8290" spans="22:22" x14ac:dyDescent="0.45">
      <c r="V8290" s="3"/>
    </row>
    <row r="8291" spans="22:22" x14ac:dyDescent="0.45">
      <c r="V8291" s="3"/>
    </row>
    <row r="8292" spans="22:22" x14ac:dyDescent="0.45">
      <c r="V8292" s="3"/>
    </row>
    <row r="8293" spans="22:22" x14ac:dyDescent="0.45">
      <c r="V8293" s="3"/>
    </row>
    <row r="8294" spans="22:22" x14ac:dyDescent="0.45">
      <c r="V8294" s="3"/>
    </row>
    <row r="8295" spans="22:22" x14ac:dyDescent="0.45">
      <c r="V8295" s="3"/>
    </row>
    <row r="8296" spans="22:22" x14ac:dyDescent="0.45">
      <c r="V8296" s="3"/>
    </row>
    <row r="8297" spans="22:22" x14ac:dyDescent="0.45">
      <c r="V8297" s="3"/>
    </row>
    <row r="8298" spans="22:22" x14ac:dyDescent="0.45">
      <c r="V8298" s="3"/>
    </row>
    <row r="8299" spans="22:22" x14ac:dyDescent="0.45">
      <c r="V8299" s="3"/>
    </row>
    <row r="8300" spans="22:22" x14ac:dyDescent="0.45">
      <c r="V8300" s="3"/>
    </row>
    <row r="8301" spans="22:22" x14ac:dyDescent="0.45">
      <c r="V8301" s="3"/>
    </row>
    <row r="8302" spans="22:22" x14ac:dyDescent="0.45">
      <c r="V8302" s="3"/>
    </row>
    <row r="8303" spans="22:22" x14ac:dyDescent="0.45">
      <c r="V8303" s="3"/>
    </row>
    <row r="8304" spans="22:22" x14ac:dyDescent="0.45">
      <c r="V8304" s="3"/>
    </row>
    <row r="8305" spans="22:22" x14ac:dyDescent="0.45">
      <c r="V8305" s="3"/>
    </row>
    <row r="8306" spans="22:22" x14ac:dyDescent="0.45">
      <c r="V8306" s="3"/>
    </row>
    <row r="8307" spans="22:22" x14ac:dyDescent="0.45">
      <c r="V8307" s="3"/>
    </row>
    <row r="8308" spans="22:22" x14ac:dyDescent="0.45">
      <c r="V8308" s="3"/>
    </row>
    <row r="8309" spans="22:22" x14ac:dyDescent="0.45">
      <c r="V8309" s="3"/>
    </row>
    <row r="8310" spans="22:22" x14ac:dyDescent="0.45">
      <c r="V8310" s="3"/>
    </row>
    <row r="8311" spans="22:22" x14ac:dyDescent="0.45">
      <c r="V8311" s="3"/>
    </row>
    <row r="8312" spans="22:22" x14ac:dyDescent="0.45">
      <c r="V8312" s="3"/>
    </row>
    <row r="8313" spans="22:22" x14ac:dyDescent="0.45">
      <c r="V8313" s="3"/>
    </row>
    <row r="8314" spans="22:22" x14ac:dyDescent="0.45">
      <c r="V8314" s="3"/>
    </row>
    <row r="8315" spans="22:22" x14ac:dyDescent="0.45">
      <c r="V8315" s="3"/>
    </row>
    <row r="8316" spans="22:22" x14ac:dyDescent="0.45">
      <c r="V8316" s="3"/>
    </row>
    <row r="8317" spans="22:22" x14ac:dyDescent="0.45">
      <c r="V8317" s="3"/>
    </row>
    <row r="8318" spans="22:22" x14ac:dyDescent="0.45">
      <c r="V8318" s="3"/>
    </row>
    <row r="8319" spans="22:22" x14ac:dyDescent="0.45">
      <c r="V8319" s="3"/>
    </row>
    <row r="8320" spans="22:22" x14ac:dyDescent="0.45">
      <c r="V8320" s="3"/>
    </row>
    <row r="8321" spans="22:22" x14ac:dyDescent="0.45">
      <c r="V8321" s="3"/>
    </row>
    <row r="8322" spans="22:22" x14ac:dyDescent="0.45">
      <c r="V8322" s="3"/>
    </row>
    <row r="8323" spans="22:22" x14ac:dyDescent="0.45">
      <c r="V8323" s="3"/>
    </row>
    <row r="8324" spans="22:22" x14ac:dyDescent="0.45">
      <c r="V8324" s="3"/>
    </row>
    <row r="8325" spans="22:22" x14ac:dyDescent="0.45">
      <c r="V8325" s="3"/>
    </row>
    <row r="8326" spans="22:22" x14ac:dyDescent="0.45">
      <c r="V8326" s="3"/>
    </row>
    <row r="8327" spans="22:22" x14ac:dyDescent="0.45">
      <c r="V8327" s="3"/>
    </row>
    <row r="8328" spans="22:22" x14ac:dyDescent="0.45">
      <c r="V8328" s="3"/>
    </row>
    <row r="8329" spans="22:22" x14ac:dyDescent="0.45">
      <c r="V8329" s="3"/>
    </row>
    <row r="8330" spans="22:22" x14ac:dyDescent="0.45">
      <c r="V8330" s="3"/>
    </row>
    <row r="8331" spans="22:22" x14ac:dyDescent="0.45">
      <c r="V8331" s="3"/>
    </row>
    <row r="8332" spans="22:22" x14ac:dyDescent="0.45">
      <c r="V8332" s="3"/>
    </row>
    <row r="8333" spans="22:22" x14ac:dyDescent="0.45">
      <c r="V8333" s="3"/>
    </row>
    <row r="8334" spans="22:22" x14ac:dyDescent="0.45">
      <c r="V8334" s="3"/>
    </row>
    <row r="8335" spans="22:22" x14ac:dyDescent="0.45">
      <c r="V8335" s="3"/>
    </row>
    <row r="8336" spans="22:22" x14ac:dyDescent="0.45">
      <c r="V8336" s="3"/>
    </row>
    <row r="8337" spans="22:22" x14ac:dyDescent="0.45">
      <c r="V8337" s="3"/>
    </row>
    <row r="8338" spans="22:22" x14ac:dyDescent="0.45">
      <c r="V8338" s="3"/>
    </row>
    <row r="8339" spans="22:22" x14ac:dyDescent="0.45">
      <c r="V8339" s="3"/>
    </row>
    <row r="8340" spans="22:22" x14ac:dyDescent="0.45">
      <c r="V8340" s="3"/>
    </row>
    <row r="8341" spans="22:22" x14ac:dyDescent="0.45">
      <c r="V8341" s="3"/>
    </row>
    <row r="8342" spans="22:22" x14ac:dyDescent="0.45">
      <c r="V8342" s="3"/>
    </row>
    <row r="8343" spans="22:22" x14ac:dyDescent="0.45">
      <c r="V8343" s="3"/>
    </row>
    <row r="8344" spans="22:22" x14ac:dyDescent="0.45">
      <c r="V8344" s="3"/>
    </row>
    <row r="8345" spans="22:22" x14ac:dyDescent="0.45">
      <c r="V8345" s="3"/>
    </row>
    <row r="8346" spans="22:22" x14ac:dyDescent="0.45">
      <c r="V8346" s="3"/>
    </row>
    <row r="8347" spans="22:22" x14ac:dyDescent="0.45">
      <c r="V8347" s="3"/>
    </row>
    <row r="8348" spans="22:22" x14ac:dyDescent="0.45">
      <c r="V8348" s="3"/>
    </row>
    <row r="8349" spans="22:22" x14ac:dyDescent="0.45">
      <c r="V8349" s="3"/>
    </row>
    <row r="8350" spans="22:22" x14ac:dyDescent="0.45">
      <c r="V8350" s="3"/>
    </row>
    <row r="8351" spans="22:22" x14ac:dyDescent="0.45">
      <c r="V8351" s="3"/>
    </row>
    <row r="8352" spans="22:22" x14ac:dyDescent="0.45">
      <c r="V8352" s="3"/>
    </row>
    <row r="8353" spans="22:22" x14ac:dyDescent="0.45">
      <c r="V8353" s="3"/>
    </row>
    <row r="8354" spans="22:22" x14ac:dyDescent="0.45">
      <c r="V8354" s="3"/>
    </row>
    <row r="8355" spans="22:22" x14ac:dyDescent="0.45">
      <c r="V8355" s="3"/>
    </row>
    <row r="8356" spans="22:22" x14ac:dyDescent="0.45">
      <c r="V8356" s="3"/>
    </row>
    <row r="8357" spans="22:22" x14ac:dyDescent="0.45">
      <c r="V8357" s="3"/>
    </row>
    <row r="8358" spans="22:22" x14ac:dyDescent="0.45">
      <c r="V8358" s="3"/>
    </row>
    <row r="8359" spans="22:22" x14ac:dyDescent="0.45">
      <c r="V8359" s="3"/>
    </row>
    <row r="8360" spans="22:22" x14ac:dyDescent="0.45">
      <c r="V8360" s="3"/>
    </row>
    <row r="8361" spans="22:22" x14ac:dyDescent="0.45">
      <c r="V8361" s="3"/>
    </row>
    <row r="8362" spans="22:22" x14ac:dyDescent="0.45">
      <c r="V8362" s="3"/>
    </row>
    <row r="8363" spans="22:22" x14ac:dyDescent="0.45">
      <c r="V8363" s="3"/>
    </row>
    <row r="8364" spans="22:22" x14ac:dyDescent="0.45">
      <c r="V8364" s="3"/>
    </row>
    <row r="8365" spans="22:22" x14ac:dyDescent="0.45">
      <c r="V8365" s="3"/>
    </row>
    <row r="8366" spans="22:22" x14ac:dyDescent="0.45">
      <c r="V8366" s="3"/>
    </row>
    <row r="8367" spans="22:22" x14ac:dyDescent="0.45">
      <c r="V8367" s="3"/>
    </row>
    <row r="8368" spans="22:22" x14ac:dyDescent="0.45">
      <c r="V8368" s="3"/>
    </row>
    <row r="8369" spans="22:22" x14ac:dyDescent="0.45">
      <c r="V8369" s="3"/>
    </row>
    <row r="8370" spans="22:22" x14ac:dyDescent="0.45">
      <c r="V8370" s="3"/>
    </row>
    <row r="8371" spans="22:22" x14ac:dyDescent="0.45">
      <c r="V8371" s="3"/>
    </row>
    <row r="8372" spans="22:22" x14ac:dyDescent="0.45">
      <c r="V8372" s="3"/>
    </row>
    <row r="8373" spans="22:22" x14ac:dyDescent="0.45">
      <c r="V8373" s="3"/>
    </row>
    <row r="8374" spans="22:22" x14ac:dyDescent="0.45">
      <c r="V8374" s="3"/>
    </row>
    <row r="8375" spans="22:22" x14ac:dyDescent="0.45">
      <c r="V8375" s="3"/>
    </row>
    <row r="8376" spans="22:22" x14ac:dyDescent="0.45">
      <c r="V8376" s="3"/>
    </row>
    <row r="8377" spans="22:22" x14ac:dyDescent="0.45">
      <c r="V8377" s="3"/>
    </row>
    <row r="8378" spans="22:22" x14ac:dyDescent="0.45">
      <c r="V8378" s="3"/>
    </row>
    <row r="8379" spans="22:22" x14ac:dyDescent="0.45">
      <c r="V8379" s="3"/>
    </row>
    <row r="8380" spans="22:22" x14ac:dyDescent="0.45">
      <c r="V8380" s="3"/>
    </row>
    <row r="8381" spans="22:22" x14ac:dyDescent="0.45">
      <c r="V8381" s="3"/>
    </row>
    <row r="8382" spans="22:22" x14ac:dyDescent="0.45">
      <c r="V8382" s="3"/>
    </row>
    <row r="8383" spans="22:22" x14ac:dyDescent="0.45">
      <c r="V8383" s="3"/>
    </row>
    <row r="8384" spans="22:22" x14ac:dyDescent="0.45">
      <c r="V8384" s="3"/>
    </row>
    <row r="8385" spans="22:22" x14ac:dyDescent="0.45">
      <c r="V8385" s="3"/>
    </row>
    <row r="8386" spans="22:22" x14ac:dyDescent="0.45">
      <c r="V8386" s="3"/>
    </row>
    <row r="8387" spans="22:22" x14ac:dyDescent="0.45">
      <c r="V8387" s="3"/>
    </row>
    <row r="8388" spans="22:22" x14ac:dyDescent="0.45">
      <c r="V8388" s="3"/>
    </row>
    <row r="8389" spans="22:22" x14ac:dyDescent="0.45">
      <c r="V8389" s="3"/>
    </row>
    <row r="8390" spans="22:22" x14ac:dyDescent="0.45">
      <c r="V8390" s="3"/>
    </row>
    <row r="8391" spans="22:22" x14ac:dyDescent="0.45">
      <c r="V8391" s="3"/>
    </row>
    <row r="8392" spans="22:22" x14ac:dyDescent="0.45">
      <c r="V8392" s="3"/>
    </row>
    <row r="8393" spans="22:22" x14ac:dyDescent="0.45">
      <c r="V8393" s="3"/>
    </row>
    <row r="8394" spans="22:22" x14ac:dyDescent="0.45">
      <c r="V8394" s="3"/>
    </row>
    <row r="8395" spans="22:22" x14ac:dyDescent="0.45">
      <c r="V8395" s="3"/>
    </row>
    <row r="8396" spans="22:22" x14ac:dyDescent="0.45">
      <c r="V8396" s="3"/>
    </row>
    <row r="8397" spans="22:22" x14ac:dyDescent="0.45">
      <c r="V8397" s="3"/>
    </row>
    <row r="8398" spans="22:22" x14ac:dyDescent="0.45">
      <c r="V8398" s="3"/>
    </row>
    <row r="8399" spans="22:22" x14ac:dyDescent="0.45">
      <c r="V8399" s="3"/>
    </row>
    <row r="8400" spans="22:22" x14ac:dyDescent="0.45">
      <c r="V8400" s="3"/>
    </row>
    <row r="8401" spans="22:22" x14ac:dyDescent="0.45">
      <c r="V8401" s="3"/>
    </row>
    <row r="8402" spans="22:22" x14ac:dyDescent="0.45">
      <c r="V8402" s="3"/>
    </row>
    <row r="8403" spans="22:22" x14ac:dyDescent="0.45">
      <c r="V8403" s="3"/>
    </row>
    <row r="8404" spans="22:22" x14ac:dyDescent="0.45">
      <c r="V8404" s="3"/>
    </row>
    <row r="8405" spans="22:22" x14ac:dyDescent="0.45">
      <c r="V8405" s="3"/>
    </row>
    <row r="8406" spans="22:22" x14ac:dyDescent="0.45">
      <c r="V8406" s="3"/>
    </row>
    <row r="8407" spans="22:22" x14ac:dyDescent="0.45">
      <c r="V8407" s="3"/>
    </row>
    <row r="8408" spans="22:22" x14ac:dyDescent="0.45">
      <c r="V8408" s="3"/>
    </row>
    <row r="8409" spans="22:22" x14ac:dyDescent="0.45">
      <c r="V8409" s="3"/>
    </row>
    <row r="8410" spans="22:22" x14ac:dyDescent="0.45">
      <c r="V8410" s="3"/>
    </row>
    <row r="8411" spans="22:22" x14ac:dyDescent="0.45">
      <c r="V8411" s="3"/>
    </row>
    <row r="8412" spans="22:22" x14ac:dyDescent="0.45">
      <c r="V8412" s="3"/>
    </row>
    <row r="8413" spans="22:22" x14ac:dyDescent="0.45">
      <c r="V8413" s="3"/>
    </row>
    <row r="8414" spans="22:22" x14ac:dyDescent="0.45">
      <c r="V8414" s="3"/>
    </row>
    <row r="8415" spans="22:22" x14ac:dyDescent="0.45">
      <c r="V8415" s="3"/>
    </row>
    <row r="8416" spans="22:22" x14ac:dyDescent="0.45">
      <c r="V8416" s="3"/>
    </row>
    <row r="8417" spans="22:22" x14ac:dyDescent="0.45">
      <c r="V8417" s="3"/>
    </row>
    <row r="8418" spans="22:22" x14ac:dyDescent="0.45">
      <c r="V8418" s="3"/>
    </row>
    <row r="8419" spans="22:22" x14ac:dyDescent="0.45">
      <c r="V8419" s="3"/>
    </row>
    <row r="8420" spans="22:22" x14ac:dyDescent="0.45">
      <c r="V8420" s="3"/>
    </row>
    <row r="8421" spans="22:22" x14ac:dyDescent="0.45">
      <c r="V8421" s="3"/>
    </row>
    <row r="8422" spans="22:22" x14ac:dyDescent="0.45">
      <c r="V8422" s="3"/>
    </row>
    <row r="8423" spans="22:22" x14ac:dyDescent="0.45">
      <c r="V8423" s="3"/>
    </row>
    <row r="8424" spans="22:22" x14ac:dyDescent="0.45">
      <c r="V8424" s="3"/>
    </row>
    <row r="8425" spans="22:22" x14ac:dyDescent="0.45">
      <c r="V8425" s="3"/>
    </row>
    <row r="8426" spans="22:22" x14ac:dyDescent="0.45">
      <c r="V8426" s="3"/>
    </row>
    <row r="8427" spans="22:22" x14ac:dyDescent="0.45">
      <c r="V8427" s="3"/>
    </row>
    <row r="8428" spans="22:22" x14ac:dyDescent="0.45">
      <c r="V8428" s="3"/>
    </row>
    <row r="8429" spans="22:22" x14ac:dyDescent="0.45">
      <c r="V8429" s="3"/>
    </row>
    <row r="8430" spans="22:22" x14ac:dyDescent="0.45">
      <c r="V8430" s="3"/>
    </row>
    <row r="8431" spans="22:22" x14ac:dyDescent="0.45">
      <c r="V8431" s="3"/>
    </row>
    <row r="8432" spans="22:22" x14ac:dyDescent="0.45">
      <c r="V8432" s="3"/>
    </row>
    <row r="8433" spans="22:22" x14ac:dyDescent="0.45">
      <c r="V8433" s="3"/>
    </row>
    <row r="8434" spans="22:22" x14ac:dyDescent="0.45">
      <c r="V8434" s="3"/>
    </row>
    <row r="8435" spans="22:22" x14ac:dyDescent="0.45">
      <c r="V8435" s="3"/>
    </row>
    <row r="8436" spans="22:22" x14ac:dyDescent="0.45">
      <c r="V8436" s="3"/>
    </row>
    <row r="8437" spans="22:22" x14ac:dyDescent="0.45">
      <c r="V8437" s="3"/>
    </row>
    <row r="8438" spans="22:22" x14ac:dyDescent="0.45">
      <c r="V8438" s="3"/>
    </row>
    <row r="8439" spans="22:22" x14ac:dyDescent="0.45">
      <c r="V8439" s="3"/>
    </row>
    <row r="8440" spans="22:22" x14ac:dyDescent="0.45">
      <c r="V8440" s="3"/>
    </row>
    <row r="8441" spans="22:22" x14ac:dyDescent="0.45">
      <c r="V8441" s="3"/>
    </row>
    <row r="8442" spans="22:22" x14ac:dyDescent="0.45">
      <c r="V8442" s="3"/>
    </row>
    <row r="8443" spans="22:22" x14ac:dyDescent="0.45">
      <c r="V8443" s="3"/>
    </row>
    <row r="8444" spans="22:22" x14ac:dyDescent="0.45">
      <c r="V8444" s="3"/>
    </row>
    <row r="8445" spans="22:22" x14ac:dyDescent="0.45">
      <c r="V8445" s="3"/>
    </row>
    <row r="8446" spans="22:22" x14ac:dyDescent="0.45">
      <c r="V8446" s="3"/>
    </row>
    <row r="8447" spans="22:22" x14ac:dyDescent="0.45">
      <c r="V8447" s="3"/>
    </row>
    <row r="8448" spans="22:22" x14ac:dyDescent="0.45">
      <c r="V8448" s="3"/>
    </row>
    <row r="8449" spans="22:22" x14ac:dyDescent="0.45">
      <c r="V8449" s="3"/>
    </row>
    <row r="8450" spans="22:22" x14ac:dyDescent="0.45">
      <c r="V8450" s="3"/>
    </row>
    <row r="8451" spans="22:22" x14ac:dyDescent="0.45">
      <c r="V8451" s="3"/>
    </row>
    <row r="8452" spans="22:22" x14ac:dyDescent="0.45">
      <c r="V8452" s="3"/>
    </row>
    <row r="8453" spans="22:22" x14ac:dyDescent="0.45">
      <c r="V8453" s="3"/>
    </row>
    <row r="8454" spans="22:22" x14ac:dyDescent="0.45">
      <c r="V8454" s="3"/>
    </row>
    <row r="8455" spans="22:22" x14ac:dyDescent="0.45">
      <c r="V8455" s="3"/>
    </row>
    <row r="8456" spans="22:22" x14ac:dyDescent="0.45">
      <c r="V8456" s="3"/>
    </row>
    <row r="8457" spans="22:22" x14ac:dyDescent="0.45">
      <c r="V8457" s="3"/>
    </row>
    <row r="8458" spans="22:22" x14ac:dyDescent="0.45">
      <c r="V8458" s="3"/>
    </row>
    <row r="8459" spans="22:22" x14ac:dyDescent="0.45">
      <c r="V8459" s="3"/>
    </row>
    <row r="8460" spans="22:22" x14ac:dyDescent="0.45">
      <c r="V8460" s="3"/>
    </row>
    <row r="8461" spans="22:22" x14ac:dyDescent="0.45">
      <c r="V8461" s="3"/>
    </row>
    <row r="8462" spans="22:22" x14ac:dyDescent="0.45">
      <c r="V8462" s="3"/>
    </row>
    <row r="8463" spans="22:22" x14ac:dyDescent="0.45">
      <c r="V8463" s="3"/>
    </row>
    <row r="8464" spans="22:22" x14ac:dyDescent="0.45">
      <c r="V8464" s="3"/>
    </row>
    <row r="8465" spans="22:22" x14ac:dyDescent="0.45">
      <c r="V8465" s="3"/>
    </row>
    <row r="8466" spans="22:22" x14ac:dyDescent="0.45">
      <c r="V8466" s="3"/>
    </row>
    <row r="8467" spans="22:22" x14ac:dyDescent="0.45">
      <c r="V8467" s="3"/>
    </row>
    <row r="8468" spans="22:22" x14ac:dyDescent="0.45">
      <c r="V8468" s="3"/>
    </row>
    <row r="8469" spans="22:22" x14ac:dyDescent="0.45">
      <c r="V8469" s="3"/>
    </row>
    <row r="8470" spans="22:22" x14ac:dyDescent="0.45">
      <c r="V8470" s="3"/>
    </row>
    <row r="8471" spans="22:22" x14ac:dyDescent="0.45">
      <c r="V8471" s="3"/>
    </row>
    <row r="8472" spans="22:22" x14ac:dyDescent="0.45">
      <c r="V8472" s="3"/>
    </row>
    <row r="8473" spans="22:22" x14ac:dyDescent="0.45">
      <c r="V8473" s="3"/>
    </row>
    <row r="8474" spans="22:22" x14ac:dyDescent="0.45">
      <c r="V8474" s="3"/>
    </row>
    <row r="8475" spans="22:22" x14ac:dyDescent="0.45">
      <c r="V8475" s="3"/>
    </row>
    <row r="8476" spans="22:22" x14ac:dyDescent="0.45">
      <c r="V8476" s="3"/>
    </row>
    <row r="8477" spans="22:22" x14ac:dyDescent="0.45">
      <c r="V8477" s="3"/>
    </row>
    <row r="8478" spans="22:22" x14ac:dyDescent="0.45">
      <c r="V8478" s="3"/>
    </row>
    <row r="8479" spans="22:22" x14ac:dyDescent="0.45">
      <c r="V8479" s="3"/>
    </row>
    <row r="8480" spans="22:22" x14ac:dyDescent="0.45">
      <c r="V8480" s="3"/>
    </row>
    <row r="8481" spans="22:22" x14ac:dyDescent="0.45">
      <c r="V8481" s="3"/>
    </row>
    <row r="8482" spans="22:22" x14ac:dyDescent="0.45">
      <c r="V8482" s="3"/>
    </row>
    <row r="8483" spans="22:22" x14ac:dyDescent="0.45">
      <c r="V8483" s="3"/>
    </row>
    <row r="8484" spans="22:22" x14ac:dyDescent="0.45">
      <c r="V8484" s="3"/>
    </row>
    <row r="8485" spans="22:22" x14ac:dyDescent="0.45">
      <c r="V8485" s="3"/>
    </row>
    <row r="8486" spans="22:22" x14ac:dyDescent="0.45">
      <c r="V8486" s="3"/>
    </row>
    <row r="8487" spans="22:22" x14ac:dyDescent="0.45">
      <c r="V8487" s="3"/>
    </row>
    <row r="8488" spans="22:22" x14ac:dyDescent="0.45">
      <c r="V8488" s="3"/>
    </row>
    <row r="8489" spans="22:22" x14ac:dyDescent="0.45">
      <c r="V8489" s="3"/>
    </row>
    <row r="8490" spans="22:22" x14ac:dyDescent="0.45">
      <c r="V8490" s="3"/>
    </row>
    <row r="8491" spans="22:22" x14ac:dyDescent="0.45">
      <c r="V8491" s="3"/>
    </row>
    <row r="8492" spans="22:22" x14ac:dyDescent="0.45">
      <c r="V8492" s="3"/>
    </row>
    <row r="8493" spans="22:22" x14ac:dyDescent="0.45">
      <c r="V8493" s="3"/>
    </row>
    <row r="8494" spans="22:22" x14ac:dyDescent="0.45">
      <c r="V8494" s="3"/>
    </row>
    <row r="8495" spans="22:22" x14ac:dyDescent="0.45">
      <c r="V8495" s="3"/>
    </row>
    <row r="8496" spans="22:22" x14ac:dyDescent="0.45">
      <c r="V8496" s="3"/>
    </row>
    <row r="8497" spans="22:22" x14ac:dyDescent="0.45">
      <c r="V8497" s="3"/>
    </row>
    <row r="8498" spans="22:22" x14ac:dyDescent="0.45">
      <c r="V8498" s="3"/>
    </row>
    <row r="8499" spans="22:22" x14ac:dyDescent="0.45">
      <c r="V8499" s="3"/>
    </row>
    <row r="8500" spans="22:22" x14ac:dyDescent="0.45">
      <c r="V8500" s="3"/>
    </row>
    <row r="8501" spans="22:22" x14ac:dyDescent="0.45">
      <c r="V8501" s="3"/>
    </row>
    <row r="8502" spans="22:22" x14ac:dyDescent="0.45">
      <c r="V8502" s="3"/>
    </row>
    <row r="8503" spans="22:22" x14ac:dyDescent="0.45">
      <c r="V8503" s="3"/>
    </row>
    <row r="8504" spans="22:22" x14ac:dyDescent="0.45">
      <c r="V8504" s="3"/>
    </row>
    <row r="8505" spans="22:22" x14ac:dyDescent="0.45">
      <c r="V8505" s="3"/>
    </row>
    <row r="8506" spans="22:22" x14ac:dyDescent="0.45">
      <c r="V8506" s="3"/>
    </row>
    <row r="8507" spans="22:22" x14ac:dyDescent="0.45">
      <c r="V8507" s="3"/>
    </row>
    <row r="8508" spans="22:22" x14ac:dyDescent="0.45">
      <c r="V8508" s="3"/>
    </row>
    <row r="8509" spans="22:22" x14ac:dyDescent="0.45">
      <c r="V8509" s="3"/>
    </row>
    <row r="8510" spans="22:22" x14ac:dyDescent="0.45">
      <c r="V8510" s="3"/>
    </row>
    <row r="8511" spans="22:22" x14ac:dyDescent="0.45">
      <c r="V8511" s="3"/>
    </row>
    <row r="8512" spans="22:22" x14ac:dyDescent="0.45">
      <c r="V8512" s="3"/>
    </row>
    <row r="8513" spans="22:22" x14ac:dyDescent="0.45">
      <c r="V8513" s="3"/>
    </row>
    <row r="8514" spans="22:22" x14ac:dyDescent="0.45">
      <c r="V8514" s="3"/>
    </row>
    <row r="8515" spans="22:22" x14ac:dyDescent="0.45">
      <c r="V8515" s="3"/>
    </row>
    <row r="8516" spans="22:22" x14ac:dyDescent="0.45">
      <c r="V8516" s="3"/>
    </row>
    <row r="8517" spans="22:22" x14ac:dyDescent="0.45">
      <c r="V8517" s="3"/>
    </row>
    <row r="8518" spans="22:22" x14ac:dyDescent="0.45">
      <c r="V8518" s="3"/>
    </row>
    <row r="8519" spans="22:22" x14ac:dyDescent="0.45">
      <c r="V8519" s="3"/>
    </row>
    <row r="8520" spans="22:22" x14ac:dyDescent="0.45">
      <c r="V8520" s="3"/>
    </row>
    <row r="8521" spans="22:22" x14ac:dyDescent="0.45">
      <c r="V8521" s="3"/>
    </row>
    <row r="8522" spans="22:22" x14ac:dyDescent="0.45">
      <c r="V8522" s="3"/>
    </row>
    <row r="8523" spans="22:22" x14ac:dyDescent="0.45">
      <c r="V8523" s="3"/>
    </row>
    <row r="8524" spans="22:22" x14ac:dyDescent="0.45">
      <c r="V8524" s="3"/>
    </row>
    <row r="8525" spans="22:22" x14ac:dyDescent="0.45">
      <c r="V8525" s="3"/>
    </row>
    <row r="8526" spans="22:22" x14ac:dyDescent="0.45">
      <c r="V8526" s="3"/>
    </row>
    <row r="8527" spans="22:22" x14ac:dyDescent="0.45">
      <c r="V8527" s="3"/>
    </row>
    <row r="8528" spans="22:22" x14ac:dyDescent="0.45">
      <c r="V8528" s="3"/>
    </row>
    <row r="8529" spans="22:22" x14ac:dyDescent="0.45">
      <c r="V8529" s="3"/>
    </row>
    <row r="8530" spans="22:22" x14ac:dyDescent="0.45">
      <c r="V8530" s="3"/>
    </row>
    <row r="8531" spans="22:22" x14ac:dyDescent="0.45">
      <c r="V8531" s="3"/>
    </row>
    <row r="8532" spans="22:22" x14ac:dyDescent="0.45">
      <c r="V8532" s="3"/>
    </row>
    <row r="8533" spans="22:22" x14ac:dyDescent="0.45">
      <c r="V8533" s="3"/>
    </row>
    <row r="8534" spans="22:22" x14ac:dyDescent="0.45">
      <c r="V8534" s="3"/>
    </row>
    <row r="8535" spans="22:22" x14ac:dyDescent="0.45">
      <c r="V8535" s="3"/>
    </row>
    <row r="8536" spans="22:22" x14ac:dyDescent="0.45">
      <c r="V8536" s="3"/>
    </row>
    <row r="8537" spans="22:22" x14ac:dyDescent="0.45">
      <c r="V8537" s="3"/>
    </row>
    <row r="8538" spans="22:22" x14ac:dyDescent="0.45">
      <c r="V8538" s="3"/>
    </row>
    <row r="8539" spans="22:22" x14ac:dyDescent="0.45">
      <c r="V8539" s="3"/>
    </row>
    <row r="8540" spans="22:22" x14ac:dyDescent="0.45">
      <c r="V8540" s="3"/>
    </row>
    <row r="8541" spans="22:22" x14ac:dyDescent="0.45">
      <c r="V8541" s="3"/>
    </row>
    <row r="8542" spans="22:22" x14ac:dyDescent="0.45">
      <c r="V8542" s="3"/>
    </row>
    <row r="8543" spans="22:22" x14ac:dyDescent="0.45">
      <c r="V8543" s="3"/>
    </row>
    <row r="8544" spans="22:22" x14ac:dyDescent="0.45">
      <c r="V8544" s="3"/>
    </row>
    <row r="8545" spans="22:22" x14ac:dyDescent="0.45">
      <c r="V8545" s="3"/>
    </row>
    <row r="8546" spans="22:22" x14ac:dyDescent="0.45">
      <c r="V8546" s="3"/>
    </row>
    <row r="8547" spans="22:22" x14ac:dyDescent="0.45">
      <c r="V8547" s="3"/>
    </row>
    <row r="8548" spans="22:22" x14ac:dyDescent="0.45">
      <c r="V8548" s="3"/>
    </row>
    <row r="8549" spans="22:22" x14ac:dyDescent="0.45">
      <c r="V8549" s="3"/>
    </row>
    <row r="8550" spans="22:22" x14ac:dyDescent="0.45">
      <c r="V8550" s="3"/>
    </row>
    <row r="8551" spans="22:22" x14ac:dyDescent="0.45">
      <c r="V8551" s="3"/>
    </row>
    <row r="8552" spans="22:22" x14ac:dyDescent="0.45">
      <c r="V8552" s="3"/>
    </row>
    <row r="8553" spans="22:22" x14ac:dyDescent="0.45">
      <c r="V8553" s="3"/>
    </row>
    <row r="8554" spans="22:22" x14ac:dyDescent="0.45">
      <c r="V8554" s="3"/>
    </row>
    <row r="8555" spans="22:22" x14ac:dyDescent="0.45">
      <c r="V8555" s="3"/>
    </row>
    <row r="8556" spans="22:22" x14ac:dyDescent="0.45">
      <c r="V8556" s="3"/>
    </row>
    <row r="8557" spans="22:22" x14ac:dyDescent="0.45">
      <c r="V8557" s="3"/>
    </row>
    <row r="8558" spans="22:22" x14ac:dyDescent="0.45">
      <c r="V8558" s="3"/>
    </row>
    <row r="8559" spans="22:22" x14ac:dyDescent="0.45">
      <c r="V8559" s="3"/>
    </row>
    <row r="8560" spans="22:22" x14ac:dyDescent="0.45">
      <c r="V8560" s="3"/>
    </row>
    <row r="8561" spans="22:22" x14ac:dyDescent="0.45">
      <c r="V8561" s="3"/>
    </row>
    <row r="8562" spans="22:22" x14ac:dyDescent="0.45">
      <c r="V8562" s="3"/>
    </row>
    <row r="8563" spans="22:22" x14ac:dyDescent="0.45">
      <c r="V8563" s="3"/>
    </row>
    <row r="8564" spans="22:22" x14ac:dyDescent="0.45">
      <c r="V8564" s="3"/>
    </row>
    <row r="8565" spans="22:22" x14ac:dyDescent="0.45">
      <c r="V8565" s="3"/>
    </row>
    <row r="8566" spans="22:22" x14ac:dyDescent="0.45">
      <c r="V8566" s="3"/>
    </row>
    <row r="8567" spans="22:22" x14ac:dyDescent="0.45">
      <c r="V8567" s="3"/>
    </row>
    <row r="8568" spans="22:22" x14ac:dyDescent="0.45">
      <c r="V8568" s="3"/>
    </row>
    <row r="8569" spans="22:22" x14ac:dyDescent="0.45">
      <c r="V8569" s="3"/>
    </row>
    <row r="8570" spans="22:22" x14ac:dyDescent="0.45">
      <c r="V8570" s="3"/>
    </row>
    <row r="8571" spans="22:22" x14ac:dyDescent="0.45">
      <c r="V8571" s="3"/>
    </row>
    <row r="8572" spans="22:22" x14ac:dyDescent="0.45">
      <c r="V8572" s="3"/>
    </row>
    <row r="8573" spans="22:22" x14ac:dyDescent="0.45">
      <c r="V8573" s="3"/>
    </row>
    <row r="8574" spans="22:22" x14ac:dyDescent="0.45">
      <c r="V8574" s="3"/>
    </row>
    <row r="8575" spans="22:22" x14ac:dyDescent="0.45">
      <c r="V8575" s="3"/>
    </row>
    <row r="8576" spans="22:22" x14ac:dyDescent="0.45">
      <c r="V8576" s="3"/>
    </row>
    <row r="8577" spans="22:22" x14ac:dyDescent="0.45">
      <c r="V8577" s="3"/>
    </row>
    <row r="8578" spans="22:22" x14ac:dyDescent="0.45">
      <c r="V8578" s="3"/>
    </row>
    <row r="8579" spans="22:22" x14ac:dyDescent="0.45">
      <c r="V8579" s="3"/>
    </row>
    <row r="8580" spans="22:22" x14ac:dyDescent="0.45">
      <c r="V8580" s="3"/>
    </row>
    <row r="8581" spans="22:22" x14ac:dyDescent="0.45">
      <c r="V8581" s="3"/>
    </row>
    <row r="8582" spans="22:22" x14ac:dyDescent="0.45">
      <c r="V8582" s="3"/>
    </row>
    <row r="8583" spans="22:22" x14ac:dyDescent="0.45">
      <c r="V8583" s="3"/>
    </row>
    <row r="8584" spans="22:22" x14ac:dyDescent="0.45">
      <c r="V8584" s="3"/>
    </row>
    <row r="8585" spans="22:22" x14ac:dyDescent="0.45">
      <c r="V8585" s="3"/>
    </row>
    <row r="8586" spans="22:22" x14ac:dyDescent="0.45">
      <c r="V8586" s="3"/>
    </row>
    <row r="8587" spans="22:22" x14ac:dyDescent="0.45">
      <c r="V8587" s="3"/>
    </row>
    <row r="8588" spans="22:22" x14ac:dyDescent="0.45">
      <c r="V8588" s="3"/>
    </row>
    <row r="8589" spans="22:22" x14ac:dyDescent="0.45">
      <c r="V8589" s="3"/>
    </row>
    <row r="8590" spans="22:22" x14ac:dyDescent="0.45">
      <c r="V8590" s="3"/>
    </row>
    <row r="8591" spans="22:22" x14ac:dyDescent="0.45">
      <c r="V8591" s="3"/>
    </row>
    <row r="8592" spans="22:22" x14ac:dyDescent="0.45">
      <c r="V8592" s="3"/>
    </row>
    <row r="8593" spans="22:22" x14ac:dyDescent="0.45">
      <c r="V8593" s="3"/>
    </row>
    <row r="8594" spans="22:22" x14ac:dyDescent="0.45">
      <c r="V8594" s="3"/>
    </row>
    <row r="8595" spans="22:22" x14ac:dyDescent="0.45">
      <c r="V8595" s="3"/>
    </row>
    <row r="8596" spans="22:22" x14ac:dyDescent="0.45">
      <c r="V8596" s="3"/>
    </row>
    <row r="8597" spans="22:22" x14ac:dyDescent="0.45">
      <c r="V8597" s="3"/>
    </row>
    <row r="8598" spans="22:22" x14ac:dyDescent="0.45">
      <c r="V8598" s="3"/>
    </row>
    <row r="8599" spans="22:22" x14ac:dyDescent="0.45">
      <c r="V8599" s="3"/>
    </row>
    <row r="8600" spans="22:22" x14ac:dyDescent="0.45">
      <c r="V8600" s="3"/>
    </row>
    <row r="8601" spans="22:22" x14ac:dyDescent="0.45">
      <c r="V8601" s="3"/>
    </row>
    <row r="8602" spans="22:22" x14ac:dyDescent="0.45">
      <c r="V8602" s="3"/>
    </row>
    <row r="8603" spans="22:22" x14ac:dyDescent="0.45">
      <c r="V8603" s="3"/>
    </row>
    <row r="8604" spans="22:22" x14ac:dyDescent="0.45">
      <c r="V8604" s="3"/>
    </row>
    <row r="8605" spans="22:22" x14ac:dyDescent="0.45">
      <c r="V8605" s="3"/>
    </row>
    <row r="8606" spans="22:22" x14ac:dyDescent="0.45">
      <c r="V8606" s="3"/>
    </row>
    <row r="8607" spans="22:22" x14ac:dyDescent="0.45">
      <c r="V8607" s="3"/>
    </row>
    <row r="8608" spans="22:22" x14ac:dyDescent="0.45">
      <c r="V8608" s="3"/>
    </row>
    <row r="8609" spans="22:22" x14ac:dyDescent="0.45">
      <c r="V8609" s="3"/>
    </row>
    <row r="8610" spans="22:22" x14ac:dyDescent="0.45">
      <c r="V8610" s="3"/>
    </row>
    <row r="8611" spans="22:22" x14ac:dyDescent="0.45">
      <c r="V8611" s="3"/>
    </row>
    <row r="8612" spans="22:22" x14ac:dyDescent="0.45">
      <c r="V8612" s="3"/>
    </row>
    <row r="8613" spans="22:22" x14ac:dyDescent="0.45">
      <c r="V8613" s="3"/>
    </row>
    <row r="8614" spans="22:22" x14ac:dyDescent="0.45">
      <c r="V8614" s="3"/>
    </row>
    <row r="8615" spans="22:22" x14ac:dyDescent="0.45">
      <c r="V8615" s="3"/>
    </row>
    <row r="8616" spans="22:22" x14ac:dyDescent="0.45">
      <c r="V8616" s="3"/>
    </row>
    <row r="8617" spans="22:22" x14ac:dyDescent="0.45">
      <c r="V8617" s="3"/>
    </row>
    <row r="8618" spans="22:22" x14ac:dyDescent="0.45">
      <c r="V8618" s="3"/>
    </row>
    <row r="8619" spans="22:22" x14ac:dyDescent="0.45">
      <c r="V8619" s="3"/>
    </row>
    <row r="8620" spans="22:22" x14ac:dyDescent="0.45">
      <c r="V8620" s="3"/>
    </row>
    <row r="8621" spans="22:22" x14ac:dyDescent="0.45">
      <c r="V8621" s="3"/>
    </row>
    <row r="8622" spans="22:22" x14ac:dyDescent="0.45">
      <c r="V8622" s="3"/>
    </row>
    <row r="8623" spans="22:22" x14ac:dyDescent="0.45">
      <c r="V8623" s="3"/>
    </row>
    <row r="8624" spans="22:22" x14ac:dyDescent="0.45">
      <c r="V8624" s="3"/>
    </row>
    <row r="8625" spans="22:22" x14ac:dyDescent="0.45">
      <c r="V8625" s="3"/>
    </row>
    <row r="8626" spans="22:22" x14ac:dyDescent="0.45">
      <c r="V8626" s="3"/>
    </row>
    <row r="8627" spans="22:22" x14ac:dyDescent="0.45">
      <c r="V8627" s="3"/>
    </row>
    <row r="8628" spans="22:22" x14ac:dyDescent="0.45">
      <c r="V8628" s="3"/>
    </row>
    <row r="8629" spans="22:22" x14ac:dyDescent="0.45">
      <c r="V8629" s="3"/>
    </row>
    <row r="8630" spans="22:22" x14ac:dyDescent="0.45">
      <c r="V8630" s="3"/>
    </row>
    <row r="8631" spans="22:22" x14ac:dyDescent="0.45">
      <c r="V8631" s="3"/>
    </row>
    <row r="8632" spans="22:22" x14ac:dyDescent="0.45">
      <c r="V8632" s="3"/>
    </row>
    <row r="8633" spans="22:22" x14ac:dyDescent="0.45">
      <c r="V8633" s="3"/>
    </row>
    <row r="8634" spans="22:22" x14ac:dyDescent="0.45">
      <c r="V8634" s="3"/>
    </row>
    <row r="8635" spans="22:22" x14ac:dyDescent="0.45">
      <c r="V8635" s="3"/>
    </row>
    <row r="8636" spans="22:22" x14ac:dyDescent="0.45">
      <c r="V8636" s="3"/>
    </row>
    <row r="8637" spans="22:22" x14ac:dyDescent="0.45">
      <c r="V8637" s="3"/>
    </row>
    <row r="8638" spans="22:22" x14ac:dyDescent="0.45">
      <c r="V8638" s="3"/>
    </row>
    <row r="8639" spans="22:22" x14ac:dyDescent="0.45">
      <c r="V8639" s="3"/>
    </row>
    <row r="8640" spans="22:22" x14ac:dyDescent="0.45">
      <c r="V8640" s="3"/>
    </row>
    <row r="8641" spans="22:22" x14ac:dyDescent="0.45">
      <c r="V8641" s="3"/>
    </row>
    <row r="8642" spans="22:22" x14ac:dyDescent="0.45">
      <c r="V8642" s="3"/>
    </row>
    <row r="8643" spans="22:22" x14ac:dyDescent="0.45">
      <c r="V8643" s="3"/>
    </row>
    <row r="8644" spans="22:22" x14ac:dyDescent="0.45">
      <c r="V8644" s="3"/>
    </row>
    <row r="8645" spans="22:22" x14ac:dyDescent="0.45">
      <c r="V8645" s="3"/>
    </row>
    <row r="8646" spans="22:22" x14ac:dyDescent="0.45">
      <c r="V8646" s="3"/>
    </row>
    <row r="8647" spans="22:22" x14ac:dyDescent="0.45">
      <c r="V8647" s="3"/>
    </row>
    <row r="8648" spans="22:22" x14ac:dyDescent="0.45">
      <c r="V8648" s="3"/>
    </row>
    <row r="8649" spans="22:22" x14ac:dyDescent="0.45">
      <c r="V8649" s="3"/>
    </row>
    <row r="8650" spans="22:22" x14ac:dyDescent="0.45">
      <c r="V8650" s="3"/>
    </row>
    <row r="8651" spans="22:22" x14ac:dyDescent="0.45">
      <c r="V8651" s="3"/>
    </row>
    <row r="8652" spans="22:22" x14ac:dyDescent="0.45">
      <c r="V8652" s="3"/>
    </row>
    <row r="8653" spans="22:22" x14ac:dyDescent="0.45">
      <c r="V8653" s="3"/>
    </row>
    <row r="8654" spans="22:22" x14ac:dyDescent="0.45">
      <c r="V8654" s="3"/>
    </row>
    <row r="8655" spans="22:22" x14ac:dyDescent="0.45">
      <c r="V8655" s="3"/>
    </row>
    <row r="8656" spans="22:22" x14ac:dyDescent="0.45">
      <c r="V8656" s="3"/>
    </row>
    <row r="8657" spans="22:22" x14ac:dyDescent="0.45">
      <c r="V8657" s="3"/>
    </row>
    <row r="8658" spans="22:22" x14ac:dyDescent="0.45">
      <c r="V8658" s="3"/>
    </row>
    <row r="8659" spans="22:22" x14ac:dyDescent="0.45">
      <c r="V8659" s="3"/>
    </row>
    <row r="8660" spans="22:22" x14ac:dyDescent="0.45">
      <c r="V8660" s="3"/>
    </row>
    <row r="8661" spans="22:22" x14ac:dyDescent="0.45">
      <c r="V8661" s="3"/>
    </row>
    <row r="8662" spans="22:22" x14ac:dyDescent="0.45">
      <c r="V8662" s="3"/>
    </row>
    <row r="8663" spans="22:22" x14ac:dyDescent="0.45">
      <c r="V8663" s="3"/>
    </row>
    <row r="8664" spans="22:22" x14ac:dyDescent="0.45">
      <c r="V8664" s="3"/>
    </row>
    <row r="8665" spans="22:22" x14ac:dyDescent="0.45">
      <c r="V8665" s="3"/>
    </row>
    <row r="8666" spans="22:22" x14ac:dyDescent="0.45">
      <c r="V8666" s="3"/>
    </row>
    <row r="8667" spans="22:22" x14ac:dyDescent="0.45">
      <c r="V8667" s="3"/>
    </row>
    <row r="8668" spans="22:22" x14ac:dyDescent="0.45">
      <c r="V8668" s="3"/>
    </row>
    <row r="8669" spans="22:22" x14ac:dyDescent="0.45">
      <c r="V8669" s="3"/>
    </row>
    <row r="8670" spans="22:22" x14ac:dyDescent="0.45">
      <c r="V8670" s="3"/>
    </row>
    <row r="8671" spans="22:22" x14ac:dyDescent="0.45">
      <c r="V8671" s="3"/>
    </row>
    <row r="8672" spans="22:22" x14ac:dyDescent="0.45">
      <c r="V8672" s="3"/>
    </row>
    <row r="8673" spans="22:22" x14ac:dyDescent="0.45">
      <c r="V8673" s="3"/>
    </row>
    <row r="8674" spans="22:22" x14ac:dyDescent="0.45">
      <c r="V8674" s="3"/>
    </row>
    <row r="8675" spans="22:22" x14ac:dyDescent="0.45">
      <c r="V8675" s="3"/>
    </row>
    <row r="8676" spans="22:22" x14ac:dyDescent="0.45">
      <c r="V8676" s="3"/>
    </row>
    <row r="8677" spans="22:22" x14ac:dyDescent="0.45">
      <c r="V8677" s="3"/>
    </row>
    <row r="8678" spans="22:22" x14ac:dyDescent="0.45">
      <c r="V8678" s="3"/>
    </row>
    <row r="8679" spans="22:22" x14ac:dyDescent="0.45">
      <c r="V8679" s="3"/>
    </row>
    <row r="8680" spans="22:22" x14ac:dyDescent="0.45">
      <c r="V8680" s="3"/>
    </row>
    <row r="8681" spans="22:22" x14ac:dyDescent="0.45">
      <c r="V8681" s="3"/>
    </row>
    <row r="8682" spans="22:22" x14ac:dyDescent="0.45">
      <c r="V8682" s="3"/>
    </row>
    <row r="8683" spans="22:22" x14ac:dyDescent="0.45">
      <c r="V8683" s="3"/>
    </row>
    <row r="8684" spans="22:22" x14ac:dyDescent="0.45">
      <c r="V8684" s="3"/>
    </row>
    <row r="8685" spans="22:22" x14ac:dyDescent="0.45">
      <c r="V8685" s="3"/>
    </row>
    <row r="8686" spans="22:22" x14ac:dyDescent="0.45">
      <c r="V8686" s="3"/>
    </row>
    <row r="8687" spans="22:22" x14ac:dyDescent="0.45">
      <c r="V8687" s="3"/>
    </row>
    <row r="8688" spans="22:22" x14ac:dyDescent="0.45">
      <c r="V8688" s="3"/>
    </row>
    <row r="8689" spans="22:22" x14ac:dyDescent="0.45">
      <c r="V8689" s="3"/>
    </row>
    <row r="8690" spans="22:22" x14ac:dyDescent="0.45">
      <c r="V8690" s="3"/>
    </row>
    <row r="8691" spans="22:22" x14ac:dyDescent="0.45">
      <c r="V8691" s="3"/>
    </row>
    <row r="8692" spans="22:22" x14ac:dyDescent="0.45">
      <c r="V8692" s="3"/>
    </row>
    <row r="8693" spans="22:22" x14ac:dyDescent="0.45">
      <c r="V8693" s="3"/>
    </row>
    <row r="8694" spans="22:22" x14ac:dyDescent="0.45">
      <c r="V8694" s="3"/>
    </row>
    <row r="8695" spans="22:22" x14ac:dyDescent="0.45">
      <c r="V8695" s="3"/>
    </row>
    <row r="8696" spans="22:22" x14ac:dyDescent="0.45">
      <c r="V8696" s="3"/>
    </row>
    <row r="8697" spans="22:22" x14ac:dyDescent="0.45">
      <c r="V8697" s="3"/>
    </row>
    <row r="8698" spans="22:22" x14ac:dyDescent="0.45">
      <c r="V8698" s="3"/>
    </row>
    <row r="8699" spans="22:22" x14ac:dyDescent="0.45">
      <c r="V8699" s="3"/>
    </row>
    <row r="8700" spans="22:22" x14ac:dyDescent="0.45">
      <c r="V8700" s="3"/>
    </row>
    <row r="8701" spans="22:22" x14ac:dyDescent="0.45">
      <c r="V8701" s="3"/>
    </row>
    <row r="8702" spans="22:22" x14ac:dyDescent="0.45">
      <c r="V8702" s="3"/>
    </row>
    <row r="8703" spans="22:22" x14ac:dyDescent="0.45">
      <c r="V8703" s="3"/>
    </row>
    <row r="8704" spans="22:22" x14ac:dyDescent="0.45">
      <c r="V8704" s="3"/>
    </row>
    <row r="8705" spans="22:22" x14ac:dyDescent="0.45">
      <c r="V8705" s="3"/>
    </row>
    <row r="8706" spans="22:22" x14ac:dyDescent="0.45">
      <c r="V8706" s="3"/>
    </row>
    <row r="8707" spans="22:22" x14ac:dyDescent="0.45">
      <c r="V8707" s="3"/>
    </row>
    <row r="8708" spans="22:22" x14ac:dyDescent="0.45">
      <c r="V8708" s="3"/>
    </row>
    <row r="8709" spans="22:22" x14ac:dyDescent="0.45">
      <c r="V8709" s="3"/>
    </row>
    <row r="8710" spans="22:22" x14ac:dyDescent="0.45">
      <c r="V8710" s="3"/>
    </row>
    <row r="8711" spans="22:22" x14ac:dyDescent="0.45">
      <c r="V8711" s="3"/>
    </row>
    <row r="8712" spans="22:22" x14ac:dyDescent="0.45">
      <c r="V8712" s="3"/>
    </row>
    <row r="8713" spans="22:22" x14ac:dyDescent="0.45">
      <c r="V8713" s="3"/>
    </row>
    <row r="8714" spans="22:22" x14ac:dyDescent="0.45">
      <c r="V8714" s="3"/>
    </row>
    <row r="8715" spans="22:22" x14ac:dyDescent="0.45">
      <c r="V8715" s="3"/>
    </row>
    <row r="8716" spans="22:22" x14ac:dyDescent="0.45">
      <c r="V8716" s="3"/>
    </row>
    <row r="8717" spans="22:22" x14ac:dyDescent="0.45">
      <c r="V8717" s="3"/>
    </row>
    <row r="8718" spans="22:22" x14ac:dyDescent="0.45">
      <c r="V8718" s="3"/>
    </row>
    <row r="8719" spans="22:22" x14ac:dyDescent="0.45">
      <c r="V8719" s="3"/>
    </row>
    <row r="8720" spans="22:22" x14ac:dyDescent="0.45">
      <c r="V8720" s="3"/>
    </row>
    <row r="8721" spans="22:22" x14ac:dyDescent="0.45">
      <c r="V8721" s="3"/>
    </row>
    <row r="8722" spans="22:22" x14ac:dyDescent="0.45">
      <c r="V8722" s="3"/>
    </row>
    <row r="8723" spans="22:22" x14ac:dyDescent="0.45">
      <c r="V8723" s="3"/>
    </row>
    <row r="8724" spans="22:22" x14ac:dyDescent="0.45">
      <c r="V8724" s="3"/>
    </row>
    <row r="8725" spans="22:22" x14ac:dyDescent="0.45">
      <c r="V8725" s="3"/>
    </row>
    <row r="8726" spans="22:22" x14ac:dyDescent="0.45">
      <c r="V8726" s="3"/>
    </row>
    <row r="8727" spans="22:22" x14ac:dyDescent="0.45">
      <c r="V8727" s="3"/>
    </row>
    <row r="8728" spans="22:22" x14ac:dyDescent="0.45">
      <c r="V8728" s="3"/>
    </row>
    <row r="8729" spans="22:22" x14ac:dyDescent="0.45">
      <c r="V8729" s="3"/>
    </row>
    <row r="8730" spans="22:22" x14ac:dyDescent="0.45">
      <c r="V8730" s="3"/>
    </row>
    <row r="8731" spans="22:22" x14ac:dyDescent="0.45">
      <c r="V8731" s="3"/>
    </row>
    <row r="8732" spans="22:22" x14ac:dyDescent="0.45">
      <c r="V8732" s="3"/>
    </row>
    <row r="8733" spans="22:22" x14ac:dyDescent="0.45">
      <c r="V8733" s="3"/>
    </row>
    <row r="8734" spans="22:22" x14ac:dyDescent="0.45">
      <c r="V8734" s="3"/>
    </row>
    <row r="8735" spans="22:22" x14ac:dyDescent="0.45">
      <c r="V8735" s="3"/>
    </row>
    <row r="8736" spans="22:22" x14ac:dyDescent="0.45">
      <c r="V8736" s="3"/>
    </row>
    <row r="8737" spans="22:22" x14ac:dyDescent="0.45">
      <c r="V8737" s="3"/>
    </row>
    <row r="8738" spans="22:22" x14ac:dyDescent="0.45">
      <c r="V8738" s="3"/>
    </row>
    <row r="8739" spans="22:22" x14ac:dyDescent="0.45">
      <c r="V8739" s="3"/>
    </row>
    <row r="8740" spans="22:22" x14ac:dyDescent="0.45">
      <c r="V8740" s="3"/>
    </row>
    <row r="8741" spans="22:22" x14ac:dyDescent="0.45">
      <c r="V8741" s="3"/>
    </row>
    <row r="8742" spans="22:22" x14ac:dyDescent="0.45">
      <c r="V8742" s="3"/>
    </row>
    <row r="8743" spans="22:22" x14ac:dyDescent="0.45">
      <c r="V8743" s="3"/>
    </row>
    <row r="8744" spans="22:22" x14ac:dyDescent="0.45">
      <c r="V8744" s="3"/>
    </row>
    <row r="8745" spans="22:22" x14ac:dyDescent="0.45">
      <c r="V8745" s="3"/>
    </row>
    <row r="8746" spans="22:22" x14ac:dyDescent="0.45">
      <c r="V8746" s="3"/>
    </row>
    <row r="8747" spans="22:22" x14ac:dyDescent="0.45">
      <c r="V8747" s="3"/>
    </row>
    <row r="8748" spans="22:22" x14ac:dyDescent="0.45">
      <c r="V8748" s="3"/>
    </row>
    <row r="8749" spans="22:22" x14ac:dyDescent="0.45">
      <c r="V8749" s="3"/>
    </row>
    <row r="8750" spans="22:22" x14ac:dyDescent="0.45">
      <c r="V8750" s="3"/>
    </row>
    <row r="8751" spans="22:22" x14ac:dyDescent="0.45">
      <c r="V8751" s="3"/>
    </row>
    <row r="8752" spans="22:22" x14ac:dyDescent="0.45">
      <c r="V8752" s="3"/>
    </row>
    <row r="8753" spans="22:22" x14ac:dyDescent="0.45">
      <c r="V8753" s="3"/>
    </row>
    <row r="8754" spans="22:22" x14ac:dyDescent="0.45">
      <c r="V8754" s="3"/>
    </row>
    <row r="8755" spans="22:22" x14ac:dyDescent="0.45">
      <c r="V8755" s="3"/>
    </row>
    <row r="8756" spans="22:22" x14ac:dyDescent="0.45">
      <c r="V8756" s="3"/>
    </row>
    <row r="8757" spans="22:22" x14ac:dyDescent="0.45">
      <c r="V8757" s="3"/>
    </row>
    <row r="8758" spans="22:22" x14ac:dyDescent="0.45">
      <c r="V8758" s="3"/>
    </row>
    <row r="8759" spans="22:22" x14ac:dyDescent="0.45">
      <c r="V8759" s="3"/>
    </row>
    <row r="8760" spans="22:22" x14ac:dyDescent="0.45">
      <c r="V8760" s="3"/>
    </row>
    <row r="8761" spans="22:22" x14ac:dyDescent="0.45">
      <c r="V8761" s="3"/>
    </row>
    <row r="8762" spans="22:22" x14ac:dyDescent="0.45">
      <c r="V8762" s="3"/>
    </row>
    <row r="8763" spans="22:22" x14ac:dyDescent="0.45">
      <c r="V8763" s="3"/>
    </row>
    <row r="8764" spans="22:22" x14ac:dyDescent="0.45">
      <c r="V8764" s="3"/>
    </row>
    <row r="8765" spans="22:22" x14ac:dyDescent="0.45">
      <c r="V8765" s="3"/>
    </row>
    <row r="8766" spans="22:22" x14ac:dyDescent="0.45">
      <c r="V8766" s="3"/>
    </row>
    <row r="8767" spans="22:22" x14ac:dyDescent="0.45">
      <c r="V8767" s="3"/>
    </row>
    <row r="8768" spans="22:22" x14ac:dyDescent="0.45">
      <c r="V8768" s="3"/>
    </row>
    <row r="8769" spans="22:22" x14ac:dyDescent="0.45">
      <c r="V8769" s="3"/>
    </row>
    <row r="8770" spans="22:22" x14ac:dyDescent="0.45">
      <c r="V8770" s="3"/>
    </row>
    <row r="8771" spans="22:22" x14ac:dyDescent="0.45">
      <c r="V8771" s="3"/>
    </row>
    <row r="8772" spans="22:22" x14ac:dyDescent="0.45">
      <c r="V8772" s="3"/>
    </row>
    <row r="8773" spans="22:22" x14ac:dyDescent="0.45">
      <c r="V8773" s="3"/>
    </row>
    <row r="8774" spans="22:22" x14ac:dyDescent="0.45">
      <c r="V8774" s="3"/>
    </row>
    <row r="8775" spans="22:22" x14ac:dyDescent="0.45">
      <c r="V8775" s="3"/>
    </row>
    <row r="8776" spans="22:22" x14ac:dyDescent="0.45">
      <c r="V8776" s="3"/>
    </row>
    <row r="8777" spans="22:22" x14ac:dyDescent="0.45">
      <c r="V8777" s="3"/>
    </row>
    <row r="8778" spans="22:22" x14ac:dyDescent="0.45">
      <c r="V8778" s="3"/>
    </row>
    <row r="8779" spans="22:22" x14ac:dyDescent="0.45">
      <c r="V8779" s="3"/>
    </row>
    <row r="8780" spans="22:22" x14ac:dyDescent="0.45">
      <c r="V8780" s="3"/>
    </row>
    <row r="8781" spans="22:22" x14ac:dyDescent="0.45">
      <c r="V8781" s="3"/>
    </row>
    <row r="8782" spans="22:22" x14ac:dyDescent="0.45">
      <c r="V8782" s="3"/>
    </row>
    <row r="8783" spans="22:22" x14ac:dyDescent="0.45">
      <c r="V8783" s="3"/>
    </row>
    <row r="8784" spans="22:22" x14ac:dyDescent="0.45">
      <c r="V8784" s="3"/>
    </row>
    <row r="8785" spans="22:22" x14ac:dyDescent="0.45">
      <c r="V8785" s="3"/>
    </row>
    <row r="8786" spans="22:22" x14ac:dyDescent="0.45">
      <c r="V8786" s="3"/>
    </row>
    <row r="8787" spans="22:22" x14ac:dyDescent="0.45">
      <c r="V8787" s="3"/>
    </row>
    <row r="8788" spans="22:22" x14ac:dyDescent="0.45">
      <c r="V8788" s="3"/>
    </row>
    <row r="8789" spans="22:22" x14ac:dyDescent="0.45">
      <c r="V8789" s="3"/>
    </row>
    <row r="8790" spans="22:22" x14ac:dyDescent="0.45">
      <c r="V8790" s="3"/>
    </row>
    <row r="8791" spans="22:22" x14ac:dyDescent="0.45">
      <c r="V8791" s="3"/>
    </row>
    <row r="8792" spans="22:22" x14ac:dyDescent="0.45">
      <c r="V8792" s="3"/>
    </row>
    <row r="8793" spans="22:22" x14ac:dyDescent="0.45">
      <c r="V8793" s="3"/>
    </row>
    <row r="8794" spans="22:22" x14ac:dyDescent="0.45">
      <c r="V8794" s="3"/>
    </row>
    <row r="8795" spans="22:22" x14ac:dyDescent="0.45">
      <c r="V8795" s="3"/>
    </row>
    <row r="8796" spans="22:22" x14ac:dyDescent="0.45">
      <c r="V8796" s="3"/>
    </row>
    <row r="8797" spans="22:22" x14ac:dyDescent="0.45">
      <c r="V8797" s="3"/>
    </row>
    <row r="8798" spans="22:22" x14ac:dyDescent="0.45">
      <c r="V8798" s="3"/>
    </row>
    <row r="8799" spans="22:22" x14ac:dyDescent="0.45">
      <c r="V8799" s="3"/>
    </row>
    <row r="8800" spans="22:22" x14ac:dyDescent="0.45">
      <c r="V8800" s="3"/>
    </row>
    <row r="8801" spans="22:22" x14ac:dyDescent="0.45">
      <c r="V8801" s="3"/>
    </row>
    <row r="8802" spans="22:22" x14ac:dyDescent="0.45">
      <c r="V8802" s="3"/>
    </row>
    <row r="8803" spans="22:22" x14ac:dyDescent="0.45">
      <c r="V8803" s="3"/>
    </row>
    <row r="8804" spans="22:22" x14ac:dyDescent="0.45">
      <c r="V8804" s="3"/>
    </row>
    <row r="8805" spans="22:22" x14ac:dyDescent="0.45">
      <c r="V8805" s="3"/>
    </row>
    <row r="8806" spans="22:22" x14ac:dyDescent="0.45">
      <c r="V8806" s="3"/>
    </row>
    <row r="8807" spans="22:22" x14ac:dyDescent="0.45">
      <c r="V8807" s="3"/>
    </row>
    <row r="8808" spans="22:22" x14ac:dyDescent="0.45">
      <c r="V8808" s="3"/>
    </row>
    <row r="8809" spans="22:22" x14ac:dyDescent="0.45">
      <c r="V8809" s="3"/>
    </row>
    <row r="8810" spans="22:22" x14ac:dyDescent="0.45">
      <c r="V8810" s="3"/>
    </row>
    <row r="8811" spans="22:22" x14ac:dyDescent="0.45">
      <c r="V8811" s="3"/>
    </row>
    <row r="8812" spans="22:22" x14ac:dyDescent="0.45">
      <c r="V8812" s="3"/>
    </row>
    <row r="8813" spans="22:22" x14ac:dyDescent="0.45">
      <c r="V8813" s="3"/>
    </row>
    <row r="8814" spans="22:22" x14ac:dyDescent="0.45">
      <c r="V8814" s="3"/>
    </row>
    <row r="8815" spans="22:22" x14ac:dyDescent="0.45">
      <c r="V8815" s="3"/>
    </row>
    <row r="8816" spans="22:22" x14ac:dyDescent="0.45">
      <c r="V8816" s="3"/>
    </row>
    <row r="8817" spans="22:22" x14ac:dyDescent="0.45">
      <c r="V8817" s="3"/>
    </row>
    <row r="8818" spans="22:22" x14ac:dyDescent="0.45">
      <c r="V8818" s="3"/>
    </row>
    <row r="8819" spans="22:22" x14ac:dyDescent="0.45">
      <c r="V8819" s="3"/>
    </row>
    <row r="8820" spans="22:22" x14ac:dyDescent="0.45">
      <c r="V8820" s="3"/>
    </row>
    <row r="8821" spans="22:22" x14ac:dyDescent="0.45">
      <c r="V8821" s="3"/>
    </row>
    <row r="8822" spans="22:22" x14ac:dyDescent="0.45">
      <c r="V8822" s="3"/>
    </row>
    <row r="8823" spans="22:22" x14ac:dyDescent="0.45">
      <c r="V8823" s="3"/>
    </row>
    <row r="8824" spans="22:22" x14ac:dyDescent="0.45">
      <c r="V8824" s="3"/>
    </row>
    <row r="8825" spans="22:22" x14ac:dyDescent="0.45">
      <c r="V8825" s="3"/>
    </row>
    <row r="8826" spans="22:22" x14ac:dyDescent="0.45">
      <c r="V8826" s="3"/>
    </row>
    <row r="8827" spans="22:22" x14ac:dyDescent="0.45">
      <c r="V8827" s="3"/>
    </row>
    <row r="8828" spans="22:22" x14ac:dyDescent="0.45">
      <c r="V8828" s="3"/>
    </row>
    <row r="8829" spans="22:22" x14ac:dyDescent="0.45">
      <c r="V8829" s="3"/>
    </row>
    <row r="8830" spans="22:22" x14ac:dyDescent="0.45">
      <c r="V8830" s="3"/>
    </row>
    <row r="8831" spans="22:22" x14ac:dyDescent="0.45">
      <c r="V8831" s="3"/>
    </row>
    <row r="8832" spans="22:22" x14ac:dyDescent="0.45">
      <c r="V8832" s="3"/>
    </row>
    <row r="8833" spans="22:22" x14ac:dyDescent="0.45">
      <c r="V8833" s="3"/>
    </row>
    <row r="8834" spans="22:22" x14ac:dyDescent="0.45">
      <c r="V8834" s="3"/>
    </row>
    <row r="8835" spans="22:22" x14ac:dyDescent="0.45">
      <c r="V8835" s="3"/>
    </row>
    <row r="8836" spans="22:22" x14ac:dyDescent="0.45">
      <c r="V8836" s="3"/>
    </row>
    <row r="8837" spans="22:22" x14ac:dyDescent="0.45">
      <c r="V8837" s="3"/>
    </row>
    <row r="8838" spans="22:22" x14ac:dyDescent="0.45">
      <c r="V8838" s="3"/>
    </row>
    <row r="8839" spans="22:22" x14ac:dyDescent="0.45">
      <c r="V8839" s="3"/>
    </row>
    <row r="8840" spans="22:22" x14ac:dyDescent="0.45">
      <c r="V8840" s="3"/>
    </row>
    <row r="8841" spans="22:22" x14ac:dyDescent="0.45">
      <c r="V8841" s="3"/>
    </row>
    <row r="8842" spans="22:22" x14ac:dyDescent="0.45">
      <c r="V8842" s="3"/>
    </row>
    <row r="8843" spans="22:22" x14ac:dyDescent="0.45">
      <c r="V8843" s="3"/>
    </row>
    <row r="8844" spans="22:22" x14ac:dyDescent="0.45">
      <c r="V8844" s="3"/>
    </row>
    <row r="8845" spans="22:22" x14ac:dyDescent="0.45">
      <c r="V8845" s="3"/>
    </row>
    <row r="8846" spans="22:22" x14ac:dyDescent="0.45">
      <c r="V8846" s="3"/>
    </row>
    <row r="8847" spans="22:22" x14ac:dyDescent="0.45">
      <c r="V8847" s="3"/>
    </row>
    <row r="8848" spans="22:22" x14ac:dyDescent="0.45">
      <c r="V8848" s="3"/>
    </row>
    <row r="8849" spans="22:22" x14ac:dyDescent="0.45">
      <c r="V8849" s="3"/>
    </row>
    <row r="8850" spans="22:22" x14ac:dyDescent="0.45">
      <c r="V8850" s="3"/>
    </row>
    <row r="8851" spans="22:22" x14ac:dyDescent="0.45">
      <c r="V8851" s="3"/>
    </row>
    <row r="8852" spans="22:22" x14ac:dyDescent="0.45">
      <c r="V8852" s="3"/>
    </row>
    <row r="8853" spans="22:22" x14ac:dyDescent="0.45">
      <c r="V8853" s="3"/>
    </row>
    <row r="8854" spans="22:22" x14ac:dyDescent="0.45">
      <c r="V8854" s="3"/>
    </row>
    <row r="8855" spans="22:22" x14ac:dyDescent="0.45">
      <c r="V8855" s="3"/>
    </row>
    <row r="8856" spans="22:22" x14ac:dyDescent="0.45">
      <c r="V8856" s="3"/>
    </row>
    <row r="8857" spans="22:22" x14ac:dyDescent="0.45">
      <c r="V8857" s="3"/>
    </row>
    <row r="8858" spans="22:22" x14ac:dyDescent="0.45">
      <c r="V8858" s="3"/>
    </row>
    <row r="8859" spans="22:22" x14ac:dyDescent="0.45">
      <c r="V8859" s="3"/>
    </row>
    <row r="8860" spans="22:22" x14ac:dyDescent="0.45">
      <c r="V8860" s="3"/>
    </row>
    <row r="8861" spans="22:22" x14ac:dyDescent="0.45">
      <c r="V8861" s="3"/>
    </row>
    <row r="8862" spans="22:22" x14ac:dyDescent="0.45">
      <c r="V8862" s="3"/>
    </row>
    <row r="8863" spans="22:22" x14ac:dyDescent="0.45">
      <c r="V8863" s="3"/>
    </row>
    <row r="8864" spans="22:22" x14ac:dyDescent="0.45">
      <c r="V8864" s="3"/>
    </row>
    <row r="8865" spans="22:22" x14ac:dyDescent="0.45">
      <c r="V8865" s="3"/>
    </row>
    <row r="8866" spans="22:22" x14ac:dyDescent="0.45">
      <c r="V8866" s="3"/>
    </row>
    <row r="8867" spans="22:22" x14ac:dyDescent="0.45">
      <c r="V8867" s="3"/>
    </row>
    <row r="8868" spans="22:22" x14ac:dyDescent="0.45">
      <c r="V8868" s="3"/>
    </row>
    <row r="8869" spans="22:22" x14ac:dyDescent="0.45">
      <c r="V8869" s="3"/>
    </row>
    <row r="8870" spans="22:22" x14ac:dyDescent="0.45">
      <c r="V8870" s="3"/>
    </row>
    <row r="8871" spans="22:22" x14ac:dyDescent="0.45">
      <c r="V8871" s="3"/>
    </row>
    <row r="8872" spans="22:22" x14ac:dyDescent="0.45">
      <c r="V8872" s="3"/>
    </row>
    <row r="8873" spans="22:22" x14ac:dyDescent="0.45">
      <c r="V8873" s="3"/>
    </row>
    <row r="8874" spans="22:22" x14ac:dyDescent="0.45">
      <c r="V8874" s="3"/>
    </row>
    <row r="8875" spans="22:22" x14ac:dyDescent="0.45">
      <c r="V8875" s="3"/>
    </row>
    <row r="8876" spans="22:22" x14ac:dyDescent="0.45">
      <c r="V8876" s="3"/>
    </row>
    <row r="8877" spans="22:22" x14ac:dyDescent="0.45">
      <c r="V8877" s="3"/>
    </row>
    <row r="8878" spans="22:22" x14ac:dyDescent="0.45">
      <c r="V8878" s="3"/>
    </row>
    <row r="8879" spans="22:22" x14ac:dyDescent="0.45">
      <c r="V8879" s="3"/>
    </row>
    <row r="8880" spans="22:22" x14ac:dyDescent="0.45">
      <c r="V8880" s="3"/>
    </row>
    <row r="8881" spans="22:22" x14ac:dyDescent="0.45">
      <c r="V8881" s="3"/>
    </row>
    <row r="8882" spans="22:22" x14ac:dyDescent="0.45">
      <c r="V8882" s="3"/>
    </row>
    <row r="8883" spans="22:22" x14ac:dyDescent="0.45">
      <c r="V8883" s="3"/>
    </row>
    <row r="8884" spans="22:22" x14ac:dyDescent="0.45">
      <c r="V8884" s="3"/>
    </row>
    <row r="8885" spans="22:22" x14ac:dyDescent="0.45">
      <c r="V8885" s="3"/>
    </row>
    <row r="8886" spans="22:22" x14ac:dyDescent="0.45">
      <c r="V8886" s="3"/>
    </row>
    <row r="8887" spans="22:22" x14ac:dyDescent="0.45">
      <c r="V8887" s="3"/>
    </row>
    <row r="8888" spans="22:22" x14ac:dyDescent="0.45">
      <c r="V8888" s="3"/>
    </row>
    <row r="8889" spans="22:22" x14ac:dyDescent="0.45">
      <c r="V8889" s="3"/>
    </row>
    <row r="8890" spans="22:22" x14ac:dyDescent="0.45">
      <c r="V8890" s="3"/>
    </row>
    <row r="8891" spans="22:22" x14ac:dyDescent="0.45">
      <c r="V8891" s="3"/>
    </row>
    <row r="8892" spans="22:22" x14ac:dyDescent="0.45">
      <c r="V8892" s="3"/>
    </row>
    <row r="8893" spans="22:22" x14ac:dyDescent="0.45">
      <c r="V8893" s="3"/>
    </row>
    <row r="8894" spans="22:22" x14ac:dyDescent="0.45">
      <c r="V8894" s="3"/>
    </row>
    <row r="8895" spans="22:22" x14ac:dyDescent="0.45">
      <c r="V8895" s="3"/>
    </row>
    <row r="8896" spans="22:22" x14ac:dyDescent="0.45">
      <c r="V8896" s="3"/>
    </row>
    <row r="8897" spans="22:22" x14ac:dyDescent="0.45">
      <c r="V8897" s="3"/>
    </row>
    <row r="8898" spans="22:22" x14ac:dyDescent="0.45">
      <c r="V8898" s="3"/>
    </row>
    <row r="8899" spans="22:22" x14ac:dyDescent="0.45">
      <c r="V8899" s="3"/>
    </row>
    <row r="8900" spans="22:22" x14ac:dyDescent="0.45">
      <c r="V8900" s="3"/>
    </row>
    <row r="8901" spans="22:22" x14ac:dyDescent="0.45">
      <c r="V8901" s="3"/>
    </row>
    <row r="8902" spans="22:22" x14ac:dyDescent="0.45">
      <c r="V8902" s="3"/>
    </row>
    <row r="8903" spans="22:22" x14ac:dyDescent="0.45">
      <c r="V8903" s="3"/>
    </row>
    <row r="8904" spans="22:22" x14ac:dyDescent="0.45">
      <c r="V8904" s="3"/>
    </row>
    <row r="8905" spans="22:22" x14ac:dyDescent="0.45">
      <c r="V8905" s="3"/>
    </row>
    <row r="8906" spans="22:22" x14ac:dyDescent="0.45">
      <c r="V8906" s="3"/>
    </row>
    <row r="8907" spans="22:22" x14ac:dyDescent="0.45">
      <c r="V8907" s="3"/>
    </row>
    <row r="8908" spans="22:22" x14ac:dyDescent="0.45">
      <c r="V8908" s="3"/>
    </row>
    <row r="8909" spans="22:22" x14ac:dyDescent="0.45">
      <c r="V8909" s="3"/>
    </row>
    <row r="8910" spans="22:22" x14ac:dyDescent="0.45">
      <c r="V8910" s="3"/>
    </row>
    <row r="8911" spans="22:22" x14ac:dyDescent="0.45">
      <c r="V8911" s="3"/>
    </row>
    <row r="8912" spans="22:22" x14ac:dyDescent="0.45">
      <c r="V8912" s="3"/>
    </row>
    <row r="8913" spans="22:22" x14ac:dyDescent="0.45">
      <c r="V8913" s="3"/>
    </row>
    <row r="8914" spans="22:22" x14ac:dyDescent="0.45">
      <c r="V8914" s="3"/>
    </row>
    <row r="8915" spans="22:22" x14ac:dyDescent="0.45">
      <c r="V8915" s="3"/>
    </row>
    <row r="8916" spans="22:22" x14ac:dyDescent="0.45">
      <c r="V8916" s="3"/>
    </row>
    <row r="8917" spans="22:22" x14ac:dyDescent="0.45">
      <c r="V8917" s="3"/>
    </row>
    <row r="8918" spans="22:22" x14ac:dyDescent="0.45">
      <c r="V8918" s="3"/>
    </row>
    <row r="8919" spans="22:22" x14ac:dyDescent="0.45">
      <c r="V8919" s="3"/>
    </row>
    <row r="8920" spans="22:22" x14ac:dyDescent="0.45">
      <c r="V8920" s="3"/>
    </row>
    <row r="8921" spans="22:22" x14ac:dyDescent="0.45">
      <c r="V8921" s="3"/>
    </row>
    <row r="8922" spans="22:22" x14ac:dyDescent="0.45">
      <c r="V8922" s="3"/>
    </row>
    <row r="8923" spans="22:22" x14ac:dyDescent="0.45">
      <c r="V8923" s="3"/>
    </row>
    <row r="8924" spans="22:22" x14ac:dyDescent="0.45">
      <c r="V8924" s="3"/>
    </row>
    <row r="8925" spans="22:22" x14ac:dyDescent="0.45">
      <c r="V8925" s="3"/>
    </row>
    <row r="8926" spans="22:22" x14ac:dyDescent="0.45">
      <c r="V8926" s="3"/>
    </row>
    <row r="8927" spans="22:22" x14ac:dyDescent="0.45">
      <c r="V8927" s="3"/>
    </row>
    <row r="8928" spans="22:22" x14ac:dyDescent="0.45">
      <c r="V8928" s="3"/>
    </row>
    <row r="8929" spans="22:22" x14ac:dyDescent="0.45">
      <c r="V8929" s="3"/>
    </row>
    <row r="8930" spans="22:22" x14ac:dyDescent="0.45">
      <c r="V8930" s="3"/>
    </row>
    <row r="8931" spans="22:22" x14ac:dyDescent="0.45">
      <c r="V8931" s="3"/>
    </row>
    <row r="8932" spans="22:22" x14ac:dyDescent="0.45">
      <c r="V8932" s="3"/>
    </row>
    <row r="8933" spans="22:22" x14ac:dyDescent="0.45">
      <c r="V8933" s="3"/>
    </row>
    <row r="8934" spans="22:22" x14ac:dyDescent="0.45">
      <c r="V8934" s="3"/>
    </row>
    <row r="8935" spans="22:22" x14ac:dyDescent="0.45">
      <c r="V8935" s="3"/>
    </row>
    <row r="8936" spans="22:22" x14ac:dyDescent="0.45">
      <c r="V8936" s="3"/>
    </row>
    <row r="8937" spans="22:22" x14ac:dyDescent="0.45">
      <c r="V8937" s="3"/>
    </row>
    <row r="8938" spans="22:22" x14ac:dyDescent="0.45">
      <c r="V8938" s="3"/>
    </row>
    <row r="8939" spans="22:22" x14ac:dyDescent="0.45">
      <c r="V8939" s="3"/>
    </row>
    <row r="8940" spans="22:22" x14ac:dyDescent="0.45">
      <c r="V8940" s="3"/>
    </row>
    <row r="8941" spans="22:22" x14ac:dyDescent="0.45">
      <c r="V8941" s="3"/>
    </row>
    <row r="8942" spans="22:22" x14ac:dyDescent="0.45">
      <c r="V8942" s="3"/>
    </row>
    <row r="8943" spans="22:22" x14ac:dyDescent="0.45">
      <c r="V8943" s="3"/>
    </row>
    <row r="8944" spans="22:22" x14ac:dyDescent="0.45">
      <c r="V8944" s="3"/>
    </row>
    <row r="8945" spans="22:22" x14ac:dyDescent="0.45">
      <c r="V8945" s="3"/>
    </row>
    <row r="8946" spans="22:22" x14ac:dyDescent="0.45">
      <c r="V8946" s="3"/>
    </row>
    <row r="8947" spans="22:22" x14ac:dyDescent="0.45">
      <c r="V8947" s="3"/>
    </row>
    <row r="8948" spans="22:22" x14ac:dyDescent="0.45">
      <c r="V8948" s="3"/>
    </row>
    <row r="8949" spans="22:22" x14ac:dyDescent="0.45">
      <c r="V8949" s="3"/>
    </row>
    <row r="8950" spans="22:22" x14ac:dyDescent="0.45">
      <c r="V8950" s="3"/>
    </row>
    <row r="8951" spans="22:22" x14ac:dyDescent="0.45">
      <c r="V8951" s="3"/>
    </row>
    <row r="8952" spans="22:22" x14ac:dyDescent="0.45">
      <c r="V8952" s="3"/>
    </row>
    <row r="8953" spans="22:22" x14ac:dyDescent="0.45">
      <c r="V8953" s="3"/>
    </row>
    <row r="8954" spans="22:22" x14ac:dyDescent="0.45">
      <c r="V8954" s="3"/>
    </row>
    <row r="8955" spans="22:22" x14ac:dyDescent="0.45">
      <c r="V8955" s="3"/>
    </row>
    <row r="8956" spans="22:22" x14ac:dyDescent="0.45">
      <c r="V8956" s="3"/>
    </row>
    <row r="8957" spans="22:22" x14ac:dyDescent="0.45">
      <c r="V8957" s="3"/>
    </row>
    <row r="8958" spans="22:22" x14ac:dyDescent="0.45">
      <c r="V8958" s="3"/>
    </row>
    <row r="8959" spans="22:22" x14ac:dyDescent="0.45">
      <c r="V8959" s="3"/>
    </row>
    <row r="8960" spans="22:22" x14ac:dyDescent="0.45">
      <c r="V8960" s="3"/>
    </row>
    <row r="8961" spans="22:22" x14ac:dyDescent="0.45">
      <c r="V8961" s="3"/>
    </row>
    <row r="8962" spans="22:22" x14ac:dyDescent="0.45">
      <c r="V8962" s="3"/>
    </row>
    <row r="8963" spans="22:22" x14ac:dyDescent="0.45">
      <c r="V8963" s="3"/>
    </row>
    <row r="8964" spans="22:22" x14ac:dyDescent="0.45">
      <c r="V8964" s="3"/>
    </row>
    <row r="8965" spans="22:22" x14ac:dyDescent="0.45">
      <c r="V8965" s="3"/>
    </row>
    <row r="8966" spans="22:22" x14ac:dyDescent="0.45">
      <c r="V8966" s="3"/>
    </row>
    <row r="8967" spans="22:22" x14ac:dyDescent="0.45">
      <c r="V8967" s="3"/>
    </row>
    <row r="8968" spans="22:22" x14ac:dyDescent="0.45">
      <c r="V8968" s="3"/>
    </row>
    <row r="8969" spans="22:22" x14ac:dyDescent="0.45">
      <c r="V8969" s="3"/>
    </row>
    <row r="8970" spans="22:22" x14ac:dyDescent="0.45">
      <c r="V8970" s="3"/>
    </row>
    <row r="8971" spans="22:22" x14ac:dyDescent="0.45">
      <c r="V8971" s="3"/>
    </row>
    <row r="8972" spans="22:22" x14ac:dyDescent="0.45">
      <c r="V8972" s="3"/>
    </row>
    <row r="8973" spans="22:22" x14ac:dyDescent="0.45">
      <c r="V8973" s="3"/>
    </row>
    <row r="8974" spans="22:22" x14ac:dyDescent="0.45">
      <c r="V8974" s="3"/>
    </row>
    <row r="8975" spans="22:22" x14ac:dyDescent="0.45">
      <c r="V8975" s="3"/>
    </row>
    <row r="8976" spans="22:22" x14ac:dyDescent="0.45">
      <c r="V8976" s="3"/>
    </row>
    <row r="8977" spans="22:22" x14ac:dyDescent="0.45">
      <c r="V8977" s="3"/>
    </row>
    <row r="8978" spans="22:22" x14ac:dyDescent="0.45">
      <c r="V8978" s="3"/>
    </row>
    <row r="8979" spans="22:22" x14ac:dyDescent="0.45">
      <c r="V8979" s="3"/>
    </row>
    <row r="8980" spans="22:22" x14ac:dyDescent="0.45">
      <c r="V8980" s="3"/>
    </row>
    <row r="8981" spans="22:22" x14ac:dyDescent="0.45">
      <c r="V8981" s="3"/>
    </row>
    <row r="8982" spans="22:22" x14ac:dyDescent="0.45">
      <c r="V8982" s="3"/>
    </row>
    <row r="8983" spans="22:22" x14ac:dyDescent="0.45">
      <c r="V8983" s="3"/>
    </row>
    <row r="8984" spans="22:22" x14ac:dyDescent="0.45">
      <c r="V8984" s="3"/>
    </row>
    <row r="8985" spans="22:22" x14ac:dyDescent="0.45">
      <c r="V8985" s="3"/>
    </row>
    <row r="8986" spans="22:22" x14ac:dyDescent="0.45">
      <c r="V8986" s="3"/>
    </row>
    <row r="8987" spans="22:22" x14ac:dyDescent="0.45">
      <c r="V8987" s="3"/>
    </row>
    <row r="8988" spans="22:22" x14ac:dyDescent="0.45">
      <c r="V8988" s="3"/>
    </row>
    <row r="8989" spans="22:22" x14ac:dyDescent="0.45">
      <c r="V8989" s="3"/>
    </row>
    <row r="8990" spans="22:22" x14ac:dyDescent="0.45">
      <c r="V8990" s="3"/>
    </row>
    <row r="8991" spans="22:22" x14ac:dyDescent="0.45">
      <c r="V8991" s="3"/>
    </row>
    <row r="8992" spans="22:22" x14ac:dyDescent="0.45">
      <c r="V8992" s="3"/>
    </row>
    <row r="8993" spans="22:22" x14ac:dyDescent="0.45">
      <c r="V8993" s="3"/>
    </row>
    <row r="8994" spans="22:22" x14ac:dyDescent="0.45">
      <c r="V8994" s="3"/>
    </row>
    <row r="8995" spans="22:22" x14ac:dyDescent="0.45">
      <c r="V8995" s="3"/>
    </row>
    <row r="8996" spans="22:22" x14ac:dyDescent="0.45">
      <c r="V8996" s="3"/>
    </row>
    <row r="8997" spans="22:22" x14ac:dyDescent="0.45">
      <c r="V8997" s="3"/>
    </row>
    <row r="8998" spans="22:22" x14ac:dyDescent="0.45">
      <c r="V8998" s="3"/>
    </row>
    <row r="8999" spans="22:22" x14ac:dyDescent="0.45">
      <c r="V8999" s="3"/>
    </row>
    <row r="9000" spans="22:22" x14ac:dyDescent="0.45">
      <c r="V9000" s="3"/>
    </row>
    <row r="9001" spans="22:22" x14ac:dyDescent="0.45">
      <c r="V9001" s="3"/>
    </row>
    <row r="9002" spans="22:22" x14ac:dyDescent="0.45">
      <c r="V9002" s="3"/>
    </row>
    <row r="9003" spans="22:22" x14ac:dyDescent="0.45">
      <c r="V9003" s="3"/>
    </row>
    <row r="9004" spans="22:22" x14ac:dyDescent="0.45">
      <c r="V9004" s="3"/>
    </row>
    <row r="9005" spans="22:22" x14ac:dyDescent="0.45">
      <c r="V9005" s="3"/>
    </row>
    <row r="9006" spans="22:22" x14ac:dyDescent="0.45">
      <c r="V9006" s="3"/>
    </row>
    <row r="9007" spans="22:22" x14ac:dyDescent="0.45">
      <c r="V9007" s="3"/>
    </row>
    <row r="9008" spans="22:22" x14ac:dyDescent="0.45">
      <c r="V9008" s="3"/>
    </row>
    <row r="9009" spans="22:22" x14ac:dyDescent="0.45">
      <c r="V9009" s="3"/>
    </row>
    <row r="9010" spans="22:22" x14ac:dyDescent="0.45">
      <c r="V9010" s="3"/>
    </row>
    <row r="9011" spans="22:22" x14ac:dyDescent="0.45">
      <c r="V9011" s="3"/>
    </row>
    <row r="9012" spans="22:22" x14ac:dyDescent="0.45">
      <c r="V9012" s="3"/>
    </row>
    <row r="9013" spans="22:22" x14ac:dyDescent="0.45">
      <c r="V9013" s="3"/>
    </row>
    <row r="9014" spans="22:22" x14ac:dyDescent="0.45">
      <c r="V9014" s="3"/>
    </row>
    <row r="9015" spans="22:22" x14ac:dyDescent="0.45">
      <c r="V9015" s="3"/>
    </row>
    <row r="9016" spans="22:22" x14ac:dyDescent="0.45">
      <c r="V9016" s="3"/>
    </row>
    <row r="9017" spans="22:22" x14ac:dyDescent="0.45">
      <c r="V9017" s="3"/>
    </row>
    <row r="9018" spans="22:22" x14ac:dyDescent="0.45">
      <c r="V9018" s="3"/>
    </row>
    <row r="9019" spans="22:22" x14ac:dyDescent="0.45">
      <c r="V9019" s="3"/>
    </row>
    <row r="9020" spans="22:22" x14ac:dyDescent="0.45">
      <c r="V9020" s="3"/>
    </row>
    <row r="9021" spans="22:22" x14ac:dyDescent="0.45">
      <c r="V9021" s="3"/>
    </row>
    <row r="9022" spans="22:22" x14ac:dyDescent="0.45">
      <c r="V9022" s="3"/>
    </row>
    <row r="9023" spans="22:22" x14ac:dyDescent="0.45">
      <c r="V9023" s="3"/>
    </row>
    <row r="9024" spans="22:22" x14ac:dyDescent="0.45">
      <c r="V9024" s="3"/>
    </row>
    <row r="9025" spans="22:22" x14ac:dyDescent="0.45">
      <c r="V9025" s="3"/>
    </row>
    <row r="9026" spans="22:22" x14ac:dyDescent="0.45">
      <c r="V9026" s="3"/>
    </row>
    <row r="9027" spans="22:22" x14ac:dyDescent="0.45">
      <c r="V9027" s="3"/>
    </row>
    <row r="9028" spans="22:22" x14ac:dyDescent="0.45">
      <c r="V9028" s="3"/>
    </row>
    <row r="9029" spans="22:22" x14ac:dyDescent="0.45">
      <c r="V9029" s="3"/>
    </row>
    <row r="9030" spans="22:22" x14ac:dyDescent="0.45">
      <c r="V9030" s="3"/>
    </row>
    <row r="9031" spans="22:22" x14ac:dyDescent="0.45">
      <c r="V9031" s="3"/>
    </row>
    <row r="9032" spans="22:22" x14ac:dyDescent="0.45">
      <c r="V9032" s="3"/>
    </row>
    <row r="9033" spans="22:22" x14ac:dyDescent="0.45">
      <c r="V9033" s="3"/>
    </row>
    <row r="9034" spans="22:22" x14ac:dyDescent="0.45">
      <c r="V9034" s="3"/>
    </row>
    <row r="9035" spans="22:22" x14ac:dyDescent="0.45">
      <c r="V9035" s="3"/>
    </row>
    <row r="9036" spans="22:22" x14ac:dyDescent="0.45">
      <c r="V9036" s="3"/>
    </row>
    <row r="9037" spans="22:22" x14ac:dyDescent="0.45">
      <c r="V9037" s="3"/>
    </row>
    <row r="9038" spans="22:22" x14ac:dyDescent="0.45">
      <c r="V9038" s="3"/>
    </row>
    <row r="9039" spans="22:22" x14ac:dyDescent="0.45">
      <c r="V9039" s="3"/>
    </row>
    <row r="9040" spans="22:22" x14ac:dyDescent="0.45">
      <c r="V9040" s="3"/>
    </row>
    <row r="9041" spans="22:22" x14ac:dyDescent="0.45">
      <c r="V9041" s="3"/>
    </row>
    <row r="9042" spans="22:22" x14ac:dyDescent="0.45">
      <c r="V9042" s="3"/>
    </row>
    <row r="9043" spans="22:22" x14ac:dyDescent="0.45">
      <c r="V9043" s="3"/>
    </row>
    <row r="9044" spans="22:22" x14ac:dyDescent="0.45">
      <c r="V9044" s="3"/>
    </row>
    <row r="9045" spans="22:22" x14ac:dyDescent="0.45">
      <c r="V9045" s="3"/>
    </row>
    <row r="9046" spans="22:22" x14ac:dyDescent="0.45">
      <c r="V9046" s="3"/>
    </row>
    <row r="9047" spans="22:22" x14ac:dyDescent="0.45">
      <c r="V9047" s="3"/>
    </row>
    <row r="9048" spans="22:22" x14ac:dyDescent="0.45">
      <c r="V9048" s="3"/>
    </row>
    <row r="9049" spans="22:22" x14ac:dyDescent="0.45">
      <c r="V9049" s="3"/>
    </row>
    <row r="9050" spans="22:22" x14ac:dyDescent="0.45">
      <c r="V9050" s="3"/>
    </row>
    <row r="9051" spans="22:22" x14ac:dyDescent="0.45">
      <c r="V9051" s="3"/>
    </row>
    <row r="9052" spans="22:22" x14ac:dyDescent="0.45">
      <c r="V9052" s="3"/>
    </row>
    <row r="9053" spans="22:22" x14ac:dyDescent="0.45">
      <c r="V9053" s="3"/>
    </row>
    <row r="9054" spans="22:22" x14ac:dyDescent="0.45">
      <c r="V9054" s="3"/>
    </row>
    <row r="9055" spans="22:22" x14ac:dyDescent="0.45">
      <c r="V9055" s="3"/>
    </row>
    <row r="9056" spans="22:22" x14ac:dyDescent="0.45">
      <c r="V9056" s="3"/>
    </row>
    <row r="9057" spans="22:22" x14ac:dyDescent="0.45">
      <c r="V9057" s="3"/>
    </row>
    <row r="9058" spans="22:22" x14ac:dyDescent="0.45">
      <c r="V9058" s="3"/>
    </row>
    <row r="9059" spans="22:22" x14ac:dyDescent="0.45">
      <c r="V9059" s="3"/>
    </row>
    <row r="9060" spans="22:22" x14ac:dyDescent="0.45">
      <c r="V9060" s="3"/>
    </row>
    <row r="9061" spans="22:22" x14ac:dyDescent="0.45">
      <c r="V9061" s="3"/>
    </row>
    <row r="9062" spans="22:22" x14ac:dyDescent="0.45">
      <c r="V9062" s="3"/>
    </row>
    <row r="9063" spans="22:22" x14ac:dyDescent="0.45">
      <c r="V9063" s="3"/>
    </row>
    <row r="9064" spans="22:22" x14ac:dyDescent="0.45">
      <c r="V9064" s="3"/>
    </row>
    <row r="9065" spans="22:22" x14ac:dyDescent="0.45">
      <c r="V9065" s="3"/>
    </row>
    <row r="9066" spans="22:22" x14ac:dyDescent="0.45">
      <c r="V9066" s="3"/>
    </row>
    <row r="9067" spans="22:22" x14ac:dyDescent="0.45">
      <c r="V9067" s="3"/>
    </row>
    <row r="9068" spans="22:22" x14ac:dyDescent="0.45">
      <c r="V9068" s="3"/>
    </row>
    <row r="9069" spans="22:22" x14ac:dyDescent="0.45">
      <c r="V9069" s="3"/>
    </row>
    <row r="9070" spans="22:22" x14ac:dyDescent="0.45">
      <c r="V9070" s="3"/>
    </row>
    <row r="9071" spans="22:22" x14ac:dyDescent="0.45">
      <c r="V9071" s="3"/>
    </row>
    <row r="9072" spans="22:22" x14ac:dyDescent="0.45">
      <c r="V9072" s="3"/>
    </row>
    <row r="9073" spans="22:22" x14ac:dyDescent="0.45">
      <c r="V9073" s="3"/>
    </row>
    <row r="9074" spans="22:22" x14ac:dyDescent="0.45">
      <c r="V9074" s="3"/>
    </row>
    <row r="9075" spans="22:22" x14ac:dyDescent="0.45">
      <c r="V9075" s="3"/>
    </row>
    <row r="9076" spans="22:22" x14ac:dyDescent="0.45">
      <c r="V9076" s="3"/>
    </row>
    <row r="9077" spans="22:22" x14ac:dyDescent="0.45">
      <c r="V9077" s="3"/>
    </row>
    <row r="9078" spans="22:22" x14ac:dyDescent="0.45">
      <c r="V9078" s="3"/>
    </row>
    <row r="9079" spans="22:22" x14ac:dyDescent="0.45">
      <c r="V9079" s="3"/>
    </row>
    <row r="9080" spans="22:22" x14ac:dyDescent="0.45">
      <c r="V9080" s="3"/>
    </row>
    <row r="9081" spans="22:22" x14ac:dyDescent="0.45">
      <c r="V9081" s="3"/>
    </row>
    <row r="9082" spans="22:22" x14ac:dyDescent="0.45">
      <c r="V9082" s="3"/>
    </row>
    <row r="9083" spans="22:22" x14ac:dyDescent="0.45">
      <c r="V9083" s="3"/>
    </row>
    <row r="9084" spans="22:22" x14ac:dyDescent="0.45">
      <c r="V9084" s="3"/>
    </row>
    <row r="9085" spans="22:22" x14ac:dyDescent="0.45">
      <c r="V9085" s="3"/>
    </row>
    <row r="9086" spans="22:22" x14ac:dyDescent="0.45">
      <c r="V9086" s="3"/>
    </row>
    <row r="9087" spans="22:22" x14ac:dyDescent="0.45">
      <c r="V9087" s="3"/>
    </row>
    <row r="9088" spans="22:22" x14ac:dyDescent="0.45">
      <c r="V9088" s="3"/>
    </row>
    <row r="9089" spans="22:22" x14ac:dyDescent="0.45">
      <c r="V9089" s="3"/>
    </row>
    <row r="9090" spans="22:22" x14ac:dyDescent="0.45">
      <c r="V9090" s="3"/>
    </row>
    <row r="9091" spans="22:22" x14ac:dyDescent="0.45">
      <c r="V9091" s="3"/>
    </row>
    <row r="9092" spans="22:22" x14ac:dyDescent="0.45">
      <c r="V9092" s="3"/>
    </row>
    <row r="9093" spans="22:22" x14ac:dyDescent="0.45">
      <c r="V9093" s="3"/>
    </row>
    <row r="9094" spans="22:22" x14ac:dyDescent="0.45">
      <c r="V9094" s="3"/>
    </row>
    <row r="9095" spans="22:22" x14ac:dyDescent="0.45">
      <c r="V9095" s="3"/>
    </row>
    <row r="9096" spans="22:22" x14ac:dyDescent="0.45">
      <c r="V9096" s="3"/>
    </row>
    <row r="9097" spans="22:22" x14ac:dyDescent="0.45">
      <c r="V9097" s="3"/>
    </row>
    <row r="9098" spans="22:22" x14ac:dyDescent="0.45">
      <c r="V9098" s="3"/>
    </row>
    <row r="9099" spans="22:22" x14ac:dyDescent="0.45">
      <c r="V9099" s="3"/>
    </row>
    <row r="9100" spans="22:22" x14ac:dyDescent="0.45">
      <c r="V9100" s="3"/>
    </row>
    <row r="9101" spans="22:22" x14ac:dyDescent="0.45">
      <c r="V9101" s="3"/>
    </row>
    <row r="9102" spans="22:22" x14ac:dyDescent="0.45">
      <c r="V9102" s="3"/>
    </row>
    <row r="9103" spans="22:22" x14ac:dyDescent="0.45">
      <c r="V9103" s="3"/>
    </row>
    <row r="9104" spans="22:22" x14ac:dyDescent="0.45">
      <c r="V9104" s="3"/>
    </row>
    <row r="9105" spans="22:22" x14ac:dyDescent="0.45">
      <c r="V9105" s="3"/>
    </row>
    <row r="9106" spans="22:22" x14ac:dyDescent="0.45">
      <c r="V9106" s="3"/>
    </row>
    <row r="9107" spans="22:22" x14ac:dyDescent="0.45">
      <c r="V9107" s="3"/>
    </row>
    <row r="9108" spans="22:22" x14ac:dyDescent="0.45">
      <c r="V9108" s="3"/>
    </row>
    <row r="9109" spans="22:22" x14ac:dyDescent="0.45">
      <c r="V9109" s="3"/>
    </row>
    <row r="9110" spans="22:22" x14ac:dyDescent="0.45">
      <c r="V9110" s="3"/>
    </row>
    <row r="9111" spans="22:22" x14ac:dyDescent="0.45">
      <c r="V9111" s="3"/>
    </row>
    <row r="9112" spans="22:22" x14ac:dyDescent="0.45">
      <c r="V9112" s="3"/>
    </row>
    <row r="9113" spans="22:22" x14ac:dyDescent="0.45">
      <c r="V9113" s="3"/>
    </row>
    <row r="9114" spans="22:22" x14ac:dyDescent="0.45">
      <c r="V9114" s="3"/>
    </row>
    <row r="9115" spans="22:22" x14ac:dyDescent="0.45">
      <c r="V9115" s="3"/>
    </row>
    <row r="9116" spans="22:22" x14ac:dyDescent="0.45">
      <c r="V9116" s="3"/>
    </row>
    <row r="9117" spans="22:22" x14ac:dyDescent="0.45">
      <c r="V9117" s="3"/>
    </row>
    <row r="9118" spans="22:22" x14ac:dyDescent="0.45">
      <c r="V9118" s="3"/>
    </row>
    <row r="9119" spans="22:22" x14ac:dyDescent="0.45">
      <c r="V9119" s="3"/>
    </row>
    <row r="9120" spans="22:22" x14ac:dyDescent="0.45">
      <c r="V9120" s="3"/>
    </row>
    <row r="9121" spans="22:22" x14ac:dyDescent="0.45">
      <c r="V9121" s="3"/>
    </row>
    <row r="9122" spans="22:22" x14ac:dyDescent="0.45">
      <c r="V9122" s="3"/>
    </row>
    <row r="9123" spans="22:22" x14ac:dyDescent="0.45">
      <c r="V9123" s="3"/>
    </row>
    <row r="9124" spans="22:22" x14ac:dyDescent="0.45">
      <c r="V9124" s="3"/>
    </row>
    <row r="9125" spans="22:22" x14ac:dyDescent="0.45">
      <c r="V9125" s="3"/>
    </row>
    <row r="9126" spans="22:22" x14ac:dyDescent="0.45">
      <c r="V9126" s="3"/>
    </row>
    <row r="9127" spans="22:22" x14ac:dyDescent="0.45">
      <c r="V9127" s="3"/>
    </row>
    <row r="9128" spans="22:22" x14ac:dyDescent="0.45">
      <c r="V9128" s="3"/>
    </row>
    <row r="9129" spans="22:22" x14ac:dyDescent="0.45">
      <c r="V9129" s="3"/>
    </row>
    <row r="9130" spans="22:22" x14ac:dyDescent="0.45">
      <c r="V9130" s="3"/>
    </row>
    <row r="9131" spans="22:22" x14ac:dyDescent="0.45">
      <c r="V9131" s="3"/>
    </row>
    <row r="9132" spans="22:22" x14ac:dyDescent="0.45">
      <c r="V9132" s="3"/>
    </row>
    <row r="9133" spans="22:22" x14ac:dyDescent="0.45">
      <c r="V9133" s="3"/>
    </row>
    <row r="9134" spans="22:22" x14ac:dyDescent="0.45">
      <c r="V9134" s="3"/>
    </row>
    <row r="9135" spans="22:22" x14ac:dyDescent="0.45">
      <c r="V9135" s="3"/>
    </row>
    <row r="9136" spans="22:22" x14ac:dyDescent="0.45">
      <c r="V9136" s="3"/>
    </row>
    <row r="9137" spans="22:22" x14ac:dyDescent="0.45">
      <c r="V9137" s="3"/>
    </row>
    <row r="9138" spans="22:22" x14ac:dyDescent="0.45">
      <c r="V9138" s="3"/>
    </row>
    <row r="9139" spans="22:22" x14ac:dyDescent="0.45">
      <c r="V9139" s="3"/>
    </row>
    <row r="9140" spans="22:22" x14ac:dyDescent="0.45">
      <c r="V9140" s="3"/>
    </row>
    <row r="9141" spans="22:22" x14ac:dyDescent="0.45">
      <c r="V9141" s="3"/>
    </row>
    <row r="9142" spans="22:22" x14ac:dyDescent="0.45">
      <c r="V9142" s="3"/>
    </row>
    <row r="9143" spans="22:22" x14ac:dyDescent="0.45">
      <c r="V9143" s="3"/>
    </row>
    <row r="9144" spans="22:22" x14ac:dyDescent="0.45">
      <c r="V9144" s="3"/>
    </row>
    <row r="9145" spans="22:22" x14ac:dyDescent="0.45">
      <c r="V9145" s="3"/>
    </row>
    <row r="9146" spans="22:22" x14ac:dyDescent="0.45">
      <c r="V9146" s="3"/>
    </row>
    <row r="9147" spans="22:22" x14ac:dyDescent="0.45">
      <c r="V9147" s="3"/>
    </row>
    <row r="9148" spans="22:22" x14ac:dyDescent="0.45">
      <c r="V9148" s="3"/>
    </row>
    <row r="9149" spans="22:22" x14ac:dyDescent="0.45">
      <c r="V9149" s="3"/>
    </row>
    <row r="9150" spans="22:22" x14ac:dyDescent="0.45">
      <c r="V9150" s="3"/>
    </row>
    <row r="9151" spans="22:22" x14ac:dyDescent="0.45">
      <c r="V9151" s="3"/>
    </row>
    <row r="9152" spans="22:22" x14ac:dyDescent="0.45">
      <c r="V9152" s="3"/>
    </row>
    <row r="9153" spans="22:22" x14ac:dyDescent="0.45">
      <c r="V9153" s="3"/>
    </row>
    <row r="9154" spans="22:22" x14ac:dyDescent="0.45">
      <c r="V9154" s="3"/>
    </row>
    <row r="9155" spans="22:22" x14ac:dyDescent="0.45">
      <c r="V9155" s="3"/>
    </row>
    <row r="9156" spans="22:22" x14ac:dyDescent="0.45">
      <c r="V9156" s="3"/>
    </row>
    <row r="9157" spans="22:22" x14ac:dyDescent="0.45">
      <c r="V9157" s="3"/>
    </row>
    <row r="9158" spans="22:22" x14ac:dyDescent="0.45">
      <c r="V9158" s="3"/>
    </row>
    <row r="9159" spans="22:22" x14ac:dyDescent="0.45">
      <c r="V9159" s="3"/>
    </row>
    <row r="9160" spans="22:22" x14ac:dyDescent="0.45">
      <c r="V9160" s="3"/>
    </row>
    <row r="9161" spans="22:22" x14ac:dyDescent="0.45">
      <c r="V9161" s="3"/>
    </row>
    <row r="9162" spans="22:22" x14ac:dyDescent="0.45">
      <c r="V9162" s="3"/>
    </row>
    <row r="9163" spans="22:22" x14ac:dyDescent="0.45">
      <c r="V9163" s="3"/>
    </row>
    <row r="9164" spans="22:22" x14ac:dyDescent="0.45">
      <c r="V9164" s="3"/>
    </row>
    <row r="9165" spans="22:22" x14ac:dyDescent="0.45">
      <c r="V9165" s="3"/>
    </row>
    <row r="9166" spans="22:22" x14ac:dyDescent="0.45">
      <c r="V9166" s="3"/>
    </row>
    <row r="9167" spans="22:22" x14ac:dyDescent="0.45">
      <c r="V9167" s="3"/>
    </row>
    <row r="9168" spans="22:22" x14ac:dyDescent="0.45">
      <c r="V9168" s="3"/>
    </row>
    <row r="9169" spans="22:22" x14ac:dyDescent="0.45">
      <c r="V9169" s="3"/>
    </row>
    <row r="9170" spans="22:22" x14ac:dyDescent="0.45">
      <c r="V9170" s="3"/>
    </row>
    <row r="9171" spans="22:22" x14ac:dyDescent="0.45">
      <c r="V9171" s="3"/>
    </row>
    <row r="9172" spans="22:22" x14ac:dyDescent="0.45">
      <c r="V9172" s="3"/>
    </row>
    <row r="9173" spans="22:22" x14ac:dyDescent="0.45">
      <c r="V9173" s="3"/>
    </row>
    <row r="9174" spans="22:22" x14ac:dyDescent="0.45">
      <c r="V9174" s="3"/>
    </row>
    <row r="9175" spans="22:22" x14ac:dyDescent="0.45">
      <c r="V9175" s="3"/>
    </row>
    <row r="9176" spans="22:22" x14ac:dyDescent="0.45">
      <c r="V9176" s="3"/>
    </row>
    <row r="9177" spans="22:22" x14ac:dyDescent="0.45">
      <c r="V9177" s="3"/>
    </row>
    <row r="9178" spans="22:22" x14ac:dyDescent="0.45">
      <c r="V9178" s="3"/>
    </row>
    <row r="9179" spans="22:22" x14ac:dyDescent="0.45">
      <c r="V9179" s="3"/>
    </row>
    <row r="9180" spans="22:22" x14ac:dyDescent="0.45">
      <c r="V9180" s="3"/>
    </row>
    <row r="9181" spans="22:22" x14ac:dyDescent="0.45">
      <c r="V9181" s="3"/>
    </row>
    <row r="9182" spans="22:22" x14ac:dyDescent="0.45">
      <c r="V9182" s="3"/>
    </row>
    <row r="9183" spans="22:22" x14ac:dyDescent="0.45">
      <c r="V9183" s="3"/>
    </row>
    <row r="9184" spans="22:22" x14ac:dyDescent="0.45">
      <c r="V9184" s="3"/>
    </row>
    <row r="9185" spans="22:22" x14ac:dyDescent="0.45">
      <c r="V9185" s="3"/>
    </row>
    <row r="9186" spans="22:22" x14ac:dyDescent="0.45">
      <c r="V9186" s="3"/>
    </row>
    <row r="9187" spans="22:22" x14ac:dyDescent="0.45">
      <c r="V9187" s="3"/>
    </row>
    <row r="9188" spans="22:22" x14ac:dyDescent="0.45">
      <c r="V9188" s="3"/>
    </row>
    <row r="9189" spans="22:22" x14ac:dyDescent="0.45">
      <c r="V9189" s="3"/>
    </row>
    <row r="9190" spans="22:22" x14ac:dyDescent="0.45">
      <c r="V9190" s="3"/>
    </row>
    <row r="9191" spans="22:22" x14ac:dyDescent="0.45">
      <c r="V9191" s="3"/>
    </row>
    <row r="9192" spans="22:22" x14ac:dyDescent="0.45">
      <c r="V9192" s="3"/>
    </row>
    <row r="9193" spans="22:22" x14ac:dyDescent="0.45">
      <c r="V9193" s="3"/>
    </row>
    <row r="9194" spans="22:22" x14ac:dyDescent="0.45">
      <c r="V9194" s="3"/>
    </row>
    <row r="9195" spans="22:22" x14ac:dyDescent="0.45">
      <c r="V9195" s="3"/>
    </row>
    <row r="9196" spans="22:22" x14ac:dyDescent="0.45">
      <c r="V9196" s="3"/>
    </row>
    <row r="9197" spans="22:22" x14ac:dyDescent="0.45">
      <c r="V9197" s="3"/>
    </row>
    <row r="9198" spans="22:22" x14ac:dyDescent="0.45">
      <c r="V9198" s="3"/>
    </row>
    <row r="9199" spans="22:22" x14ac:dyDescent="0.45">
      <c r="V9199" s="3"/>
    </row>
    <row r="9200" spans="22:22" x14ac:dyDescent="0.45">
      <c r="V9200" s="3"/>
    </row>
    <row r="9201" spans="22:22" x14ac:dyDescent="0.45">
      <c r="V9201" s="3"/>
    </row>
    <row r="9202" spans="22:22" x14ac:dyDescent="0.45">
      <c r="V9202" s="3"/>
    </row>
    <row r="9203" spans="22:22" x14ac:dyDescent="0.45">
      <c r="V9203" s="3"/>
    </row>
    <row r="9204" spans="22:22" x14ac:dyDescent="0.45">
      <c r="V9204" s="3"/>
    </row>
    <row r="9205" spans="22:22" x14ac:dyDescent="0.45">
      <c r="V9205" s="3"/>
    </row>
    <row r="9206" spans="22:22" x14ac:dyDescent="0.45">
      <c r="V9206" s="3"/>
    </row>
    <row r="9207" spans="22:22" x14ac:dyDescent="0.45">
      <c r="V9207" s="3"/>
    </row>
    <row r="9208" spans="22:22" x14ac:dyDescent="0.45">
      <c r="V9208" s="3"/>
    </row>
    <row r="9209" spans="22:22" x14ac:dyDescent="0.45">
      <c r="V9209" s="3"/>
    </row>
    <row r="9210" spans="22:22" x14ac:dyDescent="0.45">
      <c r="V9210" s="3"/>
    </row>
    <row r="9211" spans="22:22" x14ac:dyDescent="0.45">
      <c r="V9211" s="3"/>
    </row>
    <row r="9212" spans="22:22" x14ac:dyDescent="0.45">
      <c r="V9212" s="3"/>
    </row>
    <row r="9213" spans="22:22" x14ac:dyDescent="0.45">
      <c r="V9213" s="3"/>
    </row>
    <row r="9214" spans="22:22" x14ac:dyDescent="0.45">
      <c r="V9214" s="3"/>
    </row>
    <row r="9215" spans="22:22" x14ac:dyDescent="0.45">
      <c r="V9215" s="3"/>
    </row>
    <row r="9216" spans="22:22" x14ac:dyDescent="0.45">
      <c r="V9216" s="3"/>
    </row>
    <row r="9217" spans="22:22" x14ac:dyDescent="0.45">
      <c r="V9217" s="3"/>
    </row>
    <row r="9218" spans="22:22" x14ac:dyDescent="0.45">
      <c r="V9218" s="3"/>
    </row>
    <row r="9219" spans="22:22" x14ac:dyDescent="0.45">
      <c r="V9219" s="3"/>
    </row>
    <row r="9220" spans="22:22" x14ac:dyDescent="0.45">
      <c r="V9220" s="3"/>
    </row>
    <row r="9221" spans="22:22" x14ac:dyDescent="0.45">
      <c r="V9221" s="3"/>
    </row>
    <row r="9222" spans="22:22" x14ac:dyDescent="0.45">
      <c r="V9222" s="3"/>
    </row>
    <row r="9223" spans="22:22" x14ac:dyDescent="0.45">
      <c r="V9223" s="3"/>
    </row>
    <row r="9224" spans="22:22" x14ac:dyDescent="0.45">
      <c r="V9224" s="3"/>
    </row>
    <row r="9225" spans="22:22" x14ac:dyDescent="0.45">
      <c r="V9225" s="3"/>
    </row>
    <row r="9226" spans="22:22" x14ac:dyDescent="0.45">
      <c r="V9226" s="3"/>
    </row>
    <row r="9227" spans="22:22" x14ac:dyDescent="0.45">
      <c r="V9227" s="3"/>
    </row>
    <row r="9228" spans="22:22" x14ac:dyDescent="0.45">
      <c r="V9228" s="3"/>
    </row>
    <row r="9229" spans="22:22" x14ac:dyDescent="0.45">
      <c r="V9229" s="3"/>
    </row>
    <row r="9230" spans="22:22" x14ac:dyDescent="0.45">
      <c r="V9230" s="3"/>
    </row>
    <row r="9231" spans="22:22" x14ac:dyDescent="0.45">
      <c r="V9231" s="3"/>
    </row>
    <row r="9232" spans="22:22" x14ac:dyDescent="0.45">
      <c r="V9232" s="3"/>
    </row>
    <row r="9233" spans="22:22" x14ac:dyDescent="0.45">
      <c r="V9233" s="3"/>
    </row>
    <row r="9234" spans="22:22" x14ac:dyDescent="0.45">
      <c r="V9234" s="3"/>
    </row>
    <row r="9235" spans="22:22" x14ac:dyDescent="0.45">
      <c r="V9235" s="3"/>
    </row>
    <row r="9236" spans="22:22" x14ac:dyDescent="0.45">
      <c r="V9236" s="3"/>
    </row>
    <row r="9237" spans="22:22" x14ac:dyDescent="0.45">
      <c r="V9237" s="3"/>
    </row>
    <row r="9238" spans="22:22" x14ac:dyDescent="0.45">
      <c r="V9238" s="3"/>
    </row>
    <row r="9239" spans="22:22" x14ac:dyDescent="0.45">
      <c r="V9239" s="3"/>
    </row>
    <row r="9240" spans="22:22" x14ac:dyDescent="0.45">
      <c r="V9240" s="3"/>
    </row>
    <row r="9241" spans="22:22" x14ac:dyDescent="0.45">
      <c r="V9241" s="3"/>
    </row>
    <row r="9242" spans="22:22" x14ac:dyDescent="0.45">
      <c r="V9242" s="3"/>
    </row>
    <row r="9243" spans="22:22" x14ac:dyDescent="0.45">
      <c r="V9243" s="3"/>
    </row>
    <row r="9244" spans="22:22" x14ac:dyDescent="0.45">
      <c r="V9244" s="3"/>
    </row>
    <row r="9245" spans="22:22" x14ac:dyDescent="0.45">
      <c r="V9245" s="3"/>
    </row>
    <row r="9246" spans="22:22" x14ac:dyDescent="0.45">
      <c r="V9246" s="3"/>
    </row>
    <row r="9247" spans="22:22" x14ac:dyDescent="0.45">
      <c r="V9247" s="3"/>
    </row>
    <row r="9248" spans="22:22" x14ac:dyDescent="0.45">
      <c r="V9248" s="3"/>
    </row>
    <row r="9249" spans="22:22" x14ac:dyDescent="0.45">
      <c r="V9249" s="3"/>
    </row>
    <row r="9250" spans="22:22" x14ac:dyDescent="0.45">
      <c r="V9250" s="3"/>
    </row>
    <row r="9251" spans="22:22" x14ac:dyDescent="0.45">
      <c r="V9251" s="3"/>
    </row>
    <row r="9252" spans="22:22" x14ac:dyDescent="0.45">
      <c r="V9252" s="3"/>
    </row>
    <row r="9253" spans="22:22" x14ac:dyDescent="0.45">
      <c r="V9253" s="3"/>
    </row>
    <row r="9254" spans="22:22" x14ac:dyDescent="0.45">
      <c r="V9254" s="3"/>
    </row>
    <row r="9255" spans="22:22" x14ac:dyDescent="0.45">
      <c r="V9255" s="3"/>
    </row>
    <row r="9256" spans="22:22" x14ac:dyDescent="0.45">
      <c r="V9256" s="3"/>
    </row>
    <row r="9257" spans="22:22" x14ac:dyDescent="0.45">
      <c r="V9257" s="3"/>
    </row>
    <row r="9258" spans="22:22" x14ac:dyDescent="0.45">
      <c r="V9258" s="3"/>
    </row>
    <row r="9259" spans="22:22" x14ac:dyDescent="0.45">
      <c r="V9259" s="3"/>
    </row>
    <row r="9260" spans="22:22" x14ac:dyDescent="0.45">
      <c r="V9260" s="3"/>
    </row>
    <row r="9261" spans="22:22" x14ac:dyDescent="0.45">
      <c r="V9261" s="3"/>
    </row>
    <row r="9262" spans="22:22" x14ac:dyDescent="0.45">
      <c r="V9262" s="3"/>
    </row>
    <row r="9263" spans="22:22" x14ac:dyDescent="0.45">
      <c r="V9263" s="3"/>
    </row>
    <row r="9264" spans="22:22" x14ac:dyDescent="0.45">
      <c r="V9264" s="3"/>
    </row>
    <row r="9265" spans="22:22" x14ac:dyDescent="0.45">
      <c r="V9265" s="3"/>
    </row>
    <row r="9266" spans="22:22" x14ac:dyDescent="0.45">
      <c r="V9266" s="3"/>
    </row>
    <row r="9267" spans="22:22" x14ac:dyDescent="0.45">
      <c r="V9267" s="3"/>
    </row>
    <row r="9268" spans="22:22" x14ac:dyDescent="0.45">
      <c r="V9268" s="3"/>
    </row>
    <row r="9269" spans="22:22" x14ac:dyDescent="0.45">
      <c r="V9269" s="3"/>
    </row>
    <row r="9270" spans="22:22" x14ac:dyDescent="0.45">
      <c r="V9270" s="3"/>
    </row>
    <row r="9271" spans="22:22" x14ac:dyDescent="0.45">
      <c r="V9271" s="3"/>
    </row>
    <row r="9272" spans="22:22" x14ac:dyDescent="0.45">
      <c r="V9272" s="3"/>
    </row>
    <row r="9273" spans="22:22" x14ac:dyDescent="0.45">
      <c r="V9273" s="3"/>
    </row>
    <row r="9274" spans="22:22" x14ac:dyDescent="0.45">
      <c r="V9274" s="3"/>
    </row>
    <row r="9275" spans="22:22" x14ac:dyDescent="0.45">
      <c r="V9275" s="3"/>
    </row>
    <row r="9276" spans="22:22" x14ac:dyDescent="0.45">
      <c r="V9276" s="3"/>
    </row>
    <row r="9277" spans="22:22" x14ac:dyDescent="0.45">
      <c r="V9277" s="3"/>
    </row>
    <row r="9278" spans="22:22" x14ac:dyDescent="0.45">
      <c r="V9278" s="3"/>
    </row>
    <row r="9279" spans="22:22" x14ac:dyDescent="0.45">
      <c r="V9279" s="3"/>
    </row>
    <row r="9280" spans="22:22" x14ac:dyDescent="0.45">
      <c r="V9280" s="3"/>
    </row>
    <row r="9281" spans="22:22" x14ac:dyDescent="0.45">
      <c r="V9281" s="3"/>
    </row>
    <row r="9282" spans="22:22" x14ac:dyDescent="0.45">
      <c r="V9282" s="3"/>
    </row>
    <row r="9283" spans="22:22" x14ac:dyDescent="0.45">
      <c r="V9283" s="3"/>
    </row>
    <row r="9284" spans="22:22" x14ac:dyDescent="0.45">
      <c r="V9284" s="3"/>
    </row>
    <row r="9285" spans="22:22" x14ac:dyDescent="0.45">
      <c r="V9285" s="3"/>
    </row>
    <row r="9286" spans="22:22" x14ac:dyDescent="0.45">
      <c r="V9286" s="3"/>
    </row>
    <row r="9287" spans="22:22" x14ac:dyDescent="0.45">
      <c r="V9287" s="3"/>
    </row>
    <row r="9288" spans="22:22" x14ac:dyDescent="0.45">
      <c r="V9288" s="3"/>
    </row>
    <row r="9289" spans="22:22" x14ac:dyDescent="0.45">
      <c r="V9289" s="3"/>
    </row>
    <row r="9290" spans="22:22" x14ac:dyDescent="0.45">
      <c r="V9290" s="3"/>
    </row>
    <row r="9291" spans="22:22" x14ac:dyDescent="0.45">
      <c r="V9291" s="3"/>
    </row>
    <row r="9292" spans="22:22" x14ac:dyDescent="0.45">
      <c r="V9292" s="3"/>
    </row>
    <row r="9293" spans="22:22" x14ac:dyDescent="0.45">
      <c r="V9293" s="3"/>
    </row>
    <row r="9294" spans="22:22" x14ac:dyDescent="0.45">
      <c r="V9294" s="3"/>
    </row>
    <row r="9295" spans="22:22" x14ac:dyDescent="0.45">
      <c r="V9295" s="3"/>
    </row>
    <row r="9296" spans="22:22" x14ac:dyDescent="0.45">
      <c r="V9296" s="3"/>
    </row>
    <row r="9297" spans="22:22" x14ac:dyDescent="0.45">
      <c r="V9297" s="3"/>
    </row>
    <row r="9298" spans="22:22" x14ac:dyDescent="0.45">
      <c r="V9298" s="3"/>
    </row>
    <row r="9299" spans="22:22" x14ac:dyDescent="0.45">
      <c r="V9299" s="3"/>
    </row>
    <row r="9300" spans="22:22" x14ac:dyDescent="0.45">
      <c r="V9300" s="3"/>
    </row>
    <row r="9301" spans="22:22" x14ac:dyDescent="0.45">
      <c r="V9301" s="3"/>
    </row>
    <row r="9302" spans="22:22" x14ac:dyDescent="0.45">
      <c r="V9302" s="3"/>
    </row>
    <row r="9303" spans="22:22" x14ac:dyDescent="0.45">
      <c r="V9303" s="3"/>
    </row>
    <row r="9304" spans="22:22" x14ac:dyDescent="0.45">
      <c r="V9304" s="3"/>
    </row>
    <row r="9305" spans="22:22" x14ac:dyDescent="0.45">
      <c r="V9305" s="3"/>
    </row>
    <row r="9306" spans="22:22" x14ac:dyDescent="0.45">
      <c r="V9306" s="3"/>
    </row>
    <row r="9307" spans="22:22" x14ac:dyDescent="0.45">
      <c r="V9307" s="3"/>
    </row>
    <row r="9308" spans="22:22" x14ac:dyDescent="0.45">
      <c r="V9308" s="3"/>
    </row>
    <row r="9309" spans="22:22" x14ac:dyDescent="0.45">
      <c r="V9309" s="3"/>
    </row>
    <row r="9310" spans="22:22" x14ac:dyDescent="0.45">
      <c r="V9310" s="3"/>
    </row>
    <row r="9311" spans="22:22" x14ac:dyDescent="0.45">
      <c r="V9311" s="3"/>
    </row>
    <row r="9312" spans="22:22" x14ac:dyDescent="0.45">
      <c r="V9312" s="3"/>
    </row>
    <row r="9313" spans="22:22" x14ac:dyDescent="0.45">
      <c r="V9313" s="3"/>
    </row>
    <row r="9314" spans="22:22" x14ac:dyDescent="0.45">
      <c r="V9314" s="3"/>
    </row>
    <row r="9315" spans="22:22" x14ac:dyDescent="0.45">
      <c r="V9315" s="3"/>
    </row>
    <row r="9316" spans="22:22" x14ac:dyDescent="0.45">
      <c r="V9316" s="3"/>
    </row>
    <row r="9317" spans="22:22" x14ac:dyDescent="0.45">
      <c r="V9317" s="3"/>
    </row>
    <row r="9318" spans="22:22" x14ac:dyDescent="0.45">
      <c r="V9318" s="3"/>
    </row>
    <row r="9319" spans="22:22" x14ac:dyDescent="0.45">
      <c r="V9319" s="3"/>
    </row>
    <row r="9320" spans="22:22" x14ac:dyDescent="0.45">
      <c r="V9320" s="3"/>
    </row>
    <row r="9321" spans="22:22" x14ac:dyDescent="0.45">
      <c r="V9321" s="3"/>
    </row>
    <row r="9322" spans="22:22" x14ac:dyDescent="0.45">
      <c r="V9322" s="3"/>
    </row>
    <row r="9323" spans="22:22" x14ac:dyDescent="0.45">
      <c r="V9323" s="3"/>
    </row>
    <row r="9324" spans="22:22" x14ac:dyDescent="0.45">
      <c r="V9324" s="3"/>
    </row>
    <row r="9325" spans="22:22" x14ac:dyDescent="0.45">
      <c r="V9325" s="3"/>
    </row>
    <row r="9326" spans="22:22" x14ac:dyDescent="0.45">
      <c r="V9326" s="3"/>
    </row>
    <row r="9327" spans="22:22" x14ac:dyDescent="0.45">
      <c r="V9327" s="3"/>
    </row>
    <row r="9328" spans="22:22" x14ac:dyDescent="0.45">
      <c r="V9328" s="3"/>
    </row>
    <row r="9329" spans="22:22" x14ac:dyDescent="0.45">
      <c r="V9329" s="3"/>
    </row>
    <row r="9330" spans="22:22" x14ac:dyDescent="0.45">
      <c r="V9330" s="3"/>
    </row>
    <row r="9331" spans="22:22" x14ac:dyDescent="0.45">
      <c r="V9331" s="3"/>
    </row>
    <row r="9332" spans="22:22" x14ac:dyDescent="0.45">
      <c r="V9332" s="3"/>
    </row>
    <row r="9333" spans="22:22" x14ac:dyDescent="0.45">
      <c r="V9333" s="3"/>
    </row>
    <row r="9334" spans="22:22" x14ac:dyDescent="0.45">
      <c r="V9334" s="3"/>
    </row>
    <row r="9335" spans="22:22" x14ac:dyDescent="0.45">
      <c r="V9335" s="3"/>
    </row>
    <row r="9336" spans="22:22" x14ac:dyDescent="0.45">
      <c r="V9336" s="3"/>
    </row>
    <row r="9337" spans="22:22" x14ac:dyDescent="0.45">
      <c r="V9337" s="3"/>
    </row>
    <row r="9338" spans="22:22" x14ac:dyDescent="0.45">
      <c r="V9338" s="3"/>
    </row>
    <row r="9339" spans="22:22" x14ac:dyDescent="0.45">
      <c r="V9339" s="3"/>
    </row>
    <row r="9340" spans="22:22" x14ac:dyDescent="0.45">
      <c r="V9340" s="3"/>
    </row>
    <row r="9341" spans="22:22" x14ac:dyDescent="0.45">
      <c r="V9341" s="3"/>
    </row>
    <row r="9342" spans="22:22" x14ac:dyDescent="0.45">
      <c r="V9342" s="3"/>
    </row>
    <row r="9343" spans="22:22" x14ac:dyDescent="0.45">
      <c r="V9343" s="3"/>
    </row>
    <row r="9344" spans="22:22" x14ac:dyDescent="0.45">
      <c r="V9344" s="3"/>
    </row>
    <row r="9345" spans="22:22" x14ac:dyDescent="0.45">
      <c r="V9345" s="3"/>
    </row>
    <row r="9346" spans="22:22" x14ac:dyDescent="0.45">
      <c r="V9346" s="3"/>
    </row>
    <row r="9347" spans="22:22" x14ac:dyDescent="0.45">
      <c r="V9347" s="3"/>
    </row>
    <row r="9348" spans="22:22" x14ac:dyDescent="0.45">
      <c r="V9348" s="3"/>
    </row>
    <row r="9349" spans="22:22" x14ac:dyDescent="0.45">
      <c r="V9349" s="3"/>
    </row>
    <row r="9350" spans="22:22" x14ac:dyDescent="0.45">
      <c r="V9350" s="3"/>
    </row>
    <row r="9351" spans="22:22" x14ac:dyDescent="0.45">
      <c r="V9351" s="3"/>
    </row>
    <row r="9352" spans="22:22" x14ac:dyDescent="0.45">
      <c r="V9352" s="3"/>
    </row>
    <row r="9353" spans="22:22" x14ac:dyDescent="0.45">
      <c r="V9353" s="3"/>
    </row>
    <row r="9354" spans="22:22" x14ac:dyDescent="0.45">
      <c r="V9354" s="3"/>
    </row>
    <row r="9355" spans="22:22" x14ac:dyDescent="0.45">
      <c r="V9355" s="3"/>
    </row>
    <row r="9356" spans="22:22" x14ac:dyDescent="0.45">
      <c r="V9356" s="3"/>
    </row>
    <row r="9357" spans="22:22" x14ac:dyDescent="0.45">
      <c r="V9357" s="3"/>
    </row>
    <row r="9358" spans="22:22" x14ac:dyDescent="0.45">
      <c r="V9358" s="3"/>
    </row>
    <row r="9359" spans="22:22" x14ac:dyDescent="0.45">
      <c r="V9359" s="3"/>
    </row>
    <row r="9360" spans="22:22" x14ac:dyDescent="0.45">
      <c r="V9360" s="3"/>
    </row>
    <row r="9361" spans="22:22" x14ac:dyDescent="0.45">
      <c r="V9361" s="3"/>
    </row>
    <row r="9362" spans="22:22" x14ac:dyDescent="0.45">
      <c r="V9362" s="3"/>
    </row>
    <row r="9363" spans="22:22" x14ac:dyDescent="0.45">
      <c r="V9363" s="3"/>
    </row>
    <row r="9364" spans="22:22" x14ac:dyDescent="0.45">
      <c r="V9364" s="3"/>
    </row>
    <row r="9365" spans="22:22" x14ac:dyDescent="0.45">
      <c r="V9365" s="3"/>
    </row>
    <row r="9366" spans="22:22" x14ac:dyDescent="0.45">
      <c r="V9366" s="3"/>
    </row>
    <row r="9367" spans="22:22" x14ac:dyDescent="0.45">
      <c r="V9367" s="3"/>
    </row>
    <row r="9368" spans="22:22" x14ac:dyDescent="0.45">
      <c r="V9368" s="3"/>
    </row>
    <row r="9369" spans="22:22" x14ac:dyDescent="0.45">
      <c r="V9369" s="3"/>
    </row>
    <row r="9370" spans="22:22" x14ac:dyDescent="0.45">
      <c r="V9370" s="3"/>
    </row>
    <row r="9371" spans="22:22" x14ac:dyDescent="0.45">
      <c r="V9371" s="3"/>
    </row>
    <row r="9372" spans="22:22" x14ac:dyDescent="0.45">
      <c r="V9372" s="3"/>
    </row>
    <row r="9373" spans="22:22" x14ac:dyDescent="0.45">
      <c r="V9373" s="3"/>
    </row>
    <row r="9374" spans="22:22" x14ac:dyDescent="0.45">
      <c r="V9374" s="3"/>
    </row>
    <row r="9375" spans="22:22" x14ac:dyDescent="0.45">
      <c r="V9375" s="3"/>
    </row>
    <row r="9376" spans="22:22" x14ac:dyDescent="0.45">
      <c r="V9376" s="3"/>
    </row>
    <row r="9377" spans="22:22" x14ac:dyDescent="0.45">
      <c r="V9377" s="3"/>
    </row>
    <row r="9378" spans="22:22" x14ac:dyDescent="0.45">
      <c r="V9378" s="3"/>
    </row>
    <row r="9379" spans="22:22" x14ac:dyDescent="0.45">
      <c r="V9379" s="3"/>
    </row>
    <row r="9380" spans="22:22" x14ac:dyDescent="0.45">
      <c r="V9380" s="3"/>
    </row>
    <row r="9381" spans="22:22" x14ac:dyDescent="0.45">
      <c r="V9381" s="3"/>
    </row>
    <row r="9382" spans="22:22" x14ac:dyDescent="0.45">
      <c r="V9382" s="3"/>
    </row>
    <row r="9383" spans="22:22" x14ac:dyDescent="0.45">
      <c r="V9383" s="3"/>
    </row>
    <row r="9384" spans="22:22" x14ac:dyDescent="0.45">
      <c r="V9384" s="3"/>
    </row>
    <row r="9385" spans="22:22" x14ac:dyDescent="0.45">
      <c r="V9385" s="3"/>
    </row>
    <row r="9386" spans="22:22" x14ac:dyDescent="0.45">
      <c r="V9386" s="3"/>
    </row>
    <row r="9387" spans="22:22" x14ac:dyDescent="0.45">
      <c r="V9387" s="3"/>
    </row>
    <row r="9388" spans="22:22" x14ac:dyDescent="0.45">
      <c r="V9388" s="3"/>
    </row>
    <row r="9389" spans="22:22" x14ac:dyDescent="0.45">
      <c r="V9389" s="3"/>
    </row>
    <row r="9390" spans="22:22" x14ac:dyDescent="0.45">
      <c r="V9390" s="3"/>
    </row>
    <row r="9391" spans="22:22" x14ac:dyDescent="0.45">
      <c r="V9391" s="3"/>
    </row>
    <row r="9392" spans="22:22" x14ac:dyDescent="0.45">
      <c r="V9392" s="3"/>
    </row>
    <row r="9393" spans="22:22" x14ac:dyDescent="0.45">
      <c r="V9393" s="3"/>
    </row>
    <row r="9394" spans="22:22" x14ac:dyDescent="0.45">
      <c r="V9394" s="3"/>
    </row>
    <row r="9395" spans="22:22" x14ac:dyDescent="0.45">
      <c r="V9395" s="3"/>
    </row>
    <row r="9396" spans="22:22" x14ac:dyDescent="0.45">
      <c r="V9396" s="3"/>
    </row>
    <row r="9397" spans="22:22" x14ac:dyDescent="0.45">
      <c r="V9397" s="3"/>
    </row>
    <row r="9398" spans="22:22" x14ac:dyDescent="0.45">
      <c r="V9398" s="3"/>
    </row>
    <row r="9399" spans="22:22" x14ac:dyDescent="0.45">
      <c r="V9399" s="3"/>
    </row>
    <row r="9400" spans="22:22" x14ac:dyDescent="0.45">
      <c r="V9400" s="3"/>
    </row>
    <row r="9401" spans="22:22" x14ac:dyDescent="0.45">
      <c r="V9401" s="3"/>
    </row>
    <row r="9402" spans="22:22" x14ac:dyDescent="0.45">
      <c r="V9402" s="3"/>
    </row>
    <row r="9403" spans="22:22" x14ac:dyDescent="0.45">
      <c r="V9403" s="3"/>
    </row>
    <row r="9404" spans="22:22" x14ac:dyDescent="0.45">
      <c r="V9404" s="3"/>
    </row>
    <row r="9405" spans="22:22" x14ac:dyDescent="0.45">
      <c r="V9405" s="3"/>
    </row>
    <row r="9406" spans="22:22" x14ac:dyDescent="0.45">
      <c r="V9406" s="3"/>
    </row>
    <row r="9407" spans="22:22" x14ac:dyDescent="0.45">
      <c r="V9407" s="3"/>
    </row>
    <row r="9408" spans="22:22" x14ac:dyDescent="0.45">
      <c r="V9408" s="3"/>
    </row>
    <row r="9409" spans="22:22" x14ac:dyDescent="0.45">
      <c r="V9409" s="3"/>
    </row>
    <row r="9410" spans="22:22" x14ac:dyDescent="0.45">
      <c r="V9410" s="3"/>
    </row>
    <row r="9411" spans="22:22" x14ac:dyDescent="0.45">
      <c r="V9411" s="3"/>
    </row>
    <row r="9412" spans="22:22" x14ac:dyDescent="0.45">
      <c r="V9412" s="3"/>
    </row>
    <row r="9413" spans="22:22" x14ac:dyDescent="0.45">
      <c r="V9413" s="3"/>
    </row>
    <row r="9414" spans="22:22" x14ac:dyDescent="0.45">
      <c r="V9414" s="3"/>
    </row>
    <row r="9415" spans="22:22" x14ac:dyDescent="0.45">
      <c r="V9415" s="3"/>
    </row>
    <row r="9416" spans="22:22" x14ac:dyDescent="0.45">
      <c r="V9416" s="3"/>
    </row>
    <row r="9417" spans="22:22" x14ac:dyDescent="0.45">
      <c r="V9417" s="3"/>
    </row>
    <row r="9418" spans="22:22" x14ac:dyDescent="0.45">
      <c r="V9418" s="3"/>
    </row>
    <row r="9419" spans="22:22" x14ac:dyDescent="0.45">
      <c r="V9419" s="3"/>
    </row>
    <row r="9420" spans="22:22" x14ac:dyDescent="0.45">
      <c r="V9420" s="3"/>
    </row>
    <row r="9421" spans="22:22" x14ac:dyDescent="0.45">
      <c r="V9421" s="3"/>
    </row>
    <row r="9422" spans="22:22" x14ac:dyDescent="0.45">
      <c r="V9422" s="3"/>
    </row>
    <row r="9423" spans="22:22" x14ac:dyDescent="0.45">
      <c r="V9423" s="3"/>
    </row>
    <row r="9424" spans="22:22" x14ac:dyDescent="0.45">
      <c r="V9424" s="3"/>
    </row>
    <row r="9425" spans="22:22" x14ac:dyDescent="0.45">
      <c r="V9425" s="3"/>
    </row>
    <row r="9426" spans="22:22" x14ac:dyDescent="0.45">
      <c r="V9426" s="3"/>
    </row>
    <row r="9427" spans="22:22" x14ac:dyDescent="0.45">
      <c r="V9427" s="3"/>
    </row>
    <row r="9428" spans="22:22" x14ac:dyDescent="0.45">
      <c r="V9428" s="3"/>
    </row>
    <row r="9429" spans="22:22" x14ac:dyDescent="0.45">
      <c r="V9429" s="3"/>
    </row>
    <row r="9430" spans="22:22" x14ac:dyDescent="0.45">
      <c r="V9430" s="3"/>
    </row>
    <row r="9431" spans="22:22" x14ac:dyDescent="0.45">
      <c r="V9431" s="3"/>
    </row>
    <row r="9432" spans="22:22" x14ac:dyDescent="0.45">
      <c r="V9432" s="3"/>
    </row>
    <row r="9433" spans="22:22" x14ac:dyDescent="0.45">
      <c r="V9433" s="3"/>
    </row>
    <row r="9434" spans="22:22" x14ac:dyDescent="0.45">
      <c r="V9434" s="3"/>
    </row>
    <row r="9435" spans="22:22" x14ac:dyDescent="0.45">
      <c r="V9435" s="3"/>
    </row>
    <row r="9436" spans="22:22" x14ac:dyDescent="0.45">
      <c r="V9436" s="3"/>
    </row>
    <row r="9437" spans="22:22" x14ac:dyDescent="0.45">
      <c r="V9437" s="3"/>
    </row>
    <row r="9438" spans="22:22" x14ac:dyDescent="0.45">
      <c r="V9438" s="3"/>
    </row>
    <row r="9439" spans="22:22" x14ac:dyDescent="0.45">
      <c r="V9439" s="3"/>
    </row>
    <row r="9440" spans="22:22" x14ac:dyDescent="0.45">
      <c r="V9440" s="3"/>
    </row>
    <row r="9441" spans="22:22" x14ac:dyDescent="0.45">
      <c r="V9441" s="3"/>
    </row>
    <row r="9442" spans="22:22" x14ac:dyDescent="0.45">
      <c r="V9442" s="3"/>
    </row>
    <row r="9443" spans="22:22" x14ac:dyDescent="0.45">
      <c r="V9443" s="3"/>
    </row>
    <row r="9444" spans="22:22" x14ac:dyDescent="0.45">
      <c r="V9444" s="3"/>
    </row>
    <row r="9445" spans="22:22" x14ac:dyDescent="0.45">
      <c r="V9445" s="3"/>
    </row>
    <row r="9446" spans="22:22" x14ac:dyDescent="0.45">
      <c r="V9446" s="3"/>
    </row>
    <row r="9447" spans="22:22" x14ac:dyDescent="0.45">
      <c r="V9447" s="3"/>
    </row>
    <row r="9448" spans="22:22" x14ac:dyDescent="0.45">
      <c r="V9448" s="3"/>
    </row>
    <row r="9449" spans="22:22" x14ac:dyDescent="0.45">
      <c r="V9449" s="3"/>
    </row>
    <row r="9450" spans="22:22" x14ac:dyDescent="0.45">
      <c r="V9450" s="3"/>
    </row>
    <row r="9451" spans="22:22" x14ac:dyDescent="0.45">
      <c r="V9451" s="3"/>
    </row>
    <row r="9452" spans="22:22" x14ac:dyDescent="0.45">
      <c r="V9452" s="3"/>
    </row>
    <row r="9453" spans="22:22" x14ac:dyDescent="0.45">
      <c r="V9453" s="3"/>
    </row>
    <row r="9454" spans="22:22" x14ac:dyDescent="0.45">
      <c r="V9454" s="3"/>
    </row>
    <row r="9455" spans="22:22" x14ac:dyDescent="0.45">
      <c r="V9455" s="3"/>
    </row>
    <row r="9456" spans="22:22" x14ac:dyDescent="0.45">
      <c r="V9456" s="3"/>
    </row>
    <row r="9457" spans="22:22" x14ac:dyDescent="0.45">
      <c r="V9457" s="3"/>
    </row>
    <row r="9458" spans="22:22" x14ac:dyDescent="0.45">
      <c r="V9458" s="3"/>
    </row>
    <row r="9459" spans="22:22" x14ac:dyDescent="0.45">
      <c r="V9459" s="3"/>
    </row>
    <row r="9460" spans="22:22" x14ac:dyDescent="0.45">
      <c r="V9460" s="3"/>
    </row>
    <row r="9461" spans="22:22" x14ac:dyDescent="0.45">
      <c r="V9461" s="3"/>
    </row>
    <row r="9462" spans="22:22" x14ac:dyDescent="0.45">
      <c r="V9462" s="3"/>
    </row>
    <row r="9463" spans="22:22" x14ac:dyDescent="0.45">
      <c r="V9463" s="3"/>
    </row>
    <row r="9464" spans="22:22" x14ac:dyDescent="0.45">
      <c r="V9464" s="3"/>
    </row>
    <row r="9465" spans="22:22" x14ac:dyDescent="0.45">
      <c r="V9465" s="3"/>
    </row>
    <row r="9466" spans="22:22" x14ac:dyDescent="0.45">
      <c r="V9466" s="3"/>
    </row>
    <row r="9467" spans="22:22" x14ac:dyDescent="0.45">
      <c r="V9467" s="3"/>
    </row>
    <row r="9468" spans="22:22" x14ac:dyDescent="0.45">
      <c r="V9468" s="3"/>
    </row>
    <row r="9469" spans="22:22" x14ac:dyDescent="0.45">
      <c r="V9469" s="3"/>
    </row>
    <row r="9470" spans="22:22" x14ac:dyDescent="0.45">
      <c r="V9470" s="3"/>
    </row>
    <row r="9471" spans="22:22" x14ac:dyDescent="0.45">
      <c r="V9471" s="3"/>
    </row>
    <row r="9472" spans="22:22" x14ac:dyDescent="0.45">
      <c r="V9472" s="3"/>
    </row>
    <row r="9473" spans="22:22" x14ac:dyDescent="0.45">
      <c r="V9473" s="3"/>
    </row>
    <row r="9474" spans="22:22" x14ac:dyDescent="0.45">
      <c r="V9474" s="3"/>
    </row>
    <row r="9475" spans="22:22" x14ac:dyDescent="0.45">
      <c r="V9475" s="3"/>
    </row>
    <row r="9476" spans="22:22" x14ac:dyDescent="0.45">
      <c r="V9476" s="3"/>
    </row>
    <row r="9477" spans="22:22" x14ac:dyDescent="0.45">
      <c r="V9477" s="3"/>
    </row>
    <row r="9478" spans="22:22" x14ac:dyDescent="0.45">
      <c r="V9478" s="3"/>
    </row>
    <row r="9479" spans="22:22" x14ac:dyDescent="0.45">
      <c r="V9479" s="3"/>
    </row>
    <row r="9480" spans="22:22" x14ac:dyDescent="0.45">
      <c r="V9480" s="3"/>
    </row>
    <row r="9481" spans="22:22" x14ac:dyDescent="0.45">
      <c r="V9481" s="3"/>
    </row>
    <row r="9482" spans="22:22" x14ac:dyDescent="0.45">
      <c r="V9482" s="3"/>
    </row>
    <row r="9483" spans="22:22" x14ac:dyDescent="0.45">
      <c r="V9483" s="3"/>
    </row>
    <row r="9484" spans="22:22" x14ac:dyDescent="0.45">
      <c r="V9484" s="3"/>
    </row>
    <row r="9485" spans="22:22" x14ac:dyDescent="0.45">
      <c r="V9485" s="3"/>
    </row>
    <row r="9486" spans="22:22" x14ac:dyDescent="0.45">
      <c r="V9486" s="3"/>
    </row>
    <row r="9487" spans="22:22" x14ac:dyDescent="0.45">
      <c r="V9487" s="3"/>
    </row>
    <row r="9488" spans="22:22" x14ac:dyDescent="0.45">
      <c r="V9488" s="3"/>
    </row>
    <row r="9489" spans="22:22" x14ac:dyDescent="0.45">
      <c r="V9489" s="3"/>
    </row>
    <row r="9490" spans="22:22" x14ac:dyDescent="0.45">
      <c r="V9490" s="3"/>
    </row>
    <row r="9491" spans="22:22" x14ac:dyDescent="0.45">
      <c r="V9491" s="3"/>
    </row>
    <row r="9492" spans="22:22" x14ac:dyDescent="0.45">
      <c r="V9492" s="3"/>
    </row>
    <row r="9493" spans="22:22" x14ac:dyDescent="0.45">
      <c r="V9493" s="3"/>
    </row>
    <row r="9494" spans="22:22" x14ac:dyDescent="0.45">
      <c r="V9494" s="3"/>
    </row>
    <row r="9495" spans="22:22" x14ac:dyDescent="0.45">
      <c r="V9495" s="3"/>
    </row>
    <row r="9496" spans="22:22" x14ac:dyDescent="0.45">
      <c r="V9496" s="3"/>
    </row>
    <row r="9497" spans="22:22" x14ac:dyDescent="0.45">
      <c r="V9497" s="3"/>
    </row>
    <row r="9498" spans="22:22" x14ac:dyDescent="0.45">
      <c r="V9498" s="3"/>
    </row>
    <row r="9499" spans="22:22" x14ac:dyDescent="0.45">
      <c r="V9499" s="3"/>
    </row>
    <row r="9500" spans="22:22" x14ac:dyDescent="0.45">
      <c r="V9500" s="3"/>
    </row>
    <row r="9501" spans="22:22" x14ac:dyDescent="0.45">
      <c r="V9501" s="3"/>
    </row>
    <row r="9502" spans="22:22" x14ac:dyDescent="0.45">
      <c r="V9502" s="3"/>
    </row>
    <row r="9503" spans="22:22" x14ac:dyDescent="0.45">
      <c r="V9503" s="3"/>
    </row>
    <row r="9504" spans="22:22" x14ac:dyDescent="0.45">
      <c r="V9504" s="3"/>
    </row>
    <row r="9505" spans="22:22" x14ac:dyDescent="0.45">
      <c r="V9505" s="3"/>
    </row>
    <row r="9506" spans="22:22" x14ac:dyDescent="0.45">
      <c r="V9506" s="3"/>
    </row>
    <row r="9507" spans="22:22" x14ac:dyDescent="0.45">
      <c r="V9507" s="3"/>
    </row>
    <row r="9508" spans="22:22" x14ac:dyDescent="0.45">
      <c r="V9508" s="3"/>
    </row>
    <row r="9509" spans="22:22" x14ac:dyDescent="0.45">
      <c r="V9509" s="3"/>
    </row>
    <row r="9510" spans="22:22" x14ac:dyDescent="0.45">
      <c r="V9510" s="3"/>
    </row>
    <row r="9511" spans="22:22" x14ac:dyDescent="0.45">
      <c r="V9511" s="3"/>
    </row>
    <row r="9512" spans="22:22" x14ac:dyDescent="0.45">
      <c r="V9512" s="3"/>
    </row>
    <row r="9513" spans="22:22" x14ac:dyDescent="0.45">
      <c r="V9513" s="3"/>
    </row>
    <row r="9514" spans="22:22" x14ac:dyDescent="0.45">
      <c r="V9514" s="3"/>
    </row>
    <row r="9515" spans="22:22" x14ac:dyDescent="0.45">
      <c r="V9515" s="3"/>
    </row>
    <row r="9516" spans="22:22" x14ac:dyDescent="0.45">
      <c r="V9516" s="3"/>
    </row>
    <row r="9517" spans="22:22" x14ac:dyDescent="0.45">
      <c r="V9517" s="3"/>
    </row>
    <row r="9518" spans="22:22" x14ac:dyDescent="0.45">
      <c r="V9518" s="3"/>
    </row>
    <row r="9519" spans="22:22" x14ac:dyDescent="0.45">
      <c r="V9519" s="3"/>
    </row>
    <row r="9520" spans="22:22" x14ac:dyDescent="0.45">
      <c r="V9520" s="3"/>
    </row>
    <row r="9521" spans="22:22" x14ac:dyDescent="0.45">
      <c r="V9521" s="3"/>
    </row>
    <row r="9522" spans="22:22" x14ac:dyDescent="0.45">
      <c r="V9522" s="3"/>
    </row>
    <row r="9523" spans="22:22" x14ac:dyDescent="0.45">
      <c r="V9523" s="3"/>
    </row>
    <row r="9524" spans="22:22" x14ac:dyDescent="0.45">
      <c r="V9524" s="3"/>
    </row>
    <row r="9525" spans="22:22" x14ac:dyDescent="0.45">
      <c r="V9525" s="3"/>
    </row>
    <row r="9526" spans="22:22" x14ac:dyDescent="0.45">
      <c r="V9526" s="3"/>
    </row>
    <row r="9527" spans="22:22" x14ac:dyDescent="0.45">
      <c r="V9527" s="3"/>
    </row>
    <row r="9528" spans="22:22" x14ac:dyDescent="0.45">
      <c r="V9528" s="3"/>
    </row>
    <row r="9529" spans="22:22" x14ac:dyDescent="0.45">
      <c r="V9529" s="3"/>
    </row>
    <row r="9530" spans="22:22" x14ac:dyDescent="0.45">
      <c r="V9530" s="3"/>
    </row>
    <row r="9531" spans="22:22" x14ac:dyDescent="0.45">
      <c r="V9531" s="3"/>
    </row>
    <row r="9532" spans="22:22" x14ac:dyDescent="0.45">
      <c r="V9532" s="3"/>
    </row>
    <row r="9533" spans="22:22" x14ac:dyDescent="0.45">
      <c r="V9533" s="3"/>
    </row>
    <row r="9534" spans="22:22" x14ac:dyDescent="0.45">
      <c r="V9534" s="3"/>
    </row>
    <row r="9535" spans="22:22" x14ac:dyDescent="0.45">
      <c r="V9535" s="3"/>
    </row>
    <row r="9536" spans="22:22" x14ac:dyDescent="0.45">
      <c r="V9536" s="3"/>
    </row>
    <row r="9537" spans="22:22" x14ac:dyDescent="0.45">
      <c r="V9537" s="3"/>
    </row>
    <row r="9538" spans="22:22" x14ac:dyDescent="0.45">
      <c r="V9538" s="3"/>
    </row>
    <row r="9539" spans="22:22" x14ac:dyDescent="0.45">
      <c r="V9539" s="3"/>
    </row>
    <row r="9540" spans="22:22" x14ac:dyDescent="0.45">
      <c r="V9540" s="3"/>
    </row>
    <row r="9541" spans="22:22" x14ac:dyDescent="0.45">
      <c r="V9541" s="3"/>
    </row>
    <row r="9542" spans="22:22" x14ac:dyDescent="0.45">
      <c r="V9542" s="3"/>
    </row>
    <row r="9543" spans="22:22" x14ac:dyDescent="0.45">
      <c r="V9543" s="3"/>
    </row>
    <row r="9544" spans="22:22" x14ac:dyDescent="0.45">
      <c r="V9544" s="3"/>
    </row>
    <row r="9545" spans="22:22" x14ac:dyDescent="0.45">
      <c r="V9545" s="3"/>
    </row>
    <row r="9546" spans="22:22" x14ac:dyDescent="0.45">
      <c r="V9546" s="3"/>
    </row>
    <row r="9547" spans="22:22" x14ac:dyDescent="0.45">
      <c r="V9547" s="3"/>
    </row>
    <row r="9548" spans="22:22" x14ac:dyDescent="0.45">
      <c r="V9548" s="3"/>
    </row>
    <row r="9549" spans="22:22" x14ac:dyDescent="0.45">
      <c r="V9549" s="3"/>
    </row>
    <row r="9550" spans="22:22" x14ac:dyDescent="0.45">
      <c r="V9550" s="3"/>
    </row>
    <row r="9551" spans="22:22" x14ac:dyDescent="0.45">
      <c r="V9551" s="3"/>
    </row>
    <row r="9552" spans="22:22" x14ac:dyDescent="0.45">
      <c r="V9552" s="3"/>
    </row>
    <row r="9553" spans="22:22" x14ac:dyDescent="0.45">
      <c r="V9553" s="3"/>
    </row>
    <row r="9554" spans="22:22" x14ac:dyDescent="0.45">
      <c r="V9554" s="3"/>
    </row>
    <row r="9555" spans="22:22" x14ac:dyDescent="0.45">
      <c r="V9555" s="3"/>
    </row>
    <row r="9556" spans="22:22" x14ac:dyDescent="0.45">
      <c r="V9556" s="3"/>
    </row>
    <row r="9557" spans="22:22" x14ac:dyDescent="0.45">
      <c r="V9557" s="3"/>
    </row>
    <row r="9558" spans="22:22" x14ac:dyDescent="0.45">
      <c r="V9558" s="3"/>
    </row>
    <row r="9559" spans="22:22" x14ac:dyDescent="0.45">
      <c r="V9559" s="3"/>
    </row>
    <row r="9560" spans="22:22" x14ac:dyDescent="0.45">
      <c r="V9560" s="3"/>
    </row>
    <row r="9561" spans="22:22" x14ac:dyDescent="0.45">
      <c r="V9561" s="3"/>
    </row>
    <row r="9562" spans="22:22" x14ac:dyDescent="0.45">
      <c r="V9562" s="3"/>
    </row>
    <row r="9563" spans="22:22" x14ac:dyDescent="0.45">
      <c r="V9563" s="3"/>
    </row>
    <row r="9564" spans="22:22" x14ac:dyDescent="0.45">
      <c r="V9564" s="3"/>
    </row>
    <row r="9565" spans="22:22" x14ac:dyDescent="0.45">
      <c r="V9565" s="3"/>
    </row>
    <row r="9566" spans="22:22" x14ac:dyDescent="0.45">
      <c r="V9566" s="3"/>
    </row>
    <row r="9567" spans="22:22" x14ac:dyDescent="0.45">
      <c r="V9567" s="3"/>
    </row>
    <row r="9568" spans="22:22" x14ac:dyDescent="0.45">
      <c r="V9568" s="3"/>
    </row>
    <row r="9569" spans="22:22" x14ac:dyDescent="0.45">
      <c r="V9569" s="3"/>
    </row>
    <row r="9570" spans="22:22" x14ac:dyDescent="0.45">
      <c r="V9570" s="3"/>
    </row>
    <row r="9571" spans="22:22" x14ac:dyDescent="0.45">
      <c r="V9571" s="3"/>
    </row>
    <row r="9572" spans="22:22" x14ac:dyDescent="0.45">
      <c r="V9572" s="3"/>
    </row>
    <row r="9573" spans="22:22" x14ac:dyDescent="0.45">
      <c r="V9573" s="3"/>
    </row>
    <row r="9574" spans="22:22" x14ac:dyDescent="0.45">
      <c r="V9574" s="3"/>
    </row>
    <row r="9575" spans="22:22" x14ac:dyDescent="0.45">
      <c r="V9575" s="3"/>
    </row>
    <row r="9576" spans="22:22" x14ac:dyDescent="0.45">
      <c r="V9576" s="3"/>
    </row>
    <row r="9577" spans="22:22" x14ac:dyDescent="0.45">
      <c r="V9577" s="3"/>
    </row>
    <row r="9578" spans="22:22" x14ac:dyDescent="0.45">
      <c r="V9578" s="3"/>
    </row>
    <row r="9579" spans="22:22" x14ac:dyDescent="0.45">
      <c r="V9579" s="3"/>
    </row>
    <row r="9580" spans="22:22" x14ac:dyDescent="0.45">
      <c r="V9580" s="3"/>
    </row>
    <row r="9581" spans="22:22" x14ac:dyDescent="0.45">
      <c r="V9581" s="3"/>
    </row>
    <row r="9582" spans="22:22" x14ac:dyDescent="0.45">
      <c r="V9582" s="3"/>
    </row>
    <row r="9583" spans="22:22" x14ac:dyDescent="0.45">
      <c r="V9583" s="3"/>
    </row>
    <row r="9584" spans="22:22" x14ac:dyDescent="0.45">
      <c r="V9584" s="3"/>
    </row>
    <row r="9585" spans="22:22" x14ac:dyDescent="0.45">
      <c r="V9585" s="3"/>
    </row>
    <row r="9586" spans="22:22" x14ac:dyDescent="0.45">
      <c r="V9586" s="3"/>
    </row>
    <row r="9587" spans="22:22" x14ac:dyDescent="0.45">
      <c r="V9587" s="3"/>
    </row>
    <row r="9588" spans="22:22" x14ac:dyDescent="0.45">
      <c r="V9588" s="3"/>
    </row>
    <row r="9589" spans="22:22" x14ac:dyDescent="0.45">
      <c r="V9589" s="3"/>
    </row>
    <row r="9590" spans="22:22" x14ac:dyDescent="0.45">
      <c r="V9590" s="3"/>
    </row>
    <row r="9591" spans="22:22" x14ac:dyDescent="0.45">
      <c r="V9591" s="3"/>
    </row>
    <row r="9592" spans="22:22" x14ac:dyDescent="0.45">
      <c r="V9592" s="3"/>
    </row>
    <row r="9593" spans="22:22" x14ac:dyDescent="0.45">
      <c r="V9593" s="3"/>
    </row>
    <row r="9594" spans="22:22" x14ac:dyDescent="0.45">
      <c r="V9594" s="3"/>
    </row>
    <row r="9595" spans="22:22" x14ac:dyDescent="0.45">
      <c r="V9595" s="3"/>
    </row>
    <row r="9596" spans="22:22" x14ac:dyDescent="0.45">
      <c r="V9596" s="3"/>
    </row>
    <row r="9597" spans="22:22" x14ac:dyDescent="0.45">
      <c r="V9597" s="3"/>
    </row>
    <row r="9598" spans="22:22" x14ac:dyDescent="0.45">
      <c r="V9598" s="3"/>
    </row>
    <row r="9599" spans="22:22" x14ac:dyDescent="0.45">
      <c r="V9599" s="3"/>
    </row>
    <row r="9600" spans="22:22" x14ac:dyDescent="0.45">
      <c r="V9600" s="3"/>
    </row>
    <row r="9601" spans="22:22" x14ac:dyDescent="0.45">
      <c r="V9601" s="3"/>
    </row>
    <row r="9602" spans="22:22" x14ac:dyDescent="0.45">
      <c r="V9602" s="3"/>
    </row>
    <row r="9603" spans="22:22" x14ac:dyDescent="0.45">
      <c r="V9603" s="3"/>
    </row>
    <row r="9604" spans="22:22" x14ac:dyDescent="0.45">
      <c r="V9604" s="3"/>
    </row>
    <row r="9605" spans="22:22" x14ac:dyDescent="0.45">
      <c r="V9605" s="3"/>
    </row>
    <row r="9606" spans="22:22" x14ac:dyDescent="0.45">
      <c r="V9606" s="3"/>
    </row>
    <row r="9607" spans="22:22" x14ac:dyDescent="0.45">
      <c r="V9607" s="3"/>
    </row>
    <row r="9608" spans="22:22" x14ac:dyDescent="0.45">
      <c r="V9608" s="3"/>
    </row>
    <row r="9609" spans="22:22" x14ac:dyDescent="0.45">
      <c r="V9609" s="3"/>
    </row>
    <row r="9610" spans="22:22" x14ac:dyDescent="0.45">
      <c r="V9610" s="3"/>
    </row>
    <row r="9611" spans="22:22" x14ac:dyDescent="0.45">
      <c r="V9611" s="3"/>
    </row>
    <row r="9612" spans="22:22" x14ac:dyDescent="0.45">
      <c r="V9612" s="3"/>
    </row>
    <row r="9613" spans="22:22" x14ac:dyDescent="0.45">
      <c r="V9613" s="3"/>
    </row>
    <row r="9614" spans="22:22" x14ac:dyDescent="0.45">
      <c r="V9614" s="3"/>
    </row>
    <row r="9615" spans="22:22" x14ac:dyDescent="0.45">
      <c r="V9615" s="3"/>
    </row>
    <row r="9616" spans="22:22" x14ac:dyDescent="0.45">
      <c r="V9616" s="3"/>
    </row>
    <row r="9617" spans="22:22" x14ac:dyDescent="0.45">
      <c r="V9617" s="3"/>
    </row>
    <row r="9618" spans="22:22" x14ac:dyDescent="0.45">
      <c r="V9618" s="3"/>
    </row>
    <row r="9619" spans="22:22" x14ac:dyDescent="0.45">
      <c r="V9619" s="3"/>
    </row>
    <row r="9620" spans="22:22" x14ac:dyDescent="0.45">
      <c r="V9620" s="3"/>
    </row>
    <row r="9621" spans="22:22" x14ac:dyDescent="0.45">
      <c r="V9621" s="3"/>
    </row>
    <row r="9622" spans="22:22" x14ac:dyDescent="0.45">
      <c r="V9622" s="3"/>
    </row>
    <row r="9623" spans="22:22" x14ac:dyDescent="0.45">
      <c r="V9623" s="3"/>
    </row>
    <row r="9624" spans="22:22" x14ac:dyDescent="0.45">
      <c r="V9624" s="3"/>
    </row>
    <row r="9625" spans="22:22" x14ac:dyDescent="0.45">
      <c r="V9625" s="3"/>
    </row>
    <row r="9626" spans="22:22" x14ac:dyDescent="0.45">
      <c r="V9626" s="3"/>
    </row>
    <row r="9627" spans="22:22" x14ac:dyDescent="0.45">
      <c r="V9627" s="3"/>
    </row>
    <row r="9628" spans="22:22" x14ac:dyDescent="0.45">
      <c r="V9628" s="3"/>
    </row>
    <row r="9629" spans="22:22" x14ac:dyDescent="0.45">
      <c r="V9629" s="3"/>
    </row>
    <row r="9630" spans="22:22" x14ac:dyDescent="0.45">
      <c r="V9630" s="3"/>
    </row>
    <row r="9631" spans="22:22" x14ac:dyDescent="0.45">
      <c r="V9631" s="3"/>
    </row>
    <row r="9632" spans="22:22" x14ac:dyDescent="0.45">
      <c r="V9632" s="3"/>
    </row>
    <row r="9633" spans="22:22" x14ac:dyDescent="0.45">
      <c r="V9633" s="3"/>
    </row>
    <row r="9634" spans="22:22" x14ac:dyDescent="0.45">
      <c r="V9634" s="3"/>
    </row>
    <row r="9635" spans="22:22" x14ac:dyDescent="0.45">
      <c r="V9635" s="3"/>
    </row>
    <row r="9636" spans="22:22" x14ac:dyDescent="0.45">
      <c r="V9636" s="3"/>
    </row>
    <row r="9637" spans="22:22" x14ac:dyDescent="0.45">
      <c r="V9637" s="3"/>
    </row>
    <row r="9638" spans="22:22" x14ac:dyDescent="0.45">
      <c r="V9638" s="3"/>
    </row>
    <row r="9639" spans="22:22" x14ac:dyDescent="0.45">
      <c r="V9639" s="3"/>
    </row>
    <row r="9640" spans="22:22" x14ac:dyDescent="0.45">
      <c r="V9640" s="3"/>
    </row>
    <row r="9641" spans="22:22" x14ac:dyDescent="0.45">
      <c r="V9641" s="3"/>
    </row>
    <row r="9642" spans="22:22" x14ac:dyDescent="0.45">
      <c r="V9642" s="3"/>
    </row>
    <row r="9643" spans="22:22" x14ac:dyDescent="0.45">
      <c r="V9643" s="3"/>
    </row>
    <row r="9644" spans="22:22" x14ac:dyDescent="0.45">
      <c r="V9644" s="3"/>
    </row>
    <row r="9645" spans="22:22" x14ac:dyDescent="0.45">
      <c r="V9645" s="3"/>
    </row>
    <row r="9646" spans="22:22" x14ac:dyDescent="0.45">
      <c r="V9646" s="3"/>
    </row>
    <row r="9647" spans="22:22" x14ac:dyDescent="0.45">
      <c r="V9647" s="3"/>
    </row>
    <row r="9648" spans="22:22" x14ac:dyDescent="0.45">
      <c r="V9648" s="3"/>
    </row>
    <row r="9649" spans="22:22" x14ac:dyDescent="0.45">
      <c r="V9649" s="3"/>
    </row>
    <row r="9650" spans="22:22" x14ac:dyDescent="0.45">
      <c r="V9650" s="3"/>
    </row>
    <row r="9651" spans="22:22" x14ac:dyDescent="0.45">
      <c r="V9651" s="3"/>
    </row>
    <row r="9652" spans="22:22" x14ac:dyDescent="0.45">
      <c r="V9652" s="3"/>
    </row>
    <row r="9653" spans="22:22" x14ac:dyDescent="0.45">
      <c r="V9653" s="3"/>
    </row>
    <row r="9654" spans="22:22" x14ac:dyDescent="0.45">
      <c r="V9654" s="3"/>
    </row>
    <row r="9655" spans="22:22" x14ac:dyDescent="0.45">
      <c r="V9655" s="3"/>
    </row>
    <row r="9656" spans="22:22" x14ac:dyDescent="0.45">
      <c r="V9656" s="3"/>
    </row>
    <row r="9657" spans="22:22" x14ac:dyDescent="0.45">
      <c r="V9657" s="3"/>
    </row>
    <row r="9658" spans="22:22" x14ac:dyDescent="0.45">
      <c r="V9658" s="3"/>
    </row>
    <row r="9659" spans="22:22" x14ac:dyDescent="0.45">
      <c r="V9659" s="3"/>
    </row>
    <row r="9660" spans="22:22" x14ac:dyDescent="0.45">
      <c r="V9660" s="3"/>
    </row>
    <row r="9661" spans="22:22" x14ac:dyDescent="0.45">
      <c r="V9661" s="3"/>
    </row>
    <row r="9662" spans="22:22" x14ac:dyDescent="0.45">
      <c r="V9662" s="3"/>
    </row>
    <row r="9663" spans="22:22" x14ac:dyDescent="0.45">
      <c r="V9663" s="3"/>
    </row>
    <row r="9664" spans="22:22" x14ac:dyDescent="0.45">
      <c r="V9664" s="3"/>
    </row>
    <row r="9665" spans="22:22" x14ac:dyDescent="0.45">
      <c r="V9665" s="3"/>
    </row>
    <row r="9666" spans="22:22" x14ac:dyDescent="0.45">
      <c r="V9666" s="3"/>
    </row>
    <row r="9667" spans="22:22" x14ac:dyDescent="0.45">
      <c r="V9667" s="3"/>
    </row>
    <row r="9668" spans="22:22" x14ac:dyDescent="0.45">
      <c r="V9668" s="3"/>
    </row>
    <row r="9669" spans="22:22" x14ac:dyDescent="0.45">
      <c r="V9669" s="3"/>
    </row>
    <row r="9670" spans="22:22" x14ac:dyDescent="0.45">
      <c r="V9670" s="3"/>
    </row>
    <row r="9671" spans="22:22" x14ac:dyDescent="0.45">
      <c r="V9671" s="3"/>
    </row>
    <row r="9672" spans="22:22" x14ac:dyDescent="0.45">
      <c r="V9672" s="3"/>
    </row>
    <row r="9673" spans="22:22" x14ac:dyDescent="0.45">
      <c r="V9673" s="3"/>
    </row>
    <row r="9674" spans="22:22" x14ac:dyDescent="0.45">
      <c r="V9674" s="3"/>
    </row>
    <row r="9675" spans="22:22" x14ac:dyDescent="0.45">
      <c r="V9675" s="3"/>
    </row>
    <row r="9676" spans="22:22" x14ac:dyDescent="0.45">
      <c r="V9676" s="3"/>
    </row>
    <row r="9677" spans="22:22" x14ac:dyDescent="0.45">
      <c r="V9677" s="3"/>
    </row>
    <row r="9678" spans="22:22" x14ac:dyDescent="0.45">
      <c r="V9678" s="3"/>
    </row>
    <row r="9679" spans="22:22" x14ac:dyDescent="0.45">
      <c r="V9679" s="3"/>
    </row>
    <row r="9680" spans="22:22" x14ac:dyDescent="0.45">
      <c r="V9680" s="3"/>
    </row>
    <row r="9681" spans="22:22" x14ac:dyDescent="0.45">
      <c r="V9681" s="3"/>
    </row>
    <row r="9682" spans="22:22" x14ac:dyDescent="0.45">
      <c r="V9682" s="3"/>
    </row>
    <row r="9683" spans="22:22" x14ac:dyDescent="0.45">
      <c r="V9683" s="3"/>
    </row>
    <row r="9684" spans="22:22" x14ac:dyDescent="0.45">
      <c r="V9684" s="3"/>
    </row>
    <row r="9685" spans="22:22" x14ac:dyDescent="0.45">
      <c r="V9685" s="3"/>
    </row>
    <row r="9686" spans="22:22" x14ac:dyDescent="0.45">
      <c r="V9686" s="3"/>
    </row>
    <row r="9687" spans="22:22" x14ac:dyDescent="0.45">
      <c r="V9687" s="3"/>
    </row>
    <row r="9688" spans="22:22" x14ac:dyDescent="0.45">
      <c r="V9688" s="3"/>
    </row>
    <row r="9689" spans="22:22" x14ac:dyDescent="0.45">
      <c r="V9689" s="3"/>
    </row>
    <row r="9690" spans="22:22" x14ac:dyDescent="0.45">
      <c r="V9690" s="3"/>
    </row>
    <row r="9691" spans="22:22" x14ac:dyDescent="0.45">
      <c r="V9691" s="3"/>
    </row>
    <row r="9692" spans="22:22" x14ac:dyDescent="0.45">
      <c r="V9692" s="3"/>
    </row>
    <row r="9693" spans="22:22" x14ac:dyDescent="0.45">
      <c r="V9693" s="3"/>
    </row>
    <row r="9694" spans="22:22" x14ac:dyDescent="0.45">
      <c r="V9694" s="3"/>
    </row>
    <row r="9695" spans="22:22" x14ac:dyDescent="0.45">
      <c r="V9695" s="3"/>
    </row>
    <row r="9696" spans="22:22" x14ac:dyDescent="0.45">
      <c r="V9696" s="3"/>
    </row>
    <row r="9697" spans="22:22" x14ac:dyDescent="0.45">
      <c r="V9697" s="3"/>
    </row>
    <row r="9698" spans="22:22" x14ac:dyDescent="0.45">
      <c r="V9698" s="3"/>
    </row>
    <row r="9699" spans="22:22" x14ac:dyDescent="0.45">
      <c r="V9699" s="3"/>
    </row>
    <row r="9700" spans="22:22" x14ac:dyDescent="0.45">
      <c r="V9700" s="3"/>
    </row>
    <row r="9701" spans="22:22" x14ac:dyDescent="0.45">
      <c r="V9701" s="3"/>
    </row>
    <row r="9702" spans="22:22" x14ac:dyDescent="0.45">
      <c r="V9702" s="3"/>
    </row>
    <row r="9703" spans="22:22" x14ac:dyDescent="0.45">
      <c r="V9703" s="3"/>
    </row>
    <row r="9704" spans="22:22" x14ac:dyDescent="0.45">
      <c r="V9704" s="3"/>
    </row>
    <row r="9705" spans="22:22" x14ac:dyDescent="0.45">
      <c r="V9705" s="3"/>
    </row>
    <row r="9706" spans="22:22" x14ac:dyDescent="0.45">
      <c r="V9706" s="3"/>
    </row>
    <row r="9707" spans="22:22" x14ac:dyDescent="0.45">
      <c r="V9707" s="3"/>
    </row>
    <row r="9708" spans="22:22" x14ac:dyDescent="0.45">
      <c r="V9708" s="3"/>
    </row>
    <row r="9709" spans="22:22" x14ac:dyDescent="0.45">
      <c r="V9709" s="3"/>
    </row>
    <row r="9710" spans="22:22" x14ac:dyDescent="0.45">
      <c r="V9710" s="3"/>
    </row>
    <row r="9711" spans="22:22" x14ac:dyDescent="0.45">
      <c r="V9711" s="3"/>
    </row>
    <row r="9712" spans="22:22" x14ac:dyDescent="0.45">
      <c r="V9712" s="3"/>
    </row>
    <row r="9713" spans="22:22" x14ac:dyDescent="0.45">
      <c r="V9713" s="3"/>
    </row>
    <row r="9714" spans="22:22" x14ac:dyDescent="0.45">
      <c r="V9714" s="3"/>
    </row>
    <row r="9715" spans="22:22" x14ac:dyDescent="0.45">
      <c r="V9715" s="3"/>
    </row>
    <row r="9716" spans="22:22" x14ac:dyDescent="0.45">
      <c r="V9716" s="3"/>
    </row>
    <row r="9717" spans="22:22" x14ac:dyDescent="0.45">
      <c r="V9717" s="3"/>
    </row>
    <row r="9718" spans="22:22" x14ac:dyDescent="0.45">
      <c r="V9718" s="3"/>
    </row>
    <row r="9719" spans="22:22" x14ac:dyDescent="0.45">
      <c r="V9719" s="3"/>
    </row>
    <row r="9720" spans="22:22" x14ac:dyDescent="0.45">
      <c r="V9720" s="3"/>
    </row>
    <row r="9721" spans="22:22" x14ac:dyDescent="0.45">
      <c r="V9721" s="3"/>
    </row>
    <row r="9722" spans="22:22" x14ac:dyDescent="0.45">
      <c r="V9722" s="3"/>
    </row>
    <row r="9723" spans="22:22" x14ac:dyDescent="0.45">
      <c r="V9723" s="3"/>
    </row>
    <row r="9724" spans="22:22" x14ac:dyDescent="0.45">
      <c r="V9724" s="3"/>
    </row>
    <row r="9725" spans="22:22" x14ac:dyDescent="0.45">
      <c r="V9725" s="3"/>
    </row>
    <row r="9726" spans="22:22" x14ac:dyDescent="0.45">
      <c r="V9726" s="3"/>
    </row>
    <row r="9727" spans="22:22" x14ac:dyDescent="0.45">
      <c r="V9727" s="3"/>
    </row>
    <row r="9728" spans="22:22" x14ac:dyDescent="0.45">
      <c r="V9728" s="3"/>
    </row>
    <row r="9729" spans="22:22" x14ac:dyDescent="0.45">
      <c r="V9729" s="3"/>
    </row>
    <row r="9730" spans="22:22" x14ac:dyDescent="0.45">
      <c r="V9730" s="3"/>
    </row>
    <row r="9731" spans="22:22" x14ac:dyDescent="0.45">
      <c r="V9731" s="3"/>
    </row>
    <row r="9732" spans="22:22" x14ac:dyDescent="0.45">
      <c r="V9732" s="3"/>
    </row>
    <row r="9733" spans="22:22" x14ac:dyDescent="0.45">
      <c r="V9733" s="3"/>
    </row>
    <row r="9734" spans="22:22" x14ac:dyDescent="0.45">
      <c r="V9734" s="3"/>
    </row>
    <row r="9735" spans="22:22" x14ac:dyDescent="0.45">
      <c r="V9735" s="3"/>
    </row>
    <row r="9736" spans="22:22" x14ac:dyDescent="0.45">
      <c r="V9736" s="3"/>
    </row>
    <row r="9737" spans="22:22" x14ac:dyDescent="0.45">
      <c r="V9737" s="3"/>
    </row>
    <row r="9738" spans="22:22" x14ac:dyDescent="0.45">
      <c r="V9738" s="3"/>
    </row>
    <row r="9739" spans="22:22" x14ac:dyDescent="0.45">
      <c r="V9739" s="3"/>
    </row>
    <row r="9740" spans="22:22" x14ac:dyDescent="0.45">
      <c r="V9740" s="3"/>
    </row>
    <row r="9741" spans="22:22" x14ac:dyDescent="0.45">
      <c r="V9741" s="3"/>
    </row>
    <row r="9742" spans="22:22" x14ac:dyDescent="0.45">
      <c r="V9742" s="3"/>
    </row>
    <row r="9743" spans="22:22" x14ac:dyDescent="0.45">
      <c r="V9743" s="3"/>
    </row>
    <row r="9744" spans="22:22" x14ac:dyDescent="0.45">
      <c r="V9744" s="3"/>
    </row>
    <row r="9745" spans="22:22" x14ac:dyDescent="0.45">
      <c r="V9745" s="3"/>
    </row>
    <row r="9746" spans="22:22" x14ac:dyDescent="0.45">
      <c r="V9746" s="3"/>
    </row>
    <row r="9747" spans="22:22" x14ac:dyDescent="0.45">
      <c r="V9747" s="3"/>
    </row>
    <row r="9748" spans="22:22" x14ac:dyDescent="0.45">
      <c r="V9748" s="3"/>
    </row>
    <row r="9749" spans="22:22" x14ac:dyDescent="0.45">
      <c r="V9749" s="3"/>
    </row>
    <row r="9750" spans="22:22" x14ac:dyDescent="0.45">
      <c r="V9750" s="3"/>
    </row>
    <row r="9751" spans="22:22" x14ac:dyDescent="0.45">
      <c r="V9751" s="3"/>
    </row>
    <row r="9752" spans="22:22" x14ac:dyDescent="0.45">
      <c r="V9752" s="3"/>
    </row>
    <row r="9753" spans="22:22" x14ac:dyDescent="0.45">
      <c r="V9753" s="3"/>
    </row>
    <row r="9754" spans="22:22" x14ac:dyDescent="0.45">
      <c r="V9754" s="3"/>
    </row>
    <row r="9755" spans="22:22" x14ac:dyDescent="0.45">
      <c r="V9755" s="3"/>
    </row>
    <row r="9756" spans="22:22" x14ac:dyDescent="0.45">
      <c r="V9756" s="3"/>
    </row>
    <row r="9757" spans="22:22" x14ac:dyDescent="0.45">
      <c r="V9757" s="3"/>
    </row>
    <row r="9758" spans="22:22" x14ac:dyDescent="0.45">
      <c r="V9758" s="3"/>
    </row>
    <row r="9759" spans="22:22" x14ac:dyDescent="0.45">
      <c r="V9759" s="3"/>
    </row>
    <row r="9760" spans="22:22" x14ac:dyDescent="0.45">
      <c r="V9760" s="3"/>
    </row>
    <row r="9761" spans="22:22" x14ac:dyDescent="0.45">
      <c r="V9761" s="3"/>
    </row>
    <row r="9762" spans="22:22" x14ac:dyDescent="0.45">
      <c r="V9762" s="3"/>
    </row>
    <row r="9763" spans="22:22" x14ac:dyDescent="0.45">
      <c r="V9763" s="3"/>
    </row>
    <row r="9764" spans="22:22" x14ac:dyDescent="0.45">
      <c r="V9764" s="3"/>
    </row>
    <row r="9765" spans="22:22" x14ac:dyDescent="0.45">
      <c r="V9765" s="3"/>
    </row>
    <row r="9766" spans="22:22" x14ac:dyDescent="0.45">
      <c r="V9766" s="3"/>
    </row>
    <row r="9767" spans="22:22" x14ac:dyDescent="0.45">
      <c r="V9767" s="3"/>
    </row>
    <row r="9768" spans="22:22" x14ac:dyDescent="0.45">
      <c r="V9768" s="3"/>
    </row>
    <row r="9769" spans="22:22" x14ac:dyDescent="0.45">
      <c r="V9769" s="3"/>
    </row>
    <row r="9770" spans="22:22" x14ac:dyDescent="0.45">
      <c r="V9770" s="3"/>
    </row>
    <row r="9771" spans="22:22" x14ac:dyDescent="0.45">
      <c r="V9771" s="3"/>
    </row>
    <row r="9772" spans="22:22" x14ac:dyDescent="0.45">
      <c r="V9772" s="3"/>
    </row>
    <row r="9773" spans="22:22" x14ac:dyDescent="0.45">
      <c r="V9773" s="3"/>
    </row>
    <row r="9774" spans="22:22" x14ac:dyDescent="0.45">
      <c r="V9774" s="3"/>
    </row>
    <row r="9775" spans="22:22" x14ac:dyDescent="0.45">
      <c r="V9775" s="3"/>
    </row>
    <row r="9776" spans="22:22" x14ac:dyDescent="0.45">
      <c r="V9776" s="3"/>
    </row>
    <row r="9777" spans="22:22" x14ac:dyDescent="0.45">
      <c r="V9777" s="3"/>
    </row>
    <row r="9778" spans="22:22" x14ac:dyDescent="0.45">
      <c r="V9778" s="3"/>
    </row>
    <row r="9779" spans="22:22" x14ac:dyDescent="0.45">
      <c r="V9779" s="3"/>
    </row>
    <row r="9780" spans="22:22" x14ac:dyDescent="0.45">
      <c r="V9780" s="3"/>
    </row>
    <row r="9781" spans="22:22" x14ac:dyDescent="0.45">
      <c r="V9781" s="3"/>
    </row>
    <row r="9782" spans="22:22" x14ac:dyDescent="0.45">
      <c r="V9782" s="3"/>
    </row>
    <row r="9783" spans="22:22" x14ac:dyDescent="0.45">
      <c r="V9783" s="3"/>
    </row>
    <row r="9784" spans="22:22" x14ac:dyDescent="0.45">
      <c r="V9784" s="3"/>
    </row>
    <row r="9785" spans="22:22" x14ac:dyDescent="0.45">
      <c r="V9785" s="3"/>
    </row>
    <row r="9786" spans="22:22" x14ac:dyDescent="0.45">
      <c r="V9786" s="3"/>
    </row>
    <row r="9787" spans="22:22" x14ac:dyDescent="0.45">
      <c r="V9787" s="3"/>
    </row>
    <row r="9788" spans="22:22" x14ac:dyDescent="0.45">
      <c r="V9788" s="3"/>
    </row>
    <row r="9789" spans="22:22" x14ac:dyDescent="0.45">
      <c r="V9789" s="3"/>
    </row>
    <row r="9790" spans="22:22" x14ac:dyDescent="0.45">
      <c r="V9790" s="3"/>
    </row>
    <row r="9791" spans="22:22" x14ac:dyDescent="0.45">
      <c r="V9791" s="3"/>
    </row>
    <row r="9792" spans="22:22" x14ac:dyDescent="0.45">
      <c r="V9792" s="3"/>
    </row>
    <row r="9793" spans="22:22" x14ac:dyDescent="0.45">
      <c r="V9793" s="3"/>
    </row>
    <row r="9794" spans="22:22" x14ac:dyDescent="0.45">
      <c r="V9794" s="3"/>
    </row>
    <row r="9795" spans="22:22" x14ac:dyDescent="0.45">
      <c r="V9795" s="3"/>
    </row>
    <row r="9796" spans="22:22" x14ac:dyDescent="0.45">
      <c r="V9796" s="3"/>
    </row>
    <row r="9797" spans="22:22" x14ac:dyDescent="0.45">
      <c r="V9797" s="3"/>
    </row>
    <row r="9798" spans="22:22" x14ac:dyDescent="0.45">
      <c r="V9798" s="3"/>
    </row>
    <row r="9799" spans="22:22" x14ac:dyDescent="0.45">
      <c r="V9799" s="3"/>
    </row>
    <row r="9800" spans="22:22" x14ac:dyDescent="0.45">
      <c r="V9800" s="3"/>
    </row>
    <row r="9801" spans="22:22" x14ac:dyDescent="0.45">
      <c r="V9801" s="3"/>
    </row>
    <row r="9802" spans="22:22" x14ac:dyDescent="0.45">
      <c r="V9802" s="3"/>
    </row>
    <row r="9803" spans="22:22" x14ac:dyDescent="0.45">
      <c r="V9803" s="3"/>
    </row>
    <row r="9804" spans="22:22" x14ac:dyDescent="0.45">
      <c r="V9804" s="3"/>
    </row>
    <row r="9805" spans="22:22" x14ac:dyDescent="0.45">
      <c r="V9805" s="3"/>
    </row>
    <row r="9806" spans="22:22" x14ac:dyDescent="0.45">
      <c r="V9806" s="3"/>
    </row>
    <row r="9807" spans="22:22" x14ac:dyDescent="0.45">
      <c r="V9807" s="3"/>
    </row>
    <row r="9808" spans="22:22" x14ac:dyDescent="0.45">
      <c r="V9808" s="3"/>
    </row>
    <row r="9809" spans="22:22" x14ac:dyDescent="0.45">
      <c r="V9809" s="3"/>
    </row>
    <row r="9810" spans="22:22" x14ac:dyDescent="0.45">
      <c r="V9810" s="3"/>
    </row>
    <row r="9811" spans="22:22" x14ac:dyDescent="0.45">
      <c r="V9811" s="3"/>
    </row>
    <row r="9812" spans="22:22" x14ac:dyDescent="0.45">
      <c r="V9812" s="3"/>
    </row>
    <row r="9813" spans="22:22" x14ac:dyDescent="0.45">
      <c r="V9813" s="3"/>
    </row>
    <row r="9814" spans="22:22" x14ac:dyDescent="0.45">
      <c r="V9814" s="3"/>
    </row>
    <row r="9815" spans="22:22" x14ac:dyDescent="0.45">
      <c r="V9815" s="3"/>
    </row>
    <row r="9816" spans="22:22" x14ac:dyDescent="0.45">
      <c r="V9816" s="3"/>
    </row>
    <row r="9817" spans="22:22" x14ac:dyDescent="0.45">
      <c r="V9817" s="3"/>
    </row>
    <row r="9818" spans="22:22" x14ac:dyDescent="0.45">
      <c r="V9818" s="3"/>
    </row>
    <row r="9819" spans="22:22" x14ac:dyDescent="0.45">
      <c r="V9819" s="3"/>
    </row>
    <row r="9820" spans="22:22" x14ac:dyDescent="0.45">
      <c r="V9820" s="3"/>
    </row>
    <row r="9821" spans="22:22" x14ac:dyDescent="0.45">
      <c r="V9821" s="3"/>
    </row>
    <row r="9822" spans="22:22" x14ac:dyDescent="0.45">
      <c r="V9822" s="3"/>
    </row>
    <row r="9823" spans="22:22" x14ac:dyDescent="0.45">
      <c r="V9823" s="3"/>
    </row>
    <row r="9824" spans="22:22" x14ac:dyDescent="0.45">
      <c r="V9824" s="3"/>
    </row>
    <row r="9825" spans="22:22" x14ac:dyDescent="0.45">
      <c r="V9825" s="3"/>
    </row>
    <row r="9826" spans="22:22" x14ac:dyDescent="0.45">
      <c r="V9826" s="3"/>
    </row>
    <row r="9827" spans="22:22" x14ac:dyDescent="0.45">
      <c r="V9827" s="3"/>
    </row>
    <row r="9828" spans="22:22" x14ac:dyDescent="0.45">
      <c r="V9828" s="3"/>
    </row>
    <row r="9829" spans="22:22" x14ac:dyDescent="0.45">
      <c r="V9829" s="3"/>
    </row>
    <row r="9830" spans="22:22" x14ac:dyDescent="0.45">
      <c r="V9830" s="3"/>
    </row>
    <row r="9831" spans="22:22" x14ac:dyDescent="0.45">
      <c r="V9831" s="3"/>
    </row>
    <row r="9832" spans="22:22" x14ac:dyDescent="0.45">
      <c r="V9832" s="3"/>
    </row>
    <row r="9833" spans="22:22" x14ac:dyDescent="0.45">
      <c r="V9833" s="3"/>
    </row>
    <row r="9834" spans="22:22" x14ac:dyDescent="0.45">
      <c r="V9834" s="3"/>
    </row>
    <row r="9835" spans="22:22" x14ac:dyDescent="0.45">
      <c r="V9835" s="3"/>
    </row>
    <row r="9836" spans="22:22" x14ac:dyDescent="0.45">
      <c r="V9836" s="3"/>
    </row>
    <row r="9837" spans="22:22" x14ac:dyDescent="0.45">
      <c r="V9837" s="3"/>
    </row>
    <row r="9838" spans="22:22" x14ac:dyDescent="0.45">
      <c r="V9838" s="3"/>
    </row>
    <row r="9839" spans="22:22" x14ac:dyDescent="0.45">
      <c r="V9839" s="3"/>
    </row>
    <row r="9840" spans="22:22" x14ac:dyDescent="0.45">
      <c r="V9840" s="3"/>
    </row>
    <row r="9841" spans="22:22" x14ac:dyDescent="0.45">
      <c r="V9841" s="3"/>
    </row>
    <row r="9842" spans="22:22" x14ac:dyDescent="0.45">
      <c r="V9842" s="3"/>
    </row>
    <row r="9843" spans="22:22" x14ac:dyDescent="0.45">
      <c r="V9843" s="3"/>
    </row>
    <row r="9844" spans="22:22" x14ac:dyDescent="0.45">
      <c r="V9844" s="3"/>
    </row>
    <row r="9845" spans="22:22" x14ac:dyDescent="0.45">
      <c r="V9845" s="3"/>
    </row>
    <row r="9846" spans="22:22" x14ac:dyDescent="0.45">
      <c r="V9846" s="3"/>
    </row>
    <row r="9847" spans="22:22" x14ac:dyDescent="0.45">
      <c r="V9847" s="3"/>
    </row>
    <row r="9848" spans="22:22" x14ac:dyDescent="0.45">
      <c r="V9848" s="3"/>
    </row>
    <row r="9849" spans="22:22" x14ac:dyDescent="0.45">
      <c r="V9849" s="3"/>
    </row>
    <row r="9850" spans="22:22" x14ac:dyDescent="0.45">
      <c r="V9850" s="3"/>
    </row>
    <row r="9851" spans="22:22" x14ac:dyDescent="0.45">
      <c r="V9851" s="3"/>
    </row>
    <row r="9852" spans="22:22" x14ac:dyDescent="0.45">
      <c r="V9852" s="3"/>
    </row>
    <row r="9853" spans="22:22" x14ac:dyDescent="0.45">
      <c r="V9853" s="3"/>
    </row>
    <row r="9854" spans="22:22" x14ac:dyDescent="0.45">
      <c r="V9854" s="3"/>
    </row>
    <row r="9855" spans="22:22" x14ac:dyDescent="0.45">
      <c r="V9855" s="3"/>
    </row>
    <row r="9856" spans="22:22" x14ac:dyDescent="0.45">
      <c r="V9856" s="3"/>
    </row>
    <row r="9857" spans="22:22" x14ac:dyDescent="0.45">
      <c r="V9857" s="3"/>
    </row>
    <row r="9858" spans="22:22" x14ac:dyDescent="0.45">
      <c r="V9858" s="3"/>
    </row>
    <row r="9859" spans="22:22" x14ac:dyDescent="0.45">
      <c r="V9859" s="3"/>
    </row>
    <row r="9860" spans="22:22" x14ac:dyDescent="0.45">
      <c r="V9860" s="3"/>
    </row>
    <row r="9861" spans="22:22" x14ac:dyDescent="0.45">
      <c r="V9861" s="3"/>
    </row>
    <row r="9862" spans="22:22" x14ac:dyDescent="0.45">
      <c r="V9862" s="3"/>
    </row>
    <row r="9863" spans="22:22" x14ac:dyDescent="0.45">
      <c r="V9863" s="3"/>
    </row>
    <row r="9864" spans="22:22" x14ac:dyDescent="0.45">
      <c r="V9864" s="3"/>
    </row>
    <row r="9865" spans="22:22" x14ac:dyDescent="0.45">
      <c r="V9865" s="3"/>
    </row>
    <row r="9866" spans="22:22" x14ac:dyDescent="0.45">
      <c r="V9866" s="3"/>
    </row>
    <row r="9867" spans="22:22" x14ac:dyDescent="0.45">
      <c r="V9867" s="3"/>
    </row>
    <row r="9868" spans="22:22" x14ac:dyDescent="0.45">
      <c r="V9868" s="3"/>
    </row>
    <row r="9869" spans="22:22" x14ac:dyDescent="0.45">
      <c r="V9869" s="3"/>
    </row>
    <row r="9870" spans="22:22" x14ac:dyDescent="0.45">
      <c r="V9870" s="3"/>
    </row>
    <row r="9871" spans="22:22" x14ac:dyDescent="0.45">
      <c r="V9871" s="3"/>
    </row>
    <row r="9872" spans="22:22" x14ac:dyDescent="0.45">
      <c r="V9872" s="3"/>
    </row>
    <row r="9873" spans="22:22" x14ac:dyDescent="0.45">
      <c r="V9873" s="3"/>
    </row>
    <row r="9874" spans="22:22" x14ac:dyDescent="0.45">
      <c r="V9874" s="3"/>
    </row>
    <row r="9875" spans="22:22" x14ac:dyDescent="0.45">
      <c r="V9875" s="3"/>
    </row>
    <row r="9876" spans="22:22" x14ac:dyDescent="0.45">
      <c r="V9876" s="3"/>
    </row>
    <row r="9877" spans="22:22" x14ac:dyDescent="0.45">
      <c r="V9877" s="3"/>
    </row>
    <row r="9878" spans="22:22" x14ac:dyDescent="0.45">
      <c r="V9878" s="3"/>
    </row>
    <row r="9879" spans="22:22" x14ac:dyDescent="0.45">
      <c r="V9879" s="3"/>
    </row>
    <row r="9880" spans="22:22" x14ac:dyDescent="0.45">
      <c r="V9880" s="3"/>
    </row>
    <row r="9881" spans="22:22" x14ac:dyDescent="0.45">
      <c r="V9881" s="3"/>
    </row>
    <row r="9882" spans="22:22" x14ac:dyDescent="0.45">
      <c r="V9882" s="3"/>
    </row>
    <row r="9883" spans="22:22" x14ac:dyDescent="0.45">
      <c r="V9883" s="3"/>
    </row>
    <row r="9884" spans="22:22" x14ac:dyDescent="0.45">
      <c r="V9884" s="3"/>
    </row>
    <row r="9885" spans="22:22" x14ac:dyDescent="0.45">
      <c r="V9885" s="3"/>
    </row>
    <row r="9886" spans="22:22" x14ac:dyDescent="0.45">
      <c r="V9886" s="3"/>
    </row>
    <row r="9887" spans="22:22" x14ac:dyDescent="0.45">
      <c r="V9887" s="3"/>
    </row>
    <row r="9888" spans="22:22" x14ac:dyDescent="0.45">
      <c r="V9888" s="3"/>
    </row>
    <row r="9889" spans="22:22" x14ac:dyDescent="0.45">
      <c r="V9889" s="3"/>
    </row>
    <row r="9890" spans="22:22" x14ac:dyDescent="0.45">
      <c r="V9890" s="3"/>
    </row>
    <row r="9891" spans="22:22" x14ac:dyDescent="0.45">
      <c r="V9891" s="3"/>
    </row>
    <row r="9892" spans="22:22" x14ac:dyDescent="0.45">
      <c r="V9892" s="3"/>
    </row>
    <row r="9893" spans="22:22" x14ac:dyDescent="0.45">
      <c r="V9893" s="3"/>
    </row>
    <row r="9894" spans="22:22" x14ac:dyDescent="0.45">
      <c r="V9894" s="3"/>
    </row>
    <row r="9895" spans="22:22" x14ac:dyDescent="0.45">
      <c r="V9895" s="3"/>
    </row>
    <row r="9896" spans="22:22" x14ac:dyDescent="0.45">
      <c r="V9896" s="3"/>
    </row>
    <row r="9897" spans="22:22" x14ac:dyDescent="0.45">
      <c r="V9897" s="3"/>
    </row>
    <row r="9898" spans="22:22" x14ac:dyDescent="0.45">
      <c r="V9898" s="3"/>
    </row>
    <row r="9899" spans="22:22" x14ac:dyDescent="0.45">
      <c r="V9899" s="3"/>
    </row>
    <row r="9900" spans="22:22" x14ac:dyDescent="0.45">
      <c r="V9900" s="3"/>
    </row>
    <row r="9901" spans="22:22" x14ac:dyDescent="0.45">
      <c r="V9901" s="3"/>
    </row>
    <row r="9902" spans="22:22" x14ac:dyDescent="0.45">
      <c r="V9902" s="3"/>
    </row>
    <row r="9903" spans="22:22" x14ac:dyDescent="0.45">
      <c r="V9903" s="3"/>
    </row>
    <row r="9904" spans="22:22" x14ac:dyDescent="0.45">
      <c r="V9904" s="3"/>
    </row>
    <row r="9905" spans="22:22" x14ac:dyDescent="0.45">
      <c r="V9905" s="3"/>
    </row>
    <row r="9906" spans="22:22" x14ac:dyDescent="0.45">
      <c r="V9906" s="3"/>
    </row>
    <row r="9907" spans="22:22" x14ac:dyDescent="0.45">
      <c r="V9907" s="3"/>
    </row>
    <row r="9908" spans="22:22" x14ac:dyDescent="0.45">
      <c r="V9908" s="3"/>
    </row>
    <row r="9909" spans="22:22" x14ac:dyDescent="0.45">
      <c r="V9909" s="3"/>
    </row>
    <row r="9910" spans="22:22" x14ac:dyDescent="0.45">
      <c r="V9910" s="3"/>
    </row>
    <row r="9911" spans="22:22" x14ac:dyDescent="0.45">
      <c r="V9911" s="3"/>
    </row>
    <row r="9912" spans="22:22" x14ac:dyDescent="0.45">
      <c r="V9912" s="3"/>
    </row>
    <row r="9913" spans="22:22" x14ac:dyDescent="0.45">
      <c r="V9913" s="3"/>
    </row>
    <row r="9914" spans="22:22" x14ac:dyDescent="0.45">
      <c r="V9914" s="3"/>
    </row>
    <row r="9915" spans="22:22" x14ac:dyDescent="0.45">
      <c r="V9915" s="3"/>
    </row>
    <row r="9916" spans="22:22" x14ac:dyDescent="0.45">
      <c r="V9916" s="3"/>
    </row>
    <row r="9917" spans="22:22" x14ac:dyDescent="0.45">
      <c r="V9917" s="3"/>
    </row>
    <row r="9918" spans="22:22" x14ac:dyDescent="0.45">
      <c r="V9918" s="3"/>
    </row>
    <row r="9919" spans="22:22" x14ac:dyDescent="0.45">
      <c r="V9919" s="3"/>
    </row>
    <row r="9920" spans="22:22" x14ac:dyDescent="0.45">
      <c r="V9920" s="3"/>
    </row>
    <row r="9921" spans="22:22" x14ac:dyDescent="0.45">
      <c r="V9921" s="3"/>
    </row>
    <row r="9922" spans="22:22" x14ac:dyDescent="0.45">
      <c r="V9922" s="3"/>
    </row>
    <row r="9923" spans="22:22" x14ac:dyDescent="0.45">
      <c r="V9923" s="3"/>
    </row>
    <row r="9924" spans="22:22" x14ac:dyDescent="0.45">
      <c r="V9924" s="3"/>
    </row>
    <row r="9925" spans="22:22" x14ac:dyDescent="0.45">
      <c r="V9925" s="3"/>
    </row>
    <row r="9926" spans="22:22" x14ac:dyDescent="0.45">
      <c r="V9926" s="3"/>
    </row>
    <row r="9927" spans="22:22" x14ac:dyDescent="0.45">
      <c r="V9927" s="3"/>
    </row>
    <row r="9928" spans="22:22" x14ac:dyDescent="0.45">
      <c r="V9928" s="3"/>
    </row>
    <row r="9929" spans="22:22" x14ac:dyDescent="0.45">
      <c r="V9929" s="3"/>
    </row>
    <row r="9930" spans="22:22" x14ac:dyDescent="0.45">
      <c r="V9930" s="3"/>
    </row>
    <row r="9931" spans="22:22" x14ac:dyDescent="0.45">
      <c r="V9931" s="3"/>
    </row>
    <row r="9932" spans="22:22" x14ac:dyDescent="0.45">
      <c r="V9932" s="3"/>
    </row>
    <row r="9933" spans="22:22" x14ac:dyDescent="0.45">
      <c r="V9933" s="3"/>
    </row>
    <row r="9934" spans="22:22" x14ac:dyDescent="0.45">
      <c r="V9934" s="3"/>
    </row>
    <row r="9935" spans="22:22" x14ac:dyDescent="0.45">
      <c r="V9935" s="3"/>
    </row>
    <row r="9936" spans="22:22" x14ac:dyDescent="0.45">
      <c r="V9936" s="3"/>
    </row>
    <row r="9937" spans="22:22" x14ac:dyDescent="0.45">
      <c r="V9937" s="3"/>
    </row>
    <row r="9938" spans="22:22" x14ac:dyDescent="0.45">
      <c r="V9938" s="3"/>
    </row>
    <row r="9939" spans="22:22" x14ac:dyDescent="0.45">
      <c r="V9939" s="3"/>
    </row>
    <row r="9940" spans="22:22" x14ac:dyDescent="0.45">
      <c r="V9940" s="3"/>
    </row>
    <row r="9941" spans="22:22" x14ac:dyDescent="0.45">
      <c r="V9941" s="3"/>
    </row>
    <row r="9942" spans="22:22" x14ac:dyDescent="0.45">
      <c r="V9942" s="3"/>
    </row>
    <row r="9943" spans="22:22" x14ac:dyDescent="0.45">
      <c r="V9943" s="3"/>
    </row>
    <row r="9944" spans="22:22" x14ac:dyDescent="0.45">
      <c r="V9944" s="3"/>
    </row>
    <row r="9945" spans="22:22" x14ac:dyDescent="0.45">
      <c r="V9945" s="3"/>
    </row>
    <row r="9946" spans="22:22" x14ac:dyDescent="0.45">
      <c r="V9946" s="3"/>
    </row>
    <row r="9947" spans="22:22" x14ac:dyDescent="0.45">
      <c r="V9947" s="3"/>
    </row>
    <row r="9948" spans="22:22" x14ac:dyDescent="0.45">
      <c r="V9948" s="3"/>
    </row>
    <row r="9949" spans="22:22" x14ac:dyDescent="0.45">
      <c r="V9949" s="3"/>
    </row>
    <row r="9950" spans="22:22" x14ac:dyDescent="0.45">
      <c r="V9950" s="3"/>
    </row>
    <row r="9951" spans="22:22" x14ac:dyDescent="0.45">
      <c r="V9951" s="3"/>
    </row>
    <row r="9952" spans="22:22" x14ac:dyDescent="0.45">
      <c r="V9952" s="3"/>
    </row>
    <row r="9953" spans="22:22" x14ac:dyDescent="0.45">
      <c r="V9953" s="3"/>
    </row>
    <row r="9954" spans="22:22" x14ac:dyDescent="0.45">
      <c r="V9954" s="3"/>
    </row>
    <row r="9955" spans="22:22" x14ac:dyDescent="0.45">
      <c r="V9955" s="3"/>
    </row>
    <row r="9956" spans="22:22" x14ac:dyDescent="0.45">
      <c r="V9956" s="3"/>
    </row>
    <row r="9957" spans="22:22" x14ac:dyDescent="0.45">
      <c r="V9957" s="3"/>
    </row>
    <row r="9958" spans="22:22" x14ac:dyDescent="0.45">
      <c r="V9958" s="3"/>
    </row>
    <row r="9959" spans="22:22" x14ac:dyDescent="0.45">
      <c r="V9959" s="3"/>
    </row>
    <row r="9960" spans="22:22" x14ac:dyDescent="0.45">
      <c r="V9960" s="3"/>
    </row>
    <row r="9961" spans="22:22" x14ac:dyDescent="0.45">
      <c r="V9961" s="3"/>
    </row>
    <row r="9962" spans="22:22" x14ac:dyDescent="0.45">
      <c r="V9962" s="3"/>
    </row>
    <row r="9963" spans="22:22" x14ac:dyDescent="0.45">
      <c r="V9963" s="3"/>
    </row>
    <row r="9964" spans="22:22" x14ac:dyDescent="0.45">
      <c r="V9964" s="3"/>
    </row>
    <row r="9965" spans="22:22" x14ac:dyDescent="0.45">
      <c r="V9965" s="3"/>
    </row>
    <row r="9966" spans="22:22" x14ac:dyDescent="0.45">
      <c r="V9966" s="3"/>
    </row>
    <row r="9967" spans="22:22" x14ac:dyDescent="0.45">
      <c r="V9967" s="3"/>
    </row>
    <row r="9968" spans="22:22" x14ac:dyDescent="0.45">
      <c r="V9968" s="3"/>
    </row>
    <row r="9969" spans="22:22" x14ac:dyDescent="0.45">
      <c r="V9969" s="3"/>
    </row>
    <row r="9970" spans="22:22" x14ac:dyDescent="0.45">
      <c r="V9970" s="3"/>
    </row>
    <row r="9971" spans="22:22" x14ac:dyDescent="0.45">
      <c r="V9971" s="3"/>
    </row>
    <row r="9972" spans="22:22" x14ac:dyDescent="0.45">
      <c r="V9972" s="3"/>
    </row>
    <row r="9973" spans="22:22" x14ac:dyDescent="0.45">
      <c r="V9973" s="3"/>
    </row>
    <row r="9974" spans="22:22" x14ac:dyDescent="0.45">
      <c r="V9974" s="3"/>
    </row>
    <row r="9975" spans="22:22" x14ac:dyDescent="0.45">
      <c r="V9975" s="3"/>
    </row>
    <row r="9976" spans="22:22" x14ac:dyDescent="0.45">
      <c r="V9976" s="3"/>
    </row>
    <row r="9977" spans="22:22" x14ac:dyDescent="0.45">
      <c r="V9977" s="3"/>
    </row>
    <row r="9978" spans="22:22" x14ac:dyDescent="0.45">
      <c r="V9978" s="3"/>
    </row>
    <row r="9979" spans="22:22" x14ac:dyDescent="0.45">
      <c r="V9979" s="3"/>
    </row>
    <row r="9980" spans="22:22" x14ac:dyDescent="0.45">
      <c r="V9980" s="3"/>
    </row>
    <row r="9981" spans="22:22" x14ac:dyDescent="0.45">
      <c r="V9981" s="3"/>
    </row>
    <row r="9982" spans="22:22" x14ac:dyDescent="0.45">
      <c r="V9982" s="3"/>
    </row>
    <row r="9983" spans="22:22" x14ac:dyDescent="0.45">
      <c r="V9983" s="3"/>
    </row>
    <row r="9984" spans="22:22" x14ac:dyDescent="0.45">
      <c r="V9984" s="3"/>
    </row>
    <row r="9985" spans="22:22" x14ac:dyDescent="0.45">
      <c r="V9985" s="3"/>
    </row>
    <row r="9986" spans="22:22" x14ac:dyDescent="0.45">
      <c r="V9986" s="3"/>
    </row>
    <row r="9987" spans="22:22" x14ac:dyDescent="0.45">
      <c r="V9987" s="3"/>
    </row>
    <row r="9988" spans="22:22" x14ac:dyDescent="0.45">
      <c r="V9988" s="3"/>
    </row>
    <row r="9989" spans="22:22" x14ac:dyDescent="0.45">
      <c r="V9989" s="3"/>
    </row>
    <row r="9990" spans="22:22" x14ac:dyDescent="0.45">
      <c r="V9990" s="3"/>
    </row>
    <row r="9991" spans="22:22" x14ac:dyDescent="0.45">
      <c r="V9991" s="3"/>
    </row>
    <row r="9992" spans="22:22" x14ac:dyDescent="0.45">
      <c r="V9992" s="3"/>
    </row>
    <row r="9993" spans="22:22" x14ac:dyDescent="0.45">
      <c r="V9993" s="3"/>
    </row>
    <row r="9994" spans="22:22" x14ac:dyDescent="0.45">
      <c r="V9994" s="3"/>
    </row>
    <row r="9995" spans="22:22" x14ac:dyDescent="0.45">
      <c r="V9995" s="3"/>
    </row>
    <row r="9996" spans="22:22" x14ac:dyDescent="0.45">
      <c r="V9996" s="3"/>
    </row>
    <row r="9997" spans="22:22" x14ac:dyDescent="0.45">
      <c r="V9997" s="3"/>
    </row>
    <row r="9998" spans="22:22" x14ac:dyDescent="0.45">
      <c r="V9998" s="3"/>
    </row>
    <row r="9999" spans="22:22" x14ac:dyDescent="0.45">
      <c r="V9999" s="3"/>
    </row>
    <row r="10000" spans="22:22" x14ac:dyDescent="0.45">
      <c r="V10000" s="3"/>
    </row>
    <row r="10001" spans="22:22" x14ac:dyDescent="0.45">
      <c r="V10001" s="3"/>
    </row>
    <row r="10002" spans="22:22" x14ac:dyDescent="0.45">
      <c r="V10002" s="3"/>
    </row>
    <row r="10003" spans="22:22" x14ac:dyDescent="0.45">
      <c r="V10003" s="3"/>
    </row>
    <row r="10004" spans="22:22" x14ac:dyDescent="0.45">
      <c r="V10004" s="3"/>
    </row>
    <row r="10005" spans="22:22" x14ac:dyDescent="0.45">
      <c r="V10005" s="3"/>
    </row>
    <row r="10006" spans="22:22" x14ac:dyDescent="0.45">
      <c r="V10006" s="3"/>
    </row>
    <row r="10007" spans="22:22" x14ac:dyDescent="0.45">
      <c r="V10007" s="3"/>
    </row>
    <row r="10008" spans="22:22" x14ac:dyDescent="0.45">
      <c r="V10008" s="3"/>
    </row>
    <row r="10009" spans="22:22" x14ac:dyDescent="0.45">
      <c r="V10009" s="3"/>
    </row>
    <row r="10010" spans="22:22" x14ac:dyDescent="0.45">
      <c r="V10010" s="3"/>
    </row>
    <row r="10011" spans="22:22" x14ac:dyDescent="0.45">
      <c r="V10011" s="3"/>
    </row>
    <row r="10012" spans="22:22" x14ac:dyDescent="0.45">
      <c r="V10012" s="3"/>
    </row>
    <row r="10013" spans="22:22" x14ac:dyDescent="0.45">
      <c r="V10013" s="3"/>
    </row>
    <row r="10014" spans="22:22" x14ac:dyDescent="0.45">
      <c r="V10014" s="3"/>
    </row>
    <row r="10015" spans="22:22" x14ac:dyDescent="0.45">
      <c r="V10015" s="3"/>
    </row>
    <row r="10016" spans="22:22" x14ac:dyDescent="0.45">
      <c r="V10016" s="3"/>
    </row>
    <row r="10017" spans="22:22" x14ac:dyDescent="0.45">
      <c r="V10017" s="3"/>
    </row>
    <row r="10018" spans="22:22" x14ac:dyDescent="0.45">
      <c r="V10018" s="3"/>
    </row>
    <row r="10019" spans="22:22" x14ac:dyDescent="0.45">
      <c r="V10019" s="3"/>
    </row>
    <row r="10020" spans="22:22" x14ac:dyDescent="0.45">
      <c r="V10020" s="3"/>
    </row>
    <row r="10021" spans="22:22" x14ac:dyDescent="0.45">
      <c r="V10021" s="3"/>
    </row>
    <row r="10022" spans="22:22" x14ac:dyDescent="0.45">
      <c r="V10022" s="3"/>
    </row>
    <row r="10023" spans="22:22" x14ac:dyDescent="0.45">
      <c r="V10023" s="3"/>
    </row>
    <row r="10024" spans="22:22" x14ac:dyDescent="0.45">
      <c r="V10024" s="3"/>
    </row>
    <row r="10025" spans="22:22" x14ac:dyDescent="0.45">
      <c r="V10025" s="3"/>
    </row>
    <row r="10026" spans="22:22" x14ac:dyDescent="0.45">
      <c r="V10026" s="3"/>
    </row>
    <row r="10027" spans="22:22" x14ac:dyDescent="0.45">
      <c r="V10027" s="3"/>
    </row>
    <row r="10028" spans="22:22" x14ac:dyDescent="0.45">
      <c r="V10028" s="3"/>
    </row>
    <row r="10029" spans="22:22" x14ac:dyDescent="0.45">
      <c r="V10029" s="3"/>
    </row>
    <row r="10030" spans="22:22" x14ac:dyDescent="0.45">
      <c r="V10030" s="3"/>
    </row>
    <row r="10031" spans="22:22" x14ac:dyDescent="0.45">
      <c r="V10031" s="3"/>
    </row>
    <row r="10032" spans="22:22" x14ac:dyDescent="0.45">
      <c r="V10032" s="3"/>
    </row>
    <row r="10033" spans="22:22" x14ac:dyDescent="0.45">
      <c r="V10033" s="3"/>
    </row>
    <row r="10034" spans="22:22" x14ac:dyDescent="0.45">
      <c r="V10034" s="3"/>
    </row>
    <row r="10035" spans="22:22" x14ac:dyDescent="0.45">
      <c r="V10035" s="3"/>
    </row>
    <row r="10036" spans="22:22" x14ac:dyDescent="0.45">
      <c r="V10036" s="3"/>
    </row>
    <row r="10037" spans="22:22" x14ac:dyDescent="0.45">
      <c r="V10037" s="3"/>
    </row>
    <row r="10038" spans="22:22" x14ac:dyDescent="0.45">
      <c r="V10038" s="3"/>
    </row>
    <row r="10039" spans="22:22" x14ac:dyDescent="0.45">
      <c r="V10039" s="3"/>
    </row>
    <row r="10040" spans="22:22" x14ac:dyDescent="0.45">
      <c r="V10040" s="3"/>
    </row>
    <row r="10041" spans="22:22" x14ac:dyDescent="0.45">
      <c r="V10041" s="3"/>
    </row>
    <row r="10042" spans="22:22" x14ac:dyDescent="0.45">
      <c r="V10042" s="3"/>
    </row>
    <row r="10043" spans="22:22" x14ac:dyDescent="0.45">
      <c r="V10043" s="3"/>
    </row>
    <row r="10044" spans="22:22" x14ac:dyDescent="0.45">
      <c r="V10044" s="3"/>
    </row>
    <row r="10045" spans="22:22" x14ac:dyDescent="0.45">
      <c r="V10045" s="3"/>
    </row>
    <row r="10046" spans="22:22" x14ac:dyDescent="0.45">
      <c r="V10046" s="3"/>
    </row>
    <row r="10047" spans="22:22" x14ac:dyDescent="0.45">
      <c r="V10047" s="3"/>
    </row>
    <row r="10048" spans="22:22" x14ac:dyDescent="0.45">
      <c r="V10048" s="3"/>
    </row>
    <row r="10049" spans="22:22" x14ac:dyDescent="0.45">
      <c r="V10049" s="3"/>
    </row>
    <row r="10050" spans="22:22" x14ac:dyDescent="0.45">
      <c r="V10050" s="3"/>
    </row>
    <row r="10051" spans="22:22" x14ac:dyDescent="0.45">
      <c r="V10051" s="3"/>
    </row>
    <row r="10052" spans="22:22" x14ac:dyDescent="0.45">
      <c r="V10052" s="3"/>
    </row>
    <row r="10053" spans="22:22" x14ac:dyDescent="0.45">
      <c r="V10053" s="3"/>
    </row>
    <row r="10054" spans="22:22" x14ac:dyDescent="0.45">
      <c r="V10054" s="3"/>
    </row>
    <row r="10055" spans="22:22" x14ac:dyDescent="0.45">
      <c r="V10055" s="3"/>
    </row>
    <row r="10056" spans="22:22" x14ac:dyDescent="0.45">
      <c r="V10056" s="3"/>
    </row>
    <row r="10057" spans="22:22" x14ac:dyDescent="0.45">
      <c r="V10057" s="3"/>
    </row>
    <row r="10058" spans="22:22" x14ac:dyDescent="0.45">
      <c r="V10058" s="3"/>
    </row>
    <row r="10059" spans="22:22" x14ac:dyDescent="0.45">
      <c r="V10059" s="3"/>
    </row>
    <row r="10060" spans="22:22" x14ac:dyDescent="0.45">
      <c r="V10060" s="3"/>
    </row>
    <row r="10061" spans="22:22" x14ac:dyDescent="0.45">
      <c r="V10061" s="3"/>
    </row>
    <row r="10062" spans="22:22" x14ac:dyDescent="0.45">
      <c r="V10062" s="3"/>
    </row>
    <row r="10063" spans="22:22" x14ac:dyDescent="0.45">
      <c r="V10063" s="3"/>
    </row>
    <row r="10064" spans="22:22" x14ac:dyDescent="0.45">
      <c r="V10064" s="3"/>
    </row>
    <row r="10065" spans="22:22" x14ac:dyDescent="0.45">
      <c r="V10065" s="3"/>
    </row>
    <row r="10066" spans="22:22" x14ac:dyDescent="0.45">
      <c r="V10066" s="3"/>
    </row>
    <row r="10067" spans="22:22" x14ac:dyDescent="0.45">
      <c r="V10067" s="3"/>
    </row>
    <row r="10068" spans="22:22" x14ac:dyDescent="0.45">
      <c r="V10068" s="3"/>
    </row>
    <row r="10069" spans="22:22" x14ac:dyDescent="0.45">
      <c r="V10069" s="3"/>
    </row>
    <row r="10070" spans="22:22" x14ac:dyDescent="0.45">
      <c r="V10070" s="3"/>
    </row>
    <row r="10071" spans="22:22" x14ac:dyDescent="0.45">
      <c r="V10071" s="3"/>
    </row>
    <row r="10072" spans="22:22" x14ac:dyDescent="0.45">
      <c r="V10072" s="3"/>
    </row>
    <row r="10073" spans="22:22" x14ac:dyDescent="0.45">
      <c r="V10073" s="3"/>
    </row>
    <row r="10074" spans="22:22" x14ac:dyDescent="0.45">
      <c r="V10074" s="3"/>
    </row>
    <row r="10075" spans="22:22" x14ac:dyDescent="0.45">
      <c r="V10075" s="3"/>
    </row>
    <row r="10076" spans="22:22" x14ac:dyDescent="0.45">
      <c r="V10076" s="3"/>
    </row>
    <row r="10077" spans="22:22" x14ac:dyDescent="0.45">
      <c r="V10077" s="3"/>
    </row>
    <row r="10078" spans="22:22" x14ac:dyDescent="0.45">
      <c r="V10078" s="3"/>
    </row>
    <row r="10079" spans="22:22" x14ac:dyDescent="0.45">
      <c r="V10079" s="3"/>
    </row>
    <row r="10080" spans="22:22" x14ac:dyDescent="0.45">
      <c r="V10080" s="3"/>
    </row>
    <row r="10081" spans="22:22" x14ac:dyDescent="0.45">
      <c r="V10081" s="3"/>
    </row>
    <row r="10082" spans="22:22" x14ac:dyDescent="0.45">
      <c r="V10082" s="3"/>
    </row>
    <row r="10083" spans="22:22" x14ac:dyDescent="0.45">
      <c r="V10083" s="3"/>
    </row>
    <row r="10084" spans="22:22" x14ac:dyDescent="0.45">
      <c r="V10084" s="3"/>
    </row>
    <row r="10085" spans="22:22" x14ac:dyDescent="0.45">
      <c r="V10085" s="3"/>
    </row>
    <row r="10086" spans="22:22" x14ac:dyDescent="0.45">
      <c r="V10086" s="3"/>
    </row>
    <row r="10087" spans="22:22" x14ac:dyDescent="0.45">
      <c r="V10087" s="3"/>
    </row>
    <row r="10088" spans="22:22" x14ac:dyDescent="0.45">
      <c r="V10088" s="3"/>
    </row>
    <row r="10089" spans="22:22" x14ac:dyDescent="0.45">
      <c r="V10089" s="3"/>
    </row>
    <row r="10090" spans="22:22" x14ac:dyDescent="0.45">
      <c r="V10090" s="3"/>
    </row>
    <row r="10091" spans="22:22" x14ac:dyDescent="0.45">
      <c r="V10091" s="3"/>
    </row>
    <row r="10092" spans="22:22" x14ac:dyDescent="0.45">
      <c r="V10092" s="3"/>
    </row>
    <row r="10093" spans="22:22" x14ac:dyDescent="0.45">
      <c r="V10093" s="3"/>
    </row>
    <row r="10094" spans="22:22" x14ac:dyDescent="0.45">
      <c r="V10094" s="3"/>
    </row>
    <row r="10095" spans="22:22" x14ac:dyDescent="0.45">
      <c r="V10095" s="3"/>
    </row>
    <row r="10096" spans="22:22" x14ac:dyDescent="0.45">
      <c r="V10096" s="3"/>
    </row>
    <row r="10097" spans="22:22" x14ac:dyDescent="0.45">
      <c r="V10097" s="3"/>
    </row>
    <row r="10098" spans="22:22" x14ac:dyDescent="0.45">
      <c r="V10098" s="3"/>
    </row>
    <row r="10099" spans="22:22" x14ac:dyDescent="0.45">
      <c r="V10099" s="3"/>
    </row>
    <row r="10100" spans="22:22" x14ac:dyDescent="0.45">
      <c r="V10100" s="3"/>
    </row>
    <row r="10101" spans="22:22" x14ac:dyDescent="0.45">
      <c r="V10101" s="3"/>
    </row>
    <row r="10102" spans="22:22" x14ac:dyDescent="0.45">
      <c r="V10102" s="3"/>
    </row>
    <row r="10103" spans="22:22" x14ac:dyDescent="0.45">
      <c r="V10103" s="3"/>
    </row>
    <row r="10104" spans="22:22" x14ac:dyDescent="0.45">
      <c r="V10104" s="3"/>
    </row>
    <row r="10105" spans="22:22" x14ac:dyDescent="0.45">
      <c r="V10105" s="3"/>
    </row>
    <row r="10106" spans="22:22" x14ac:dyDescent="0.45">
      <c r="V10106" s="3"/>
    </row>
    <row r="10107" spans="22:22" x14ac:dyDescent="0.45">
      <c r="V10107" s="3"/>
    </row>
    <row r="10108" spans="22:22" x14ac:dyDescent="0.45">
      <c r="V10108" s="3"/>
    </row>
    <row r="10109" spans="22:22" x14ac:dyDescent="0.45">
      <c r="V10109" s="3"/>
    </row>
    <row r="10110" spans="22:22" x14ac:dyDescent="0.45">
      <c r="V10110" s="3"/>
    </row>
    <row r="10111" spans="22:22" x14ac:dyDescent="0.45">
      <c r="V10111" s="3"/>
    </row>
    <row r="10112" spans="22:22" x14ac:dyDescent="0.45">
      <c r="V10112" s="3"/>
    </row>
    <row r="10113" spans="22:22" x14ac:dyDescent="0.45">
      <c r="V10113" s="3"/>
    </row>
    <row r="10114" spans="22:22" x14ac:dyDescent="0.45">
      <c r="V10114" s="3"/>
    </row>
    <row r="10115" spans="22:22" x14ac:dyDescent="0.45">
      <c r="V10115" s="3"/>
    </row>
    <row r="10116" spans="22:22" x14ac:dyDescent="0.45">
      <c r="V10116" s="3"/>
    </row>
    <row r="10117" spans="22:22" x14ac:dyDescent="0.45">
      <c r="V10117" s="3"/>
    </row>
    <row r="10118" spans="22:22" x14ac:dyDescent="0.45">
      <c r="V10118" s="3"/>
    </row>
    <row r="10119" spans="22:22" x14ac:dyDescent="0.45">
      <c r="V10119" s="3"/>
    </row>
    <row r="10120" spans="22:22" x14ac:dyDescent="0.45">
      <c r="V10120" s="3"/>
    </row>
    <row r="10121" spans="22:22" x14ac:dyDescent="0.45">
      <c r="V10121" s="3"/>
    </row>
    <row r="10122" spans="22:22" x14ac:dyDescent="0.45">
      <c r="V10122" s="3"/>
    </row>
    <row r="10123" spans="22:22" x14ac:dyDescent="0.45">
      <c r="V10123" s="3"/>
    </row>
    <row r="10124" spans="22:22" x14ac:dyDescent="0.45">
      <c r="V10124" s="3"/>
    </row>
    <row r="10125" spans="22:22" x14ac:dyDescent="0.45">
      <c r="V10125" s="3"/>
    </row>
    <row r="10126" spans="22:22" x14ac:dyDescent="0.45">
      <c r="V10126" s="3"/>
    </row>
    <row r="10127" spans="22:22" x14ac:dyDescent="0.45">
      <c r="V10127" s="3"/>
    </row>
    <row r="10128" spans="22:22" x14ac:dyDescent="0.45">
      <c r="V10128" s="3"/>
    </row>
    <row r="10129" spans="22:22" x14ac:dyDescent="0.45">
      <c r="V10129" s="3"/>
    </row>
    <row r="10130" spans="22:22" x14ac:dyDescent="0.45">
      <c r="V10130" s="3"/>
    </row>
    <row r="10131" spans="22:22" x14ac:dyDescent="0.45">
      <c r="V10131" s="3"/>
    </row>
    <row r="10132" spans="22:22" x14ac:dyDescent="0.45">
      <c r="V10132" s="3"/>
    </row>
    <row r="10133" spans="22:22" x14ac:dyDescent="0.45">
      <c r="V10133" s="3"/>
    </row>
    <row r="10134" spans="22:22" x14ac:dyDescent="0.45">
      <c r="V10134" s="3"/>
    </row>
    <row r="10135" spans="22:22" x14ac:dyDescent="0.45">
      <c r="V10135" s="3"/>
    </row>
    <row r="10136" spans="22:22" x14ac:dyDescent="0.45">
      <c r="V10136" s="3"/>
    </row>
    <row r="10137" spans="22:22" x14ac:dyDescent="0.45">
      <c r="V10137" s="3"/>
    </row>
    <row r="10138" spans="22:22" x14ac:dyDescent="0.45">
      <c r="V10138" s="3"/>
    </row>
    <row r="10139" spans="22:22" x14ac:dyDescent="0.45">
      <c r="V10139" s="3"/>
    </row>
    <row r="10140" spans="22:22" x14ac:dyDescent="0.45">
      <c r="V10140" s="3"/>
    </row>
    <row r="10141" spans="22:22" x14ac:dyDescent="0.45">
      <c r="V10141" s="3"/>
    </row>
    <row r="10142" spans="22:22" x14ac:dyDescent="0.45">
      <c r="V10142" s="3"/>
    </row>
    <row r="10143" spans="22:22" x14ac:dyDescent="0.45">
      <c r="V10143" s="3"/>
    </row>
    <row r="10144" spans="22:22" x14ac:dyDescent="0.45">
      <c r="V10144" s="3"/>
    </row>
    <row r="10145" spans="22:22" x14ac:dyDescent="0.45">
      <c r="V10145" s="3"/>
    </row>
    <row r="10146" spans="22:22" x14ac:dyDescent="0.45">
      <c r="V10146" s="3"/>
    </row>
    <row r="10147" spans="22:22" x14ac:dyDescent="0.45">
      <c r="V10147" s="3"/>
    </row>
    <row r="10148" spans="22:22" x14ac:dyDescent="0.45">
      <c r="V10148" s="3"/>
    </row>
    <row r="10149" spans="22:22" x14ac:dyDescent="0.45">
      <c r="V10149" s="3"/>
    </row>
    <row r="10150" spans="22:22" x14ac:dyDescent="0.45">
      <c r="V10150" s="3"/>
    </row>
    <row r="10151" spans="22:22" x14ac:dyDescent="0.45">
      <c r="V10151" s="3"/>
    </row>
    <row r="10152" spans="22:22" x14ac:dyDescent="0.45">
      <c r="V10152" s="3"/>
    </row>
    <row r="10153" spans="22:22" x14ac:dyDescent="0.45">
      <c r="V10153" s="3"/>
    </row>
    <row r="10154" spans="22:22" x14ac:dyDescent="0.45">
      <c r="V10154" s="3"/>
    </row>
    <row r="10155" spans="22:22" x14ac:dyDescent="0.45">
      <c r="V10155" s="3"/>
    </row>
    <row r="10156" spans="22:22" x14ac:dyDescent="0.45">
      <c r="V10156" s="3"/>
    </row>
    <row r="10157" spans="22:22" x14ac:dyDescent="0.45">
      <c r="V10157" s="3"/>
    </row>
    <row r="10158" spans="22:22" x14ac:dyDescent="0.45">
      <c r="V10158" s="3"/>
    </row>
    <row r="10159" spans="22:22" x14ac:dyDescent="0.45">
      <c r="V10159" s="3"/>
    </row>
    <row r="10160" spans="22:22" x14ac:dyDescent="0.45">
      <c r="V10160" s="3"/>
    </row>
    <row r="10161" spans="22:22" x14ac:dyDescent="0.45">
      <c r="V10161" s="3"/>
    </row>
    <row r="10162" spans="22:22" x14ac:dyDescent="0.45">
      <c r="V10162" s="3"/>
    </row>
    <row r="10163" spans="22:22" x14ac:dyDescent="0.45">
      <c r="V10163" s="3"/>
    </row>
    <row r="10164" spans="22:22" x14ac:dyDescent="0.45">
      <c r="V10164" s="3"/>
    </row>
    <row r="10165" spans="22:22" x14ac:dyDescent="0.45">
      <c r="V10165" s="3"/>
    </row>
    <row r="10166" spans="22:22" x14ac:dyDescent="0.45">
      <c r="V10166" s="3"/>
    </row>
    <row r="10167" spans="22:22" x14ac:dyDescent="0.45">
      <c r="V10167" s="3"/>
    </row>
    <row r="10168" spans="22:22" x14ac:dyDescent="0.45">
      <c r="V10168" s="3"/>
    </row>
    <row r="10169" spans="22:22" x14ac:dyDescent="0.45">
      <c r="V10169" s="3"/>
    </row>
    <row r="10170" spans="22:22" x14ac:dyDescent="0.45">
      <c r="V10170" s="3"/>
    </row>
    <row r="10171" spans="22:22" x14ac:dyDescent="0.45">
      <c r="V10171" s="3"/>
    </row>
    <row r="10172" spans="22:22" x14ac:dyDescent="0.45">
      <c r="V10172" s="3"/>
    </row>
    <row r="10173" spans="22:22" x14ac:dyDescent="0.45">
      <c r="V10173" s="3"/>
    </row>
    <row r="10174" spans="22:22" x14ac:dyDescent="0.45">
      <c r="V10174" s="3"/>
    </row>
    <row r="10175" spans="22:22" x14ac:dyDescent="0.45">
      <c r="V10175" s="3"/>
    </row>
    <row r="10176" spans="22:22" x14ac:dyDescent="0.45">
      <c r="V10176" s="3"/>
    </row>
    <row r="10177" spans="22:22" x14ac:dyDescent="0.45">
      <c r="V10177" s="3"/>
    </row>
    <row r="10178" spans="22:22" x14ac:dyDescent="0.45">
      <c r="V10178" s="3"/>
    </row>
    <row r="10179" spans="22:22" x14ac:dyDescent="0.45">
      <c r="V10179" s="3"/>
    </row>
    <row r="10180" spans="22:22" x14ac:dyDescent="0.45">
      <c r="V10180" s="3"/>
    </row>
    <row r="10181" spans="22:22" x14ac:dyDescent="0.45">
      <c r="V10181" s="3"/>
    </row>
    <row r="10182" spans="22:22" x14ac:dyDescent="0.45">
      <c r="V10182" s="3"/>
    </row>
    <row r="10183" spans="22:22" x14ac:dyDescent="0.45">
      <c r="V10183" s="3"/>
    </row>
    <row r="10184" spans="22:22" x14ac:dyDescent="0.45">
      <c r="V10184" s="3"/>
    </row>
    <row r="10185" spans="22:22" x14ac:dyDescent="0.45">
      <c r="V10185" s="3"/>
    </row>
    <row r="10186" spans="22:22" x14ac:dyDescent="0.45">
      <c r="V10186" s="3"/>
    </row>
    <row r="10187" spans="22:22" x14ac:dyDescent="0.45">
      <c r="V10187" s="3"/>
    </row>
    <row r="10188" spans="22:22" x14ac:dyDescent="0.45">
      <c r="V10188" s="3"/>
    </row>
    <row r="10189" spans="22:22" x14ac:dyDescent="0.45">
      <c r="V10189" s="3"/>
    </row>
    <row r="10190" spans="22:22" x14ac:dyDescent="0.45">
      <c r="V10190" s="3"/>
    </row>
    <row r="10191" spans="22:22" x14ac:dyDescent="0.45">
      <c r="V10191" s="3"/>
    </row>
    <row r="10192" spans="22:22" x14ac:dyDescent="0.45">
      <c r="V10192" s="3"/>
    </row>
    <row r="10193" spans="22:22" x14ac:dyDescent="0.45">
      <c r="V10193" s="3"/>
    </row>
    <row r="10194" spans="22:22" x14ac:dyDescent="0.45">
      <c r="V10194" s="3"/>
    </row>
    <row r="10195" spans="22:22" x14ac:dyDescent="0.45">
      <c r="V10195" s="3"/>
    </row>
    <row r="10196" spans="22:22" x14ac:dyDescent="0.45">
      <c r="V10196" s="3"/>
    </row>
    <row r="10197" spans="22:22" x14ac:dyDescent="0.45">
      <c r="V10197" s="3"/>
    </row>
    <row r="10198" spans="22:22" x14ac:dyDescent="0.45">
      <c r="V10198" s="3"/>
    </row>
    <row r="10199" spans="22:22" x14ac:dyDescent="0.45">
      <c r="V10199" s="3"/>
    </row>
    <row r="10200" spans="22:22" x14ac:dyDescent="0.45">
      <c r="V10200" s="3"/>
    </row>
    <row r="10201" spans="22:22" x14ac:dyDescent="0.45">
      <c r="V10201" s="3"/>
    </row>
    <row r="10202" spans="22:22" x14ac:dyDescent="0.45">
      <c r="V10202" s="3"/>
    </row>
    <row r="10203" spans="22:22" x14ac:dyDescent="0.45">
      <c r="V10203" s="3"/>
    </row>
    <row r="10204" spans="22:22" x14ac:dyDescent="0.45">
      <c r="V10204" s="3"/>
    </row>
    <row r="10205" spans="22:22" x14ac:dyDescent="0.45">
      <c r="V10205" s="3"/>
    </row>
    <row r="10206" spans="22:22" x14ac:dyDescent="0.45">
      <c r="V10206" s="3"/>
    </row>
    <row r="10207" spans="22:22" x14ac:dyDescent="0.45">
      <c r="V10207" s="3"/>
    </row>
    <row r="10208" spans="22:22" x14ac:dyDescent="0.45">
      <c r="V10208" s="3"/>
    </row>
    <row r="10209" spans="22:22" x14ac:dyDescent="0.45">
      <c r="V10209" s="3"/>
    </row>
    <row r="10210" spans="22:22" x14ac:dyDescent="0.45">
      <c r="V10210" s="3"/>
    </row>
    <row r="10211" spans="22:22" x14ac:dyDescent="0.45">
      <c r="V10211" s="3"/>
    </row>
    <row r="10212" spans="22:22" x14ac:dyDescent="0.45">
      <c r="V10212" s="3"/>
    </row>
    <row r="10213" spans="22:22" x14ac:dyDescent="0.45">
      <c r="V10213" s="3"/>
    </row>
    <row r="10214" spans="22:22" x14ac:dyDescent="0.45">
      <c r="V10214" s="3"/>
    </row>
    <row r="10215" spans="22:22" x14ac:dyDescent="0.45">
      <c r="V10215" s="3"/>
    </row>
    <row r="10216" spans="22:22" x14ac:dyDescent="0.45">
      <c r="V10216" s="3"/>
    </row>
    <row r="10217" spans="22:22" x14ac:dyDescent="0.45">
      <c r="V10217" s="3"/>
    </row>
    <row r="10218" spans="22:22" x14ac:dyDescent="0.45">
      <c r="V10218" s="3"/>
    </row>
    <row r="10219" spans="22:22" x14ac:dyDescent="0.45">
      <c r="V10219" s="3"/>
    </row>
    <row r="10220" spans="22:22" x14ac:dyDescent="0.45">
      <c r="V10220" s="3"/>
    </row>
    <row r="10221" spans="22:22" x14ac:dyDescent="0.45">
      <c r="V10221" s="3"/>
    </row>
    <row r="10222" spans="22:22" x14ac:dyDescent="0.45">
      <c r="V10222" s="3"/>
    </row>
    <row r="10223" spans="22:22" x14ac:dyDescent="0.45">
      <c r="V10223" s="3"/>
    </row>
    <row r="10224" spans="22:22" x14ac:dyDescent="0.45">
      <c r="V10224" s="3"/>
    </row>
    <row r="10225" spans="22:22" x14ac:dyDescent="0.45">
      <c r="V10225" s="3"/>
    </row>
    <row r="10226" spans="22:22" x14ac:dyDescent="0.45">
      <c r="V10226" s="3"/>
    </row>
    <row r="10227" spans="22:22" x14ac:dyDescent="0.45">
      <c r="V10227" s="3"/>
    </row>
    <row r="10228" spans="22:22" x14ac:dyDescent="0.45">
      <c r="V10228" s="3"/>
    </row>
    <row r="10229" spans="22:22" x14ac:dyDescent="0.45">
      <c r="V10229" s="3"/>
    </row>
    <row r="10230" spans="22:22" x14ac:dyDescent="0.45">
      <c r="V10230" s="3"/>
    </row>
    <row r="10231" spans="22:22" x14ac:dyDescent="0.45">
      <c r="V10231" s="3"/>
    </row>
    <row r="10232" spans="22:22" x14ac:dyDescent="0.45">
      <c r="V10232" s="3"/>
    </row>
    <row r="10233" spans="22:22" x14ac:dyDescent="0.45">
      <c r="V10233" s="3"/>
    </row>
    <row r="10234" spans="22:22" x14ac:dyDescent="0.45">
      <c r="V10234" s="3"/>
    </row>
    <row r="10235" spans="22:22" x14ac:dyDescent="0.45">
      <c r="V10235" s="3"/>
    </row>
    <row r="10236" spans="22:22" x14ac:dyDescent="0.45">
      <c r="V10236" s="3"/>
    </row>
    <row r="10237" spans="22:22" x14ac:dyDescent="0.45">
      <c r="V10237" s="3"/>
    </row>
    <row r="10238" spans="22:22" x14ac:dyDescent="0.45">
      <c r="V10238" s="3"/>
    </row>
    <row r="10239" spans="22:22" x14ac:dyDescent="0.45">
      <c r="V10239" s="3"/>
    </row>
    <row r="10240" spans="22:22" x14ac:dyDescent="0.45">
      <c r="V10240" s="3"/>
    </row>
    <row r="10241" spans="22:22" x14ac:dyDescent="0.45">
      <c r="V10241" s="3"/>
    </row>
    <row r="10242" spans="22:22" x14ac:dyDescent="0.45">
      <c r="V10242" s="3"/>
    </row>
    <row r="10243" spans="22:22" x14ac:dyDescent="0.45">
      <c r="V10243" s="3"/>
    </row>
    <row r="10244" spans="22:22" x14ac:dyDescent="0.45">
      <c r="V10244" s="3"/>
    </row>
    <row r="10245" spans="22:22" x14ac:dyDescent="0.45">
      <c r="V10245" s="3"/>
    </row>
    <row r="10246" spans="22:22" x14ac:dyDescent="0.45">
      <c r="V10246" s="3"/>
    </row>
    <row r="10247" spans="22:22" x14ac:dyDescent="0.45">
      <c r="V10247" s="3"/>
    </row>
    <row r="10248" spans="22:22" x14ac:dyDescent="0.45">
      <c r="V10248" s="3"/>
    </row>
    <row r="10249" spans="22:22" x14ac:dyDescent="0.45">
      <c r="V10249" s="3"/>
    </row>
    <row r="10250" spans="22:22" x14ac:dyDescent="0.45">
      <c r="V10250" s="3"/>
    </row>
    <row r="10251" spans="22:22" x14ac:dyDescent="0.45">
      <c r="V10251" s="3"/>
    </row>
    <row r="10252" spans="22:22" x14ac:dyDescent="0.45">
      <c r="V10252" s="3"/>
    </row>
    <row r="10253" spans="22:22" x14ac:dyDescent="0.45">
      <c r="V10253" s="3"/>
    </row>
    <row r="10254" spans="22:22" x14ac:dyDescent="0.45">
      <c r="V10254" s="3"/>
    </row>
    <row r="10255" spans="22:22" x14ac:dyDescent="0.45">
      <c r="V10255" s="3"/>
    </row>
    <row r="10256" spans="22:22" x14ac:dyDescent="0.45">
      <c r="V10256" s="3"/>
    </row>
    <row r="10257" spans="22:22" x14ac:dyDescent="0.45">
      <c r="V10257" s="3"/>
    </row>
    <row r="10258" spans="22:22" x14ac:dyDescent="0.45">
      <c r="V10258" s="3"/>
    </row>
    <row r="10259" spans="22:22" x14ac:dyDescent="0.45">
      <c r="V10259" s="3"/>
    </row>
    <row r="10260" spans="22:22" x14ac:dyDescent="0.45">
      <c r="V10260" s="3"/>
    </row>
    <row r="10261" spans="22:22" x14ac:dyDescent="0.45">
      <c r="V10261" s="3"/>
    </row>
    <row r="10262" spans="22:22" x14ac:dyDescent="0.45">
      <c r="V10262" s="3"/>
    </row>
    <row r="10263" spans="22:22" x14ac:dyDescent="0.45">
      <c r="V10263" s="3"/>
    </row>
    <row r="10264" spans="22:22" x14ac:dyDescent="0.45">
      <c r="V10264" s="3"/>
    </row>
    <row r="10265" spans="22:22" x14ac:dyDescent="0.45">
      <c r="V10265" s="3"/>
    </row>
    <row r="10266" spans="22:22" x14ac:dyDescent="0.45">
      <c r="V10266" s="3"/>
    </row>
    <row r="10267" spans="22:22" x14ac:dyDescent="0.45">
      <c r="V10267" s="3"/>
    </row>
    <row r="10268" spans="22:22" x14ac:dyDescent="0.45">
      <c r="V10268" s="3"/>
    </row>
    <row r="10269" spans="22:22" x14ac:dyDescent="0.45">
      <c r="V10269" s="3"/>
    </row>
    <row r="10270" spans="22:22" x14ac:dyDescent="0.45">
      <c r="V10270" s="3"/>
    </row>
    <row r="10271" spans="22:22" x14ac:dyDescent="0.45">
      <c r="V10271" s="3"/>
    </row>
    <row r="10272" spans="22:22" x14ac:dyDescent="0.45">
      <c r="V10272" s="3"/>
    </row>
    <row r="10273" spans="22:22" x14ac:dyDescent="0.45">
      <c r="V10273" s="3"/>
    </row>
    <row r="10274" spans="22:22" x14ac:dyDescent="0.45">
      <c r="V10274" s="3"/>
    </row>
    <row r="10275" spans="22:22" x14ac:dyDescent="0.45">
      <c r="V10275" s="3"/>
    </row>
    <row r="10276" spans="22:22" x14ac:dyDescent="0.45">
      <c r="V10276" s="3"/>
    </row>
    <row r="10277" spans="22:22" x14ac:dyDescent="0.45">
      <c r="V10277" s="3"/>
    </row>
    <row r="10278" spans="22:22" x14ac:dyDescent="0.45">
      <c r="V10278" s="3"/>
    </row>
    <row r="10279" spans="22:22" x14ac:dyDescent="0.45">
      <c r="V10279" s="3"/>
    </row>
    <row r="10280" spans="22:22" x14ac:dyDescent="0.45">
      <c r="V10280" s="3"/>
    </row>
    <row r="10281" spans="22:22" x14ac:dyDescent="0.45">
      <c r="V10281" s="3"/>
    </row>
    <row r="10282" spans="22:22" x14ac:dyDescent="0.45">
      <c r="V10282" s="3"/>
    </row>
    <row r="10283" spans="22:22" x14ac:dyDescent="0.45">
      <c r="V10283" s="3"/>
    </row>
    <row r="10284" spans="22:22" x14ac:dyDescent="0.45">
      <c r="V10284" s="3"/>
    </row>
    <row r="10285" spans="22:22" x14ac:dyDescent="0.45">
      <c r="V10285" s="3"/>
    </row>
    <row r="10286" spans="22:22" x14ac:dyDescent="0.45">
      <c r="V10286" s="3"/>
    </row>
    <row r="10287" spans="22:22" x14ac:dyDescent="0.45">
      <c r="V10287" s="3"/>
    </row>
    <row r="10288" spans="22:22" x14ac:dyDescent="0.45">
      <c r="V10288" s="3"/>
    </row>
    <row r="10289" spans="22:22" x14ac:dyDescent="0.45">
      <c r="V10289" s="3"/>
    </row>
    <row r="10290" spans="22:22" x14ac:dyDescent="0.45">
      <c r="V10290" s="3"/>
    </row>
    <row r="10291" spans="22:22" x14ac:dyDescent="0.45">
      <c r="V10291" s="3"/>
    </row>
    <row r="10292" spans="22:22" x14ac:dyDescent="0.45">
      <c r="V10292" s="3"/>
    </row>
    <row r="10293" spans="22:22" x14ac:dyDescent="0.45">
      <c r="V10293" s="3"/>
    </row>
    <row r="10294" spans="22:22" x14ac:dyDescent="0.45">
      <c r="V10294" s="3"/>
    </row>
    <row r="10295" spans="22:22" x14ac:dyDescent="0.45">
      <c r="V10295" s="3"/>
    </row>
    <row r="10296" spans="22:22" x14ac:dyDescent="0.45">
      <c r="V10296" s="3"/>
    </row>
    <row r="10297" spans="22:22" x14ac:dyDescent="0.45">
      <c r="V10297" s="3"/>
    </row>
    <row r="10298" spans="22:22" x14ac:dyDescent="0.45">
      <c r="V10298" s="3"/>
    </row>
    <row r="10299" spans="22:22" x14ac:dyDescent="0.45">
      <c r="V10299" s="3"/>
    </row>
    <row r="10300" spans="22:22" x14ac:dyDescent="0.45">
      <c r="V10300" s="3"/>
    </row>
    <row r="10301" spans="22:22" x14ac:dyDescent="0.45">
      <c r="V10301" s="3"/>
    </row>
    <row r="10302" spans="22:22" x14ac:dyDescent="0.45">
      <c r="V10302" s="3"/>
    </row>
    <row r="10303" spans="22:22" x14ac:dyDescent="0.45">
      <c r="V10303" s="3"/>
    </row>
    <row r="10304" spans="22:22" x14ac:dyDescent="0.45">
      <c r="V10304" s="3"/>
    </row>
    <row r="10305" spans="22:22" x14ac:dyDescent="0.45">
      <c r="V10305" s="3"/>
    </row>
    <row r="10306" spans="22:22" x14ac:dyDescent="0.45">
      <c r="V10306" s="3"/>
    </row>
    <row r="10307" spans="22:22" x14ac:dyDescent="0.45">
      <c r="V10307" s="3"/>
    </row>
    <row r="10308" spans="22:22" x14ac:dyDescent="0.45">
      <c r="V10308" s="3"/>
    </row>
    <row r="10309" spans="22:22" x14ac:dyDescent="0.45">
      <c r="V10309" s="3"/>
    </row>
    <row r="10310" spans="22:22" x14ac:dyDescent="0.45">
      <c r="V10310" s="3"/>
    </row>
    <row r="10311" spans="22:22" x14ac:dyDescent="0.45">
      <c r="V10311" s="3"/>
    </row>
    <row r="10312" spans="22:22" x14ac:dyDescent="0.45">
      <c r="V10312" s="3"/>
    </row>
    <row r="10313" spans="22:22" x14ac:dyDescent="0.45">
      <c r="V10313" s="3"/>
    </row>
    <row r="10314" spans="22:22" x14ac:dyDescent="0.45">
      <c r="V10314" s="3"/>
    </row>
    <row r="10315" spans="22:22" x14ac:dyDescent="0.45">
      <c r="V10315" s="3"/>
    </row>
    <row r="10316" spans="22:22" x14ac:dyDescent="0.45">
      <c r="V10316" s="3"/>
    </row>
    <row r="10317" spans="22:22" x14ac:dyDescent="0.45">
      <c r="V10317" s="3"/>
    </row>
    <row r="10318" spans="22:22" x14ac:dyDescent="0.45">
      <c r="V10318" s="3"/>
    </row>
    <row r="10319" spans="22:22" x14ac:dyDescent="0.45">
      <c r="V10319" s="3"/>
    </row>
    <row r="10320" spans="22:22" x14ac:dyDescent="0.45">
      <c r="V10320" s="3"/>
    </row>
    <row r="10321" spans="22:22" x14ac:dyDescent="0.45">
      <c r="V10321" s="3"/>
    </row>
    <row r="10322" spans="22:22" x14ac:dyDescent="0.45">
      <c r="V10322" s="3"/>
    </row>
    <row r="10323" spans="22:22" x14ac:dyDescent="0.45">
      <c r="V10323" s="3"/>
    </row>
    <row r="10324" spans="22:22" x14ac:dyDescent="0.45">
      <c r="V10324" s="3"/>
    </row>
    <row r="10325" spans="22:22" x14ac:dyDescent="0.45">
      <c r="V10325" s="3"/>
    </row>
    <row r="10326" spans="22:22" x14ac:dyDescent="0.45">
      <c r="V10326" s="3"/>
    </row>
    <row r="10327" spans="22:22" x14ac:dyDescent="0.45">
      <c r="V10327" s="3"/>
    </row>
    <row r="10328" spans="22:22" x14ac:dyDescent="0.45">
      <c r="V10328" s="3"/>
    </row>
    <row r="10329" spans="22:22" x14ac:dyDescent="0.45">
      <c r="V10329" s="3"/>
    </row>
    <row r="10330" spans="22:22" x14ac:dyDescent="0.45">
      <c r="V10330" s="3"/>
    </row>
    <row r="10331" spans="22:22" x14ac:dyDescent="0.45">
      <c r="V10331" s="3"/>
    </row>
    <row r="10332" spans="22:22" x14ac:dyDescent="0.45">
      <c r="V10332" s="3"/>
    </row>
    <row r="10333" spans="22:22" x14ac:dyDescent="0.45">
      <c r="V10333" s="3"/>
    </row>
    <row r="10334" spans="22:22" x14ac:dyDescent="0.45">
      <c r="V10334" s="3"/>
    </row>
    <row r="10335" spans="22:22" x14ac:dyDescent="0.45">
      <c r="V10335" s="3"/>
    </row>
    <row r="10336" spans="22:22" x14ac:dyDescent="0.45">
      <c r="V10336" s="3"/>
    </row>
    <row r="10337" spans="22:22" x14ac:dyDescent="0.45">
      <c r="V10337" s="3"/>
    </row>
    <row r="10338" spans="22:22" x14ac:dyDescent="0.45">
      <c r="V10338" s="3"/>
    </row>
    <row r="10339" spans="22:22" x14ac:dyDescent="0.45">
      <c r="V10339" s="3"/>
    </row>
    <row r="10340" spans="22:22" x14ac:dyDescent="0.45">
      <c r="V10340" s="3"/>
    </row>
    <row r="10341" spans="22:22" x14ac:dyDescent="0.45">
      <c r="V10341" s="3"/>
    </row>
    <row r="10342" spans="22:22" x14ac:dyDescent="0.45">
      <c r="V10342" s="3"/>
    </row>
    <row r="10343" spans="22:22" x14ac:dyDescent="0.45">
      <c r="V10343" s="3"/>
    </row>
    <row r="10344" spans="22:22" x14ac:dyDescent="0.45">
      <c r="V10344" s="3"/>
    </row>
    <row r="10345" spans="22:22" x14ac:dyDescent="0.45">
      <c r="V10345" s="3"/>
    </row>
    <row r="10346" spans="22:22" x14ac:dyDescent="0.45">
      <c r="V10346" s="3"/>
    </row>
    <row r="10347" spans="22:22" x14ac:dyDescent="0.45">
      <c r="V10347" s="3"/>
    </row>
    <row r="10348" spans="22:22" x14ac:dyDescent="0.45">
      <c r="V10348" s="3"/>
    </row>
    <row r="10349" spans="22:22" x14ac:dyDescent="0.45">
      <c r="V10349" s="3"/>
    </row>
    <row r="10350" spans="22:22" x14ac:dyDescent="0.45">
      <c r="V10350" s="3"/>
    </row>
    <row r="10351" spans="22:22" x14ac:dyDescent="0.45">
      <c r="V10351" s="3"/>
    </row>
    <row r="10352" spans="22:22" x14ac:dyDescent="0.45">
      <c r="V10352" s="3"/>
    </row>
    <row r="10353" spans="22:22" x14ac:dyDescent="0.45">
      <c r="V10353" s="3"/>
    </row>
    <row r="10354" spans="22:22" x14ac:dyDescent="0.45">
      <c r="V10354" s="3"/>
    </row>
    <row r="10355" spans="22:22" x14ac:dyDescent="0.45">
      <c r="V10355" s="3"/>
    </row>
    <row r="10356" spans="22:22" x14ac:dyDescent="0.45">
      <c r="V10356" s="3"/>
    </row>
    <row r="10357" spans="22:22" x14ac:dyDescent="0.45">
      <c r="V10357" s="3"/>
    </row>
    <row r="10358" spans="22:22" x14ac:dyDescent="0.45">
      <c r="V10358" s="3"/>
    </row>
    <row r="10359" spans="22:22" x14ac:dyDescent="0.45">
      <c r="V10359" s="3"/>
    </row>
    <row r="10360" spans="22:22" x14ac:dyDescent="0.45">
      <c r="V10360" s="3"/>
    </row>
    <row r="10361" spans="22:22" x14ac:dyDescent="0.45">
      <c r="V10361" s="3"/>
    </row>
    <row r="10362" spans="22:22" x14ac:dyDescent="0.45">
      <c r="V10362" s="3"/>
    </row>
    <row r="10363" spans="22:22" x14ac:dyDescent="0.45">
      <c r="V10363" s="3"/>
    </row>
    <row r="10364" spans="22:22" x14ac:dyDescent="0.45">
      <c r="V10364" s="3"/>
    </row>
    <row r="10365" spans="22:22" x14ac:dyDescent="0.45">
      <c r="V10365" s="3"/>
    </row>
    <row r="10366" spans="22:22" x14ac:dyDescent="0.45">
      <c r="V10366" s="3"/>
    </row>
    <row r="10367" spans="22:22" x14ac:dyDescent="0.45">
      <c r="V10367" s="3"/>
    </row>
    <row r="10368" spans="22:22" x14ac:dyDescent="0.45">
      <c r="V10368" s="3"/>
    </row>
    <row r="10369" spans="22:22" x14ac:dyDescent="0.45">
      <c r="V10369" s="3"/>
    </row>
    <row r="10370" spans="22:22" x14ac:dyDescent="0.45">
      <c r="V10370" s="3"/>
    </row>
    <row r="10371" spans="22:22" x14ac:dyDescent="0.45">
      <c r="V10371" s="3"/>
    </row>
    <row r="10372" spans="22:22" x14ac:dyDescent="0.45">
      <c r="V10372" s="3"/>
    </row>
    <row r="10373" spans="22:22" x14ac:dyDescent="0.45">
      <c r="V10373" s="3"/>
    </row>
    <row r="10374" spans="22:22" x14ac:dyDescent="0.45">
      <c r="V10374" s="3"/>
    </row>
    <row r="10375" spans="22:22" x14ac:dyDescent="0.45">
      <c r="V10375" s="3"/>
    </row>
    <row r="10376" spans="22:22" x14ac:dyDescent="0.45">
      <c r="V10376" s="3"/>
    </row>
    <row r="10377" spans="22:22" x14ac:dyDescent="0.45">
      <c r="V10377" s="3"/>
    </row>
    <row r="10378" spans="22:22" x14ac:dyDescent="0.45">
      <c r="V10378" s="3"/>
    </row>
    <row r="10379" spans="22:22" x14ac:dyDescent="0.45">
      <c r="V10379" s="3"/>
    </row>
    <row r="10380" spans="22:22" x14ac:dyDescent="0.45">
      <c r="V10380" s="3"/>
    </row>
    <row r="10381" spans="22:22" x14ac:dyDescent="0.45">
      <c r="V10381" s="3"/>
    </row>
    <row r="10382" spans="22:22" x14ac:dyDescent="0.45">
      <c r="V10382" s="3"/>
    </row>
    <row r="10383" spans="22:22" x14ac:dyDescent="0.45">
      <c r="V10383" s="3"/>
    </row>
    <row r="10384" spans="22:22" x14ac:dyDescent="0.45">
      <c r="V10384" s="3"/>
    </row>
    <row r="10385" spans="22:22" x14ac:dyDescent="0.45">
      <c r="V10385" s="3"/>
    </row>
    <row r="10386" spans="22:22" x14ac:dyDescent="0.45">
      <c r="V10386" s="3"/>
    </row>
    <row r="10387" spans="22:22" x14ac:dyDescent="0.45">
      <c r="V10387" s="3"/>
    </row>
    <row r="10388" spans="22:22" x14ac:dyDescent="0.45">
      <c r="V10388" s="3"/>
    </row>
    <row r="10389" spans="22:22" x14ac:dyDescent="0.45">
      <c r="V10389" s="3"/>
    </row>
    <row r="10390" spans="22:22" x14ac:dyDescent="0.45">
      <c r="V10390" s="3"/>
    </row>
    <row r="10391" spans="22:22" x14ac:dyDescent="0.45">
      <c r="V10391" s="3"/>
    </row>
    <row r="10392" spans="22:22" x14ac:dyDescent="0.45">
      <c r="V10392" s="3"/>
    </row>
    <row r="10393" spans="22:22" x14ac:dyDescent="0.45">
      <c r="V10393" s="3"/>
    </row>
    <row r="10394" spans="22:22" x14ac:dyDescent="0.45">
      <c r="V10394" s="3"/>
    </row>
    <row r="10395" spans="22:22" x14ac:dyDescent="0.45">
      <c r="V10395" s="3"/>
    </row>
    <row r="10396" spans="22:22" x14ac:dyDescent="0.45">
      <c r="V10396" s="3"/>
    </row>
    <row r="10397" spans="22:22" x14ac:dyDescent="0.45">
      <c r="V10397" s="3"/>
    </row>
    <row r="10398" spans="22:22" x14ac:dyDescent="0.45">
      <c r="V10398" s="3"/>
    </row>
    <row r="10399" spans="22:22" x14ac:dyDescent="0.45">
      <c r="V10399" s="3"/>
    </row>
    <row r="10400" spans="22:22" x14ac:dyDescent="0.45">
      <c r="V10400" s="3"/>
    </row>
    <row r="10401" spans="22:22" x14ac:dyDescent="0.45">
      <c r="V10401" s="3"/>
    </row>
    <row r="10402" spans="22:22" x14ac:dyDescent="0.45">
      <c r="V10402" s="3"/>
    </row>
    <row r="10403" spans="22:22" x14ac:dyDescent="0.45">
      <c r="V10403" s="3"/>
    </row>
    <row r="10404" spans="22:22" x14ac:dyDescent="0.45">
      <c r="V10404" s="3"/>
    </row>
    <row r="10405" spans="22:22" x14ac:dyDescent="0.45">
      <c r="V10405" s="3"/>
    </row>
    <row r="10406" spans="22:22" x14ac:dyDescent="0.45">
      <c r="V10406" s="3"/>
    </row>
    <row r="10407" spans="22:22" x14ac:dyDescent="0.45">
      <c r="V10407" s="3"/>
    </row>
    <row r="10408" spans="22:22" x14ac:dyDescent="0.45">
      <c r="V10408" s="3"/>
    </row>
    <row r="10409" spans="22:22" x14ac:dyDescent="0.45">
      <c r="V10409" s="3"/>
    </row>
    <row r="10410" spans="22:22" x14ac:dyDescent="0.45">
      <c r="V10410" s="3"/>
    </row>
    <row r="10411" spans="22:22" x14ac:dyDescent="0.45">
      <c r="V10411" s="3"/>
    </row>
    <row r="10412" spans="22:22" x14ac:dyDescent="0.45">
      <c r="V10412" s="3"/>
    </row>
    <row r="10413" spans="22:22" x14ac:dyDescent="0.45">
      <c r="V10413" s="3"/>
    </row>
    <row r="10414" spans="22:22" x14ac:dyDescent="0.45">
      <c r="V10414" s="3"/>
    </row>
    <row r="10415" spans="22:22" x14ac:dyDescent="0.45">
      <c r="V10415" s="3"/>
    </row>
    <row r="10416" spans="22:22" x14ac:dyDescent="0.45">
      <c r="V10416" s="3"/>
    </row>
    <row r="10417" spans="22:22" x14ac:dyDescent="0.45">
      <c r="V10417" s="3"/>
    </row>
    <row r="10418" spans="22:22" x14ac:dyDescent="0.45">
      <c r="V10418" s="3"/>
    </row>
    <row r="10419" spans="22:22" x14ac:dyDescent="0.45">
      <c r="V10419" s="3"/>
    </row>
    <row r="10420" spans="22:22" x14ac:dyDescent="0.45">
      <c r="V10420" s="3"/>
    </row>
    <row r="10421" spans="22:22" x14ac:dyDescent="0.45">
      <c r="V10421" s="3"/>
    </row>
    <row r="10422" spans="22:22" x14ac:dyDescent="0.45">
      <c r="V10422" s="3"/>
    </row>
    <row r="10423" spans="22:22" x14ac:dyDescent="0.45">
      <c r="V10423" s="3"/>
    </row>
    <row r="10424" spans="22:22" x14ac:dyDescent="0.45">
      <c r="V10424" s="3"/>
    </row>
    <row r="10425" spans="22:22" x14ac:dyDescent="0.45">
      <c r="V10425" s="3"/>
    </row>
    <row r="10426" spans="22:22" x14ac:dyDescent="0.45">
      <c r="V10426" s="3"/>
    </row>
    <row r="10427" spans="22:22" x14ac:dyDescent="0.45">
      <c r="V10427" s="3"/>
    </row>
    <row r="10428" spans="22:22" x14ac:dyDescent="0.45">
      <c r="V10428" s="3"/>
    </row>
    <row r="10429" spans="22:22" x14ac:dyDescent="0.45">
      <c r="V10429" s="3"/>
    </row>
    <row r="10430" spans="22:22" x14ac:dyDescent="0.45">
      <c r="V10430" s="3"/>
    </row>
    <row r="10431" spans="22:22" x14ac:dyDescent="0.45">
      <c r="V10431" s="3"/>
    </row>
    <row r="10432" spans="22:22" x14ac:dyDescent="0.45">
      <c r="V10432" s="3"/>
    </row>
    <row r="10433" spans="22:22" x14ac:dyDescent="0.45">
      <c r="V10433" s="3"/>
    </row>
    <row r="10434" spans="22:22" x14ac:dyDescent="0.45">
      <c r="V10434" s="3"/>
    </row>
    <row r="10435" spans="22:22" x14ac:dyDescent="0.45">
      <c r="V10435" s="3"/>
    </row>
    <row r="10436" spans="22:22" x14ac:dyDescent="0.45">
      <c r="V10436" s="3"/>
    </row>
    <row r="10437" spans="22:22" x14ac:dyDescent="0.45">
      <c r="V10437" s="3"/>
    </row>
    <row r="10438" spans="22:22" x14ac:dyDescent="0.45">
      <c r="V10438" s="3"/>
    </row>
    <row r="10439" spans="22:22" x14ac:dyDescent="0.45">
      <c r="V10439" s="3"/>
    </row>
    <row r="10440" spans="22:22" x14ac:dyDescent="0.45">
      <c r="V10440" s="3"/>
    </row>
    <row r="10441" spans="22:22" x14ac:dyDescent="0.45">
      <c r="V10441" s="3"/>
    </row>
    <row r="10442" spans="22:22" x14ac:dyDescent="0.45">
      <c r="V10442" s="3"/>
    </row>
    <row r="10443" spans="22:22" x14ac:dyDescent="0.45">
      <c r="V10443" s="3"/>
    </row>
    <row r="10444" spans="22:22" x14ac:dyDescent="0.45">
      <c r="V10444" s="3"/>
    </row>
    <row r="10445" spans="22:22" x14ac:dyDescent="0.45">
      <c r="V10445" s="3"/>
    </row>
    <row r="10446" spans="22:22" x14ac:dyDescent="0.45">
      <c r="V10446" s="3"/>
    </row>
    <row r="10447" spans="22:22" x14ac:dyDescent="0.45">
      <c r="V10447" s="3"/>
    </row>
    <row r="10448" spans="22:22" x14ac:dyDescent="0.45">
      <c r="V10448" s="3"/>
    </row>
    <row r="10449" spans="22:22" x14ac:dyDescent="0.45">
      <c r="V10449" s="3"/>
    </row>
    <row r="10450" spans="22:22" x14ac:dyDescent="0.45">
      <c r="V10450" s="3"/>
    </row>
    <row r="10451" spans="22:22" x14ac:dyDescent="0.45">
      <c r="V10451" s="3"/>
    </row>
    <row r="10452" spans="22:22" x14ac:dyDescent="0.45">
      <c r="V10452" s="3"/>
    </row>
    <row r="10453" spans="22:22" x14ac:dyDescent="0.45">
      <c r="V10453" s="3"/>
    </row>
    <row r="10454" spans="22:22" x14ac:dyDescent="0.45">
      <c r="V10454" s="3"/>
    </row>
    <row r="10455" spans="22:22" x14ac:dyDescent="0.45">
      <c r="V10455" s="3"/>
    </row>
    <row r="10456" spans="22:22" x14ac:dyDescent="0.45">
      <c r="V10456" s="3"/>
    </row>
    <row r="10457" spans="22:22" x14ac:dyDescent="0.45">
      <c r="V10457" s="3"/>
    </row>
    <row r="10458" spans="22:22" x14ac:dyDescent="0.45">
      <c r="V10458" s="3"/>
    </row>
    <row r="10459" spans="22:22" x14ac:dyDescent="0.45">
      <c r="V10459" s="3"/>
    </row>
    <row r="10460" spans="22:22" x14ac:dyDescent="0.45">
      <c r="V10460" s="3"/>
    </row>
    <row r="10461" spans="22:22" x14ac:dyDescent="0.45">
      <c r="V10461" s="3"/>
    </row>
    <row r="10462" spans="22:22" x14ac:dyDescent="0.45">
      <c r="V10462" s="3"/>
    </row>
    <row r="10463" spans="22:22" x14ac:dyDescent="0.45">
      <c r="V10463" s="3"/>
    </row>
    <row r="10464" spans="22:22" x14ac:dyDescent="0.45">
      <c r="V10464" s="3"/>
    </row>
    <row r="10465" spans="22:22" x14ac:dyDescent="0.45">
      <c r="V10465" s="3"/>
    </row>
    <row r="10466" spans="22:22" x14ac:dyDescent="0.45">
      <c r="V10466" s="3"/>
    </row>
    <row r="10467" spans="22:22" x14ac:dyDescent="0.45">
      <c r="V10467" s="3"/>
    </row>
    <row r="10468" spans="22:22" x14ac:dyDescent="0.45">
      <c r="V10468" s="3"/>
    </row>
    <row r="10469" spans="22:22" x14ac:dyDescent="0.45">
      <c r="V10469" s="3"/>
    </row>
    <row r="10470" spans="22:22" x14ac:dyDescent="0.45">
      <c r="V10470" s="3"/>
    </row>
    <row r="10471" spans="22:22" x14ac:dyDescent="0.45">
      <c r="V10471" s="3"/>
    </row>
    <row r="10472" spans="22:22" x14ac:dyDescent="0.45">
      <c r="V10472" s="3"/>
    </row>
    <row r="10473" spans="22:22" x14ac:dyDescent="0.45">
      <c r="V10473" s="3"/>
    </row>
    <row r="10474" spans="22:22" x14ac:dyDescent="0.45">
      <c r="V10474" s="3"/>
    </row>
    <row r="10475" spans="22:22" x14ac:dyDescent="0.45">
      <c r="V10475" s="3"/>
    </row>
    <row r="10476" spans="22:22" x14ac:dyDescent="0.45">
      <c r="V10476" s="3"/>
    </row>
    <row r="10477" spans="22:22" x14ac:dyDescent="0.45">
      <c r="V10477" s="3"/>
    </row>
    <row r="10478" spans="22:22" x14ac:dyDescent="0.45">
      <c r="V10478" s="3"/>
    </row>
    <row r="10479" spans="22:22" x14ac:dyDescent="0.45">
      <c r="V10479" s="3"/>
    </row>
    <row r="10480" spans="22:22" x14ac:dyDescent="0.45">
      <c r="V10480" s="3"/>
    </row>
    <row r="10481" spans="22:22" x14ac:dyDescent="0.45">
      <c r="V10481" s="3"/>
    </row>
    <row r="10482" spans="22:22" x14ac:dyDescent="0.45">
      <c r="V10482" s="3"/>
    </row>
    <row r="10483" spans="22:22" x14ac:dyDescent="0.45">
      <c r="V10483" s="3"/>
    </row>
    <row r="10484" spans="22:22" x14ac:dyDescent="0.45">
      <c r="V10484" s="3"/>
    </row>
    <row r="10485" spans="22:22" x14ac:dyDescent="0.45">
      <c r="V10485" s="3"/>
    </row>
    <row r="10486" spans="22:22" x14ac:dyDescent="0.45">
      <c r="V10486" s="3"/>
    </row>
    <row r="10487" spans="22:22" x14ac:dyDescent="0.45">
      <c r="V10487" s="3"/>
    </row>
    <row r="10488" spans="22:22" x14ac:dyDescent="0.45">
      <c r="V10488" s="3"/>
    </row>
    <row r="10489" spans="22:22" x14ac:dyDescent="0.45">
      <c r="V10489" s="3"/>
    </row>
    <row r="10490" spans="22:22" x14ac:dyDescent="0.45">
      <c r="V10490" s="3"/>
    </row>
    <row r="10491" spans="22:22" x14ac:dyDescent="0.45">
      <c r="V10491" s="3"/>
    </row>
    <row r="10492" spans="22:22" x14ac:dyDescent="0.45">
      <c r="V10492" s="3"/>
    </row>
    <row r="10493" spans="22:22" x14ac:dyDescent="0.45">
      <c r="V10493" s="3"/>
    </row>
    <row r="10494" spans="22:22" x14ac:dyDescent="0.45">
      <c r="V10494" s="3"/>
    </row>
    <row r="10495" spans="22:22" x14ac:dyDescent="0.45">
      <c r="V10495" s="3"/>
    </row>
    <row r="10496" spans="22:22" x14ac:dyDescent="0.45">
      <c r="V10496" s="3"/>
    </row>
    <row r="10497" spans="22:22" x14ac:dyDescent="0.45">
      <c r="V10497" s="3"/>
    </row>
    <row r="10498" spans="22:22" x14ac:dyDescent="0.45">
      <c r="V10498" s="3"/>
    </row>
    <row r="10499" spans="22:22" x14ac:dyDescent="0.45">
      <c r="V10499" s="3"/>
    </row>
    <row r="10500" spans="22:22" x14ac:dyDescent="0.45">
      <c r="V10500" s="3"/>
    </row>
    <row r="10501" spans="22:22" x14ac:dyDescent="0.45">
      <c r="V10501" s="3"/>
    </row>
    <row r="10502" spans="22:22" x14ac:dyDescent="0.45">
      <c r="V10502" s="3"/>
    </row>
    <row r="10503" spans="22:22" x14ac:dyDescent="0.45">
      <c r="V10503" s="3"/>
    </row>
    <row r="10504" spans="22:22" x14ac:dyDescent="0.45">
      <c r="V10504" s="3"/>
    </row>
    <row r="10505" spans="22:22" x14ac:dyDescent="0.45">
      <c r="V10505" s="3"/>
    </row>
    <row r="10506" spans="22:22" x14ac:dyDescent="0.45">
      <c r="V10506" s="3"/>
    </row>
    <row r="10507" spans="22:22" x14ac:dyDescent="0.45">
      <c r="V10507" s="3"/>
    </row>
    <row r="10508" spans="22:22" x14ac:dyDescent="0.45">
      <c r="V10508" s="3"/>
    </row>
    <row r="10509" spans="22:22" x14ac:dyDescent="0.45">
      <c r="V10509" s="3"/>
    </row>
    <row r="10510" spans="22:22" x14ac:dyDescent="0.45">
      <c r="V10510" s="3"/>
    </row>
    <row r="10511" spans="22:22" x14ac:dyDescent="0.45">
      <c r="V10511" s="3"/>
    </row>
    <row r="10512" spans="22:22" x14ac:dyDescent="0.45">
      <c r="V10512" s="3"/>
    </row>
    <row r="10513" spans="22:22" x14ac:dyDescent="0.45">
      <c r="V10513" s="3"/>
    </row>
    <row r="10514" spans="22:22" x14ac:dyDescent="0.45">
      <c r="V10514" s="3"/>
    </row>
    <row r="10515" spans="22:22" x14ac:dyDescent="0.45">
      <c r="V10515" s="3"/>
    </row>
    <row r="10516" spans="22:22" x14ac:dyDescent="0.45">
      <c r="V10516" s="3"/>
    </row>
    <row r="10517" spans="22:22" x14ac:dyDescent="0.45">
      <c r="V10517" s="3"/>
    </row>
    <row r="10518" spans="22:22" x14ac:dyDescent="0.45">
      <c r="V10518" s="3"/>
    </row>
    <row r="10519" spans="22:22" x14ac:dyDescent="0.45">
      <c r="V10519" s="3"/>
    </row>
    <row r="10520" spans="22:22" x14ac:dyDescent="0.45">
      <c r="V10520" s="3"/>
    </row>
    <row r="10521" spans="22:22" x14ac:dyDescent="0.45">
      <c r="V10521" s="3"/>
    </row>
    <row r="10522" spans="22:22" x14ac:dyDescent="0.45">
      <c r="V10522" s="3"/>
    </row>
    <row r="10523" spans="22:22" x14ac:dyDescent="0.45">
      <c r="V10523" s="3"/>
    </row>
    <row r="10524" spans="22:22" x14ac:dyDescent="0.45">
      <c r="V10524" s="3"/>
    </row>
    <row r="10525" spans="22:22" x14ac:dyDescent="0.45">
      <c r="V10525" s="3"/>
    </row>
    <row r="10526" spans="22:22" x14ac:dyDescent="0.45">
      <c r="V10526" s="3"/>
    </row>
    <row r="10527" spans="22:22" x14ac:dyDescent="0.45">
      <c r="V10527" s="3"/>
    </row>
    <row r="10528" spans="22:22" x14ac:dyDescent="0.45">
      <c r="V10528" s="3"/>
    </row>
    <row r="10529" spans="22:22" x14ac:dyDescent="0.45">
      <c r="V10529" s="3"/>
    </row>
    <row r="10530" spans="22:22" x14ac:dyDescent="0.45">
      <c r="V10530" s="3"/>
    </row>
    <row r="10531" spans="22:22" x14ac:dyDescent="0.45">
      <c r="V10531" s="3"/>
    </row>
    <row r="10532" spans="22:22" x14ac:dyDescent="0.45">
      <c r="V10532" s="3"/>
    </row>
    <row r="10533" spans="22:22" x14ac:dyDescent="0.45">
      <c r="V10533" s="3"/>
    </row>
    <row r="10534" spans="22:22" x14ac:dyDescent="0.45">
      <c r="V10534" s="3"/>
    </row>
    <row r="10535" spans="22:22" x14ac:dyDescent="0.45">
      <c r="V10535" s="3"/>
    </row>
    <row r="10536" spans="22:22" x14ac:dyDescent="0.45">
      <c r="V10536" s="3"/>
    </row>
    <row r="10537" spans="22:22" x14ac:dyDescent="0.45">
      <c r="V10537" s="3"/>
    </row>
    <row r="10538" spans="22:22" x14ac:dyDescent="0.45">
      <c r="V10538" s="3"/>
    </row>
    <row r="10539" spans="22:22" x14ac:dyDescent="0.45">
      <c r="V10539" s="3"/>
    </row>
    <row r="10540" spans="22:22" x14ac:dyDescent="0.45">
      <c r="V10540" s="3"/>
    </row>
    <row r="10541" spans="22:22" x14ac:dyDescent="0.45">
      <c r="V10541" s="3"/>
    </row>
    <row r="10542" spans="22:22" x14ac:dyDescent="0.45">
      <c r="V10542" s="3"/>
    </row>
    <row r="10543" spans="22:22" x14ac:dyDescent="0.45">
      <c r="V10543" s="3"/>
    </row>
    <row r="10544" spans="22:22" x14ac:dyDescent="0.45">
      <c r="V10544" s="3"/>
    </row>
    <row r="10545" spans="22:22" x14ac:dyDescent="0.45">
      <c r="V10545" s="3"/>
    </row>
    <row r="10546" spans="22:22" x14ac:dyDescent="0.45">
      <c r="V10546" s="3"/>
    </row>
    <row r="10547" spans="22:22" x14ac:dyDescent="0.45">
      <c r="V10547" s="3"/>
    </row>
    <row r="10548" spans="22:22" x14ac:dyDescent="0.45">
      <c r="V10548" s="3"/>
    </row>
    <row r="10549" spans="22:22" x14ac:dyDescent="0.45">
      <c r="V10549" s="3"/>
    </row>
    <row r="10550" spans="22:22" x14ac:dyDescent="0.45">
      <c r="V10550" s="3"/>
    </row>
    <row r="10551" spans="22:22" x14ac:dyDescent="0.45">
      <c r="V10551" s="3"/>
    </row>
    <row r="10552" spans="22:22" x14ac:dyDescent="0.45">
      <c r="V10552" s="3"/>
    </row>
    <row r="10553" spans="22:22" x14ac:dyDescent="0.45">
      <c r="V10553" s="3"/>
    </row>
    <row r="10554" spans="22:22" x14ac:dyDescent="0.45">
      <c r="V10554" s="3"/>
    </row>
    <row r="10555" spans="22:22" x14ac:dyDescent="0.45">
      <c r="V10555" s="3"/>
    </row>
    <row r="10556" spans="22:22" x14ac:dyDescent="0.45">
      <c r="V10556" s="3"/>
    </row>
    <row r="10557" spans="22:22" x14ac:dyDescent="0.45">
      <c r="V10557" s="3"/>
    </row>
    <row r="10558" spans="22:22" x14ac:dyDescent="0.45">
      <c r="V10558" s="3"/>
    </row>
    <row r="10559" spans="22:22" x14ac:dyDescent="0.45">
      <c r="V10559" s="3"/>
    </row>
    <row r="10560" spans="22:22" x14ac:dyDescent="0.45">
      <c r="V10560" s="3"/>
    </row>
    <row r="10561" spans="22:22" x14ac:dyDescent="0.45">
      <c r="V10561" s="3"/>
    </row>
    <row r="10562" spans="22:22" x14ac:dyDescent="0.45">
      <c r="V10562" s="3"/>
    </row>
    <row r="10563" spans="22:22" x14ac:dyDescent="0.45">
      <c r="V10563" s="3"/>
    </row>
    <row r="10564" spans="22:22" x14ac:dyDescent="0.45">
      <c r="V10564" s="3"/>
    </row>
    <row r="10565" spans="22:22" x14ac:dyDescent="0.45">
      <c r="V10565" s="3"/>
    </row>
    <row r="10566" spans="22:22" x14ac:dyDescent="0.45">
      <c r="V10566" s="3"/>
    </row>
    <row r="10567" spans="22:22" x14ac:dyDescent="0.45">
      <c r="V10567" s="3"/>
    </row>
    <row r="10568" spans="22:22" x14ac:dyDescent="0.45">
      <c r="V10568" s="3"/>
    </row>
    <row r="10569" spans="22:22" x14ac:dyDescent="0.45">
      <c r="V10569" s="3"/>
    </row>
    <row r="10570" spans="22:22" x14ac:dyDescent="0.45">
      <c r="V10570" s="3"/>
    </row>
    <row r="10571" spans="22:22" x14ac:dyDescent="0.45">
      <c r="V10571" s="3"/>
    </row>
    <row r="10572" spans="22:22" x14ac:dyDescent="0.45">
      <c r="V10572" s="3"/>
    </row>
    <row r="10573" spans="22:22" x14ac:dyDescent="0.45">
      <c r="V10573" s="3"/>
    </row>
    <row r="10574" spans="22:22" x14ac:dyDescent="0.45">
      <c r="V10574" s="3"/>
    </row>
    <row r="10575" spans="22:22" x14ac:dyDescent="0.45">
      <c r="V10575" s="3"/>
    </row>
    <row r="10576" spans="22:22" x14ac:dyDescent="0.45">
      <c r="V10576" s="3"/>
    </row>
    <row r="10577" spans="22:22" x14ac:dyDescent="0.45">
      <c r="V10577" s="3"/>
    </row>
    <row r="10578" spans="22:22" x14ac:dyDescent="0.45">
      <c r="V10578" s="3"/>
    </row>
    <row r="10579" spans="22:22" x14ac:dyDescent="0.45">
      <c r="V10579" s="3"/>
    </row>
    <row r="10580" spans="22:22" x14ac:dyDescent="0.45">
      <c r="V10580" s="3"/>
    </row>
    <row r="10581" spans="22:22" x14ac:dyDescent="0.45">
      <c r="V10581" s="3"/>
    </row>
    <row r="10582" spans="22:22" x14ac:dyDescent="0.45">
      <c r="V10582" s="3"/>
    </row>
    <row r="10583" spans="22:22" x14ac:dyDescent="0.45">
      <c r="V10583" s="3"/>
    </row>
    <row r="10584" spans="22:22" x14ac:dyDescent="0.45">
      <c r="V10584" s="3"/>
    </row>
    <row r="10585" spans="22:22" x14ac:dyDescent="0.45">
      <c r="V10585" s="3"/>
    </row>
    <row r="10586" spans="22:22" x14ac:dyDescent="0.45">
      <c r="V10586" s="3"/>
    </row>
    <row r="10587" spans="22:22" x14ac:dyDescent="0.45">
      <c r="V10587" s="3"/>
    </row>
    <row r="10588" spans="22:22" x14ac:dyDescent="0.45">
      <c r="V10588" s="3"/>
    </row>
    <row r="10589" spans="22:22" x14ac:dyDescent="0.45">
      <c r="V10589" s="3"/>
    </row>
    <row r="10590" spans="22:22" x14ac:dyDescent="0.45">
      <c r="V10590" s="3"/>
    </row>
    <row r="10591" spans="22:22" x14ac:dyDescent="0.45">
      <c r="V10591" s="3"/>
    </row>
    <row r="10592" spans="22:22" x14ac:dyDescent="0.45">
      <c r="V10592" s="3"/>
    </row>
    <row r="10593" spans="22:22" x14ac:dyDescent="0.45">
      <c r="V10593" s="3"/>
    </row>
    <row r="10594" spans="22:22" x14ac:dyDescent="0.45">
      <c r="V10594" s="3"/>
    </row>
    <row r="10595" spans="22:22" x14ac:dyDescent="0.45">
      <c r="V10595" s="3"/>
    </row>
    <row r="10596" spans="22:22" x14ac:dyDescent="0.45">
      <c r="V10596" s="3"/>
    </row>
    <row r="10597" spans="22:22" x14ac:dyDescent="0.45">
      <c r="V10597" s="3"/>
    </row>
    <row r="10598" spans="22:22" x14ac:dyDescent="0.45">
      <c r="V10598" s="3"/>
    </row>
    <row r="10599" spans="22:22" x14ac:dyDescent="0.45">
      <c r="V10599" s="3"/>
    </row>
    <row r="10600" spans="22:22" x14ac:dyDescent="0.45">
      <c r="V10600" s="3"/>
    </row>
    <row r="10601" spans="22:22" x14ac:dyDescent="0.45">
      <c r="V10601" s="3"/>
    </row>
    <row r="10602" spans="22:22" x14ac:dyDescent="0.45">
      <c r="V10602" s="3"/>
    </row>
    <row r="10603" spans="22:22" x14ac:dyDescent="0.45">
      <c r="V10603" s="3"/>
    </row>
    <row r="10604" spans="22:22" x14ac:dyDescent="0.45">
      <c r="V10604" s="3"/>
    </row>
    <row r="10605" spans="22:22" x14ac:dyDescent="0.45">
      <c r="V10605" s="3"/>
    </row>
    <row r="10606" spans="22:22" x14ac:dyDescent="0.45">
      <c r="V10606" s="3"/>
    </row>
    <row r="10607" spans="22:22" x14ac:dyDescent="0.45">
      <c r="V10607" s="3"/>
    </row>
    <row r="10608" spans="22:22" x14ac:dyDescent="0.45">
      <c r="V10608" s="3"/>
    </row>
    <row r="10609" spans="22:22" x14ac:dyDescent="0.45">
      <c r="V10609" s="3"/>
    </row>
    <row r="10610" spans="22:22" x14ac:dyDescent="0.45">
      <c r="V10610" s="3"/>
    </row>
    <row r="10611" spans="22:22" x14ac:dyDescent="0.45">
      <c r="V10611" s="3"/>
    </row>
    <row r="10612" spans="22:22" x14ac:dyDescent="0.45">
      <c r="V10612" s="3"/>
    </row>
    <row r="10613" spans="22:22" x14ac:dyDescent="0.45">
      <c r="V10613" s="3"/>
    </row>
    <row r="10614" spans="22:22" x14ac:dyDescent="0.45">
      <c r="V10614" s="3"/>
    </row>
    <row r="10615" spans="22:22" x14ac:dyDescent="0.45">
      <c r="V10615" s="3"/>
    </row>
    <row r="10616" spans="22:22" x14ac:dyDescent="0.45">
      <c r="V10616" s="3"/>
    </row>
    <row r="10617" spans="22:22" x14ac:dyDescent="0.45">
      <c r="V10617" s="3"/>
    </row>
    <row r="10618" spans="22:22" x14ac:dyDescent="0.45">
      <c r="V10618" s="3"/>
    </row>
    <row r="10619" spans="22:22" x14ac:dyDescent="0.45">
      <c r="V10619" s="3"/>
    </row>
    <row r="10620" spans="22:22" x14ac:dyDescent="0.45">
      <c r="V10620" s="3"/>
    </row>
    <row r="10621" spans="22:22" x14ac:dyDescent="0.45">
      <c r="V10621" s="3"/>
    </row>
    <row r="10622" spans="22:22" x14ac:dyDescent="0.45">
      <c r="V10622" s="3"/>
    </row>
    <row r="10623" spans="22:22" x14ac:dyDescent="0.45">
      <c r="V10623" s="3"/>
    </row>
    <row r="10624" spans="22:22" x14ac:dyDescent="0.45">
      <c r="V10624" s="3"/>
    </row>
    <row r="10625" spans="22:22" x14ac:dyDescent="0.45">
      <c r="V10625" s="3"/>
    </row>
    <row r="10626" spans="22:22" x14ac:dyDescent="0.45">
      <c r="V10626" s="3"/>
    </row>
    <row r="10627" spans="22:22" x14ac:dyDescent="0.45">
      <c r="V10627" s="3"/>
    </row>
    <row r="10628" spans="22:22" x14ac:dyDescent="0.45">
      <c r="V10628" s="3"/>
    </row>
    <row r="10629" spans="22:22" x14ac:dyDescent="0.45">
      <c r="V10629" s="3"/>
    </row>
    <row r="10630" spans="22:22" x14ac:dyDescent="0.45">
      <c r="V10630" s="3"/>
    </row>
    <row r="10631" spans="22:22" x14ac:dyDescent="0.45">
      <c r="V10631" s="3"/>
    </row>
    <row r="10632" spans="22:22" x14ac:dyDescent="0.45">
      <c r="V10632" s="3"/>
    </row>
    <row r="10633" spans="22:22" x14ac:dyDescent="0.45">
      <c r="V10633" s="3"/>
    </row>
    <row r="10634" spans="22:22" x14ac:dyDescent="0.45">
      <c r="V10634" s="3"/>
    </row>
    <row r="10635" spans="22:22" x14ac:dyDescent="0.45">
      <c r="V10635" s="3"/>
    </row>
    <row r="10636" spans="22:22" x14ac:dyDescent="0.45">
      <c r="V10636" s="3"/>
    </row>
    <row r="10637" spans="22:22" x14ac:dyDescent="0.45">
      <c r="V10637" s="3"/>
    </row>
    <row r="10638" spans="22:22" x14ac:dyDescent="0.45">
      <c r="V10638" s="3"/>
    </row>
    <row r="10639" spans="22:22" x14ac:dyDescent="0.45">
      <c r="V10639" s="3"/>
    </row>
    <row r="10640" spans="22:22" x14ac:dyDescent="0.45">
      <c r="V10640" s="3"/>
    </row>
    <row r="10641" spans="22:22" x14ac:dyDescent="0.45">
      <c r="V10641" s="3"/>
    </row>
    <row r="10642" spans="22:22" x14ac:dyDescent="0.45">
      <c r="V10642" s="3"/>
    </row>
    <row r="10643" spans="22:22" x14ac:dyDescent="0.45">
      <c r="V10643" s="3"/>
    </row>
    <row r="10644" spans="22:22" x14ac:dyDescent="0.45">
      <c r="V10644" s="3"/>
    </row>
    <row r="10645" spans="22:22" x14ac:dyDescent="0.45">
      <c r="V10645" s="3"/>
    </row>
    <row r="10646" spans="22:22" x14ac:dyDescent="0.45">
      <c r="V10646" s="3"/>
    </row>
    <row r="10647" spans="22:22" x14ac:dyDescent="0.45">
      <c r="V10647" s="3"/>
    </row>
    <row r="10648" spans="22:22" x14ac:dyDescent="0.45">
      <c r="V10648" s="3"/>
    </row>
    <row r="10649" spans="22:22" x14ac:dyDescent="0.45">
      <c r="V10649" s="3"/>
    </row>
    <row r="10650" spans="22:22" x14ac:dyDescent="0.45">
      <c r="V10650" s="3"/>
    </row>
    <row r="10651" spans="22:22" x14ac:dyDescent="0.45">
      <c r="V10651" s="3"/>
    </row>
    <row r="10652" spans="22:22" x14ac:dyDescent="0.45">
      <c r="V10652" s="3"/>
    </row>
    <row r="10653" spans="22:22" x14ac:dyDescent="0.45">
      <c r="V10653" s="3"/>
    </row>
    <row r="10654" spans="22:22" x14ac:dyDescent="0.45">
      <c r="V10654" s="3"/>
    </row>
    <row r="10655" spans="22:22" x14ac:dyDescent="0.45">
      <c r="V10655" s="3"/>
    </row>
    <row r="10656" spans="22:22" x14ac:dyDescent="0.45">
      <c r="V10656" s="3"/>
    </row>
    <row r="10657" spans="22:22" x14ac:dyDescent="0.45">
      <c r="V10657" s="3"/>
    </row>
    <row r="10658" spans="22:22" x14ac:dyDescent="0.45">
      <c r="V10658" s="3"/>
    </row>
    <row r="10659" spans="22:22" x14ac:dyDescent="0.45">
      <c r="V10659" s="3"/>
    </row>
    <row r="10660" spans="22:22" x14ac:dyDescent="0.45">
      <c r="V10660" s="3"/>
    </row>
    <row r="10661" spans="22:22" x14ac:dyDescent="0.45">
      <c r="V10661" s="3"/>
    </row>
    <row r="10662" spans="22:22" x14ac:dyDescent="0.45">
      <c r="V10662" s="3"/>
    </row>
    <row r="10663" spans="22:22" x14ac:dyDescent="0.45">
      <c r="V10663" s="3"/>
    </row>
    <row r="10664" spans="22:22" x14ac:dyDescent="0.45">
      <c r="V10664" s="3"/>
    </row>
    <row r="10665" spans="22:22" x14ac:dyDescent="0.45">
      <c r="V10665" s="3"/>
    </row>
    <row r="10666" spans="22:22" x14ac:dyDescent="0.45">
      <c r="V10666" s="3"/>
    </row>
    <row r="10667" spans="22:22" x14ac:dyDescent="0.45">
      <c r="V10667" s="3"/>
    </row>
    <row r="10668" spans="22:22" x14ac:dyDescent="0.45">
      <c r="V10668" s="3"/>
    </row>
    <row r="10669" spans="22:22" x14ac:dyDescent="0.45">
      <c r="V10669" s="3"/>
    </row>
    <row r="10670" spans="22:22" x14ac:dyDescent="0.45">
      <c r="V10670" s="3"/>
    </row>
    <row r="10671" spans="22:22" x14ac:dyDescent="0.45">
      <c r="V10671" s="3"/>
    </row>
    <row r="10672" spans="22:22" x14ac:dyDescent="0.45">
      <c r="V10672" s="3"/>
    </row>
    <row r="10673" spans="22:22" x14ac:dyDescent="0.45">
      <c r="V10673" s="3"/>
    </row>
    <row r="10674" spans="22:22" x14ac:dyDescent="0.45">
      <c r="V10674" s="3"/>
    </row>
    <row r="10675" spans="22:22" x14ac:dyDescent="0.45">
      <c r="V10675" s="3"/>
    </row>
    <row r="10676" spans="22:22" x14ac:dyDescent="0.45">
      <c r="V10676" s="3"/>
    </row>
    <row r="10677" spans="22:22" x14ac:dyDescent="0.45">
      <c r="V10677" s="3"/>
    </row>
    <row r="10678" spans="22:22" x14ac:dyDescent="0.45">
      <c r="V10678" s="3"/>
    </row>
    <row r="10679" spans="22:22" x14ac:dyDescent="0.45">
      <c r="V10679" s="3"/>
    </row>
    <row r="10680" spans="22:22" x14ac:dyDescent="0.45">
      <c r="V10680" s="3"/>
    </row>
    <row r="10681" spans="22:22" x14ac:dyDescent="0.45">
      <c r="V10681" s="3"/>
    </row>
    <row r="10682" spans="22:22" x14ac:dyDescent="0.45">
      <c r="V10682" s="3"/>
    </row>
    <row r="10683" spans="22:22" x14ac:dyDescent="0.45">
      <c r="V10683" s="3"/>
    </row>
    <row r="10684" spans="22:22" x14ac:dyDescent="0.45">
      <c r="V10684" s="3"/>
    </row>
    <row r="10685" spans="22:22" x14ac:dyDescent="0.45">
      <c r="V10685" s="3"/>
    </row>
    <row r="10686" spans="22:22" x14ac:dyDescent="0.45">
      <c r="V10686" s="3"/>
    </row>
    <row r="10687" spans="22:22" x14ac:dyDescent="0.45">
      <c r="V10687" s="3"/>
    </row>
    <row r="10688" spans="22:22" x14ac:dyDescent="0.45">
      <c r="V10688" s="3"/>
    </row>
    <row r="10689" spans="22:22" x14ac:dyDescent="0.45">
      <c r="V10689" s="3"/>
    </row>
    <row r="10690" spans="22:22" x14ac:dyDescent="0.45">
      <c r="V10690" s="3"/>
    </row>
    <row r="10691" spans="22:22" x14ac:dyDescent="0.45">
      <c r="V10691" s="3"/>
    </row>
    <row r="10692" spans="22:22" x14ac:dyDescent="0.45">
      <c r="V10692" s="3"/>
    </row>
    <row r="10693" spans="22:22" x14ac:dyDescent="0.45">
      <c r="V10693" s="3"/>
    </row>
    <row r="10694" spans="22:22" x14ac:dyDescent="0.45">
      <c r="V10694" s="3"/>
    </row>
    <row r="10695" spans="22:22" x14ac:dyDescent="0.45">
      <c r="V10695" s="3"/>
    </row>
    <row r="10696" spans="22:22" x14ac:dyDescent="0.45">
      <c r="V10696" s="3"/>
    </row>
    <row r="10697" spans="22:22" x14ac:dyDescent="0.45">
      <c r="V10697" s="3"/>
    </row>
    <row r="10698" spans="22:22" x14ac:dyDescent="0.45">
      <c r="V10698" s="3"/>
    </row>
    <row r="10699" spans="22:22" x14ac:dyDescent="0.45">
      <c r="V10699" s="3"/>
    </row>
    <row r="10700" spans="22:22" x14ac:dyDescent="0.45">
      <c r="V10700" s="3"/>
    </row>
    <row r="10701" spans="22:22" x14ac:dyDescent="0.45">
      <c r="V10701" s="3"/>
    </row>
    <row r="10702" spans="22:22" x14ac:dyDescent="0.45">
      <c r="V10702" s="3"/>
    </row>
    <row r="10703" spans="22:22" x14ac:dyDescent="0.45">
      <c r="V10703" s="3"/>
    </row>
    <row r="10704" spans="22:22" x14ac:dyDescent="0.45">
      <c r="V10704" s="3"/>
    </row>
    <row r="10705" spans="22:22" x14ac:dyDescent="0.45">
      <c r="V10705" s="3"/>
    </row>
    <row r="10706" spans="22:22" x14ac:dyDescent="0.45">
      <c r="V10706" s="3"/>
    </row>
    <row r="10707" spans="22:22" x14ac:dyDescent="0.45">
      <c r="V10707" s="3"/>
    </row>
    <row r="10708" spans="22:22" x14ac:dyDescent="0.45">
      <c r="V10708" s="3"/>
    </row>
    <row r="10709" spans="22:22" x14ac:dyDescent="0.45">
      <c r="V10709" s="3"/>
    </row>
    <row r="10710" spans="22:22" x14ac:dyDescent="0.45">
      <c r="V10710" s="3"/>
    </row>
    <row r="10711" spans="22:22" x14ac:dyDescent="0.45">
      <c r="V10711" s="3"/>
    </row>
    <row r="10712" spans="22:22" x14ac:dyDescent="0.45">
      <c r="V10712" s="3"/>
    </row>
    <row r="10713" spans="22:22" x14ac:dyDescent="0.45">
      <c r="V10713" s="3"/>
    </row>
    <row r="10714" spans="22:22" x14ac:dyDescent="0.45">
      <c r="V10714" s="3"/>
    </row>
    <row r="10715" spans="22:22" x14ac:dyDescent="0.45">
      <c r="V10715" s="3"/>
    </row>
    <row r="10716" spans="22:22" x14ac:dyDescent="0.45">
      <c r="V10716" s="3"/>
    </row>
    <row r="10717" spans="22:22" x14ac:dyDescent="0.45">
      <c r="V10717" s="3"/>
    </row>
    <row r="10718" spans="22:22" x14ac:dyDescent="0.45">
      <c r="V10718" s="3"/>
    </row>
    <row r="10719" spans="22:22" x14ac:dyDescent="0.45">
      <c r="V10719" s="3"/>
    </row>
    <row r="10720" spans="22:22" x14ac:dyDescent="0.45">
      <c r="V10720" s="3"/>
    </row>
    <row r="10721" spans="22:22" x14ac:dyDescent="0.45">
      <c r="V10721" s="3"/>
    </row>
    <row r="10722" spans="22:22" x14ac:dyDescent="0.45">
      <c r="V10722" s="3"/>
    </row>
    <row r="10723" spans="22:22" x14ac:dyDescent="0.45">
      <c r="V10723" s="3"/>
    </row>
    <row r="10724" spans="22:22" x14ac:dyDescent="0.45">
      <c r="V10724" s="3"/>
    </row>
    <row r="10725" spans="22:22" x14ac:dyDescent="0.45">
      <c r="V10725" s="3"/>
    </row>
    <row r="10726" spans="22:22" x14ac:dyDescent="0.45">
      <c r="V10726" s="3"/>
    </row>
    <row r="10727" spans="22:22" x14ac:dyDescent="0.45">
      <c r="V10727" s="3"/>
    </row>
    <row r="10728" spans="22:22" x14ac:dyDescent="0.45">
      <c r="V10728" s="3"/>
    </row>
    <row r="10729" spans="22:22" x14ac:dyDescent="0.45">
      <c r="V10729" s="3"/>
    </row>
    <row r="10730" spans="22:22" x14ac:dyDescent="0.45">
      <c r="V10730" s="3"/>
    </row>
    <row r="10731" spans="22:22" x14ac:dyDescent="0.45">
      <c r="V10731" s="3"/>
    </row>
    <row r="10732" spans="22:22" x14ac:dyDescent="0.45">
      <c r="V10732" s="3"/>
    </row>
    <row r="10733" spans="22:22" x14ac:dyDescent="0.45">
      <c r="V10733" s="3"/>
    </row>
    <row r="10734" spans="22:22" x14ac:dyDescent="0.45">
      <c r="V10734" s="3"/>
    </row>
    <row r="10735" spans="22:22" x14ac:dyDescent="0.45">
      <c r="V10735" s="3"/>
    </row>
    <row r="10736" spans="22:22" x14ac:dyDescent="0.45">
      <c r="V10736" s="3"/>
    </row>
    <row r="10737" spans="22:22" x14ac:dyDescent="0.45">
      <c r="V10737" s="3"/>
    </row>
    <row r="10738" spans="22:22" x14ac:dyDescent="0.45">
      <c r="V10738" s="3"/>
    </row>
    <row r="10739" spans="22:22" x14ac:dyDescent="0.45">
      <c r="V10739" s="3"/>
    </row>
    <row r="10740" spans="22:22" x14ac:dyDescent="0.45">
      <c r="V10740" s="3"/>
    </row>
    <row r="10741" spans="22:22" x14ac:dyDescent="0.45">
      <c r="V10741" s="3"/>
    </row>
    <row r="10742" spans="22:22" x14ac:dyDescent="0.45">
      <c r="V10742" s="3"/>
    </row>
    <row r="10743" spans="22:22" x14ac:dyDescent="0.45">
      <c r="V10743" s="3"/>
    </row>
    <row r="10744" spans="22:22" x14ac:dyDescent="0.45">
      <c r="V10744" s="3"/>
    </row>
    <row r="10745" spans="22:22" x14ac:dyDescent="0.45">
      <c r="V10745" s="3"/>
    </row>
    <row r="10746" spans="22:22" x14ac:dyDescent="0.45">
      <c r="V10746" s="3"/>
    </row>
    <row r="10747" spans="22:22" x14ac:dyDescent="0.45">
      <c r="V10747" s="3"/>
    </row>
    <row r="10748" spans="22:22" x14ac:dyDescent="0.45">
      <c r="V10748" s="3"/>
    </row>
    <row r="10749" spans="22:22" x14ac:dyDescent="0.45">
      <c r="V10749" s="3"/>
    </row>
    <row r="10750" spans="22:22" x14ac:dyDescent="0.45">
      <c r="V10750" s="3"/>
    </row>
    <row r="10751" spans="22:22" x14ac:dyDescent="0.45">
      <c r="V10751" s="3"/>
    </row>
    <row r="10752" spans="22:22" x14ac:dyDescent="0.45">
      <c r="V10752" s="3"/>
    </row>
    <row r="10753" spans="22:22" x14ac:dyDescent="0.45">
      <c r="V10753" s="3"/>
    </row>
    <row r="10754" spans="22:22" x14ac:dyDescent="0.45">
      <c r="V10754" s="3"/>
    </row>
    <row r="10755" spans="22:22" x14ac:dyDescent="0.45">
      <c r="V10755" s="3"/>
    </row>
    <row r="10756" spans="22:22" x14ac:dyDescent="0.45">
      <c r="V10756" s="3"/>
    </row>
    <row r="10757" spans="22:22" x14ac:dyDescent="0.45">
      <c r="V10757" s="3"/>
    </row>
    <row r="10758" spans="22:22" x14ac:dyDescent="0.45">
      <c r="V10758" s="3"/>
    </row>
    <row r="10759" spans="22:22" x14ac:dyDescent="0.45">
      <c r="V10759" s="3"/>
    </row>
    <row r="10760" spans="22:22" x14ac:dyDescent="0.45">
      <c r="V10760" s="3"/>
    </row>
    <row r="10761" spans="22:22" x14ac:dyDescent="0.45">
      <c r="V10761" s="3"/>
    </row>
    <row r="10762" spans="22:22" x14ac:dyDescent="0.45">
      <c r="V10762" s="3"/>
    </row>
    <row r="10763" spans="22:22" x14ac:dyDescent="0.45">
      <c r="V10763" s="3"/>
    </row>
    <row r="10764" spans="22:22" x14ac:dyDescent="0.45">
      <c r="V10764" s="3"/>
    </row>
    <row r="10765" spans="22:22" x14ac:dyDescent="0.45">
      <c r="V10765" s="3"/>
    </row>
    <row r="10766" spans="22:22" x14ac:dyDescent="0.45">
      <c r="V10766" s="3"/>
    </row>
    <row r="10767" spans="22:22" x14ac:dyDescent="0.45">
      <c r="V10767" s="3"/>
    </row>
    <row r="10768" spans="22:22" x14ac:dyDescent="0.45">
      <c r="V10768" s="3"/>
    </row>
    <row r="10769" spans="22:22" x14ac:dyDescent="0.45">
      <c r="V10769" s="3"/>
    </row>
    <row r="10770" spans="22:22" x14ac:dyDescent="0.45">
      <c r="V10770" s="3"/>
    </row>
    <row r="10771" spans="22:22" x14ac:dyDescent="0.45">
      <c r="V10771" s="3"/>
    </row>
    <row r="10772" spans="22:22" x14ac:dyDescent="0.45">
      <c r="V10772" s="3"/>
    </row>
    <row r="10773" spans="22:22" x14ac:dyDescent="0.45">
      <c r="V10773" s="3"/>
    </row>
    <row r="10774" spans="22:22" x14ac:dyDescent="0.45">
      <c r="V10774" s="3"/>
    </row>
    <row r="10775" spans="22:22" x14ac:dyDescent="0.45">
      <c r="V10775" s="3"/>
    </row>
    <row r="10776" spans="22:22" x14ac:dyDescent="0.45">
      <c r="V10776" s="3"/>
    </row>
    <row r="10777" spans="22:22" x14ac:dyDescent="0.45">
      <c r="V10777" s="3"/>
    </row>
    <row r="10778" spans="22:22" x14ac:dyDescent="0.45">
      <c r="V10778" s="3"/>
    </row>
    <row r="10779" spans="22:22" x14ac:dyDescent="0.45">
      <c r="V10779" s="3"/>
    </row>
    <row r="10780" spans="22:22" x14ac:dyDescent="0.45">
      <c r="V10780" s="3"/>
    </row>
    <row r="10781" spans="22:22" x14ac:dyDescent="0.45">
      <c r="V10781" s="3"/>
    </row>
    <row r="10782" spans="22:22" x14ac:dyDescent="0.45">
      <c r="V10782" s="3"/>
    </row>
    <row r="10783" spans="22:22" x14ac:dyDescent="0.45">
      <c r="V10783" s="3"/>
    </row>
    <row r="10784" spans="22:22" x14ac:dyDescent="0.45">
      <c r="V10784" s="3"/>
    </row>
    <row r="10785" spans="22:22" x14ac:dyDescent="0.45">
      <c r="V10785" s="3"/>
    </row>
    <row r="10786" spans="22:22" x14ac:dyDescent="0.45">
      <c r="V10786" s="3"/>
    </row>
    <row r="10787" spans="22:22" x14ac:dyDescent="0.45">
      <c r="V10787" s="3"/>
    </row>
    <row r="10788" spans="22:22" x14ac:dyDescent="0.45">
      <c r="V10788" s="3"/>
    </row>
    <row r="10789" spans="22:22" x14ac:dyDescent="0.45">
      <c r="V10789" s="3"/>
    </row>
    <row r="10790" spans="22:22" x14ac:dyDescent="0.45">
      <c r="V10790" s="3"/>
    </row>
    <row r="10791" spans="22:22" x14ac:dyDescent="0.45">
      <c r="V10791" s="3"/>
    </row>
    <row r="10792" spans="22:22" x14ac:dyDescent="0.45">
      <c r="V10792" s="3"/>
    </row>
    <row r="10793" spans="22:22" x14ac:dyDescent="0.45">
      <c r="V10793" s="3"/>
    </row>
    <row r="10794" spans="22:22" x14ac:dyDescent="0.45">
      <c r="V10794" s="3"/>
    </row>
    <row r="10795" spans="22:22" x14ac:dyDescent="0.45">
      <c r="V10795" s="3"/>
    </row>
    <row r="10796" spans="22:22" x14ac:dyDescent="0.45">
      <c r="V10796" s="3"/>
    </row>
    <row r="10797" spans="22:22" x14ac:dyDescent="0.45">
      <c r="V10797" s="3"/>
    </row>
    <row r="10798" spans="22:22" x14ac:dyDescent="0.45">
      <c r="V10798" s="3"/>
    </row>
    <row r="10799" spans="22:22" x14ac:dyDescent="0.45">
      <c r="V10799" s="3"/>
    </row>
    <row r="10800" spans="22:22" x14ac:dyDescent="0.45">
      <c r="V10800" s="3"/>
    </row>
    <row r="10801" spans="22:22" x14ac:dyDescent="0.45">
      <c r="V10801" s="3"/>
    </row>
    <row r="10802" spans="22:22" x14ac:dyDescent="0.45">
      <c r="V10802" s="3"/>
    </row>
    <row r="10803" spans="22:22" x14ac:dyDescent="0.45">
      <c r="V10803" s="3"/>
    </row>
    <row r="10804" spans="22:22" x14ac:dyDescent="0.45">
      <c r="V10804" s="3"/>
    </row>
    <row r="10805" spans="22:22" x14ac:dyDescent="0.45">
      <c r="V10805" s="3"/>
    </row>
    <row r="10806" spans="22:22" x14ac:dyDescent="0.45">
      <c r="V10806" s="3"/>
    </row>
    <row r="10807" spans="22:22" x14ac:dyDescent="0.45">
      <c r="V10807" s="3"/>
    </row>
    <row r="10808" spans="22:22" x14ac:dyDescent="0.45">
      <c r="V10808" s="3"/>
    </row>
    <row r="10809" spans="22:22" x14ac:dyDescent="0.45">
      <c r="V10809" s="3"/>
    </row>
    <row r="10810" spans="22:22" x14ac:dyDescent="0.45">
      <c r="V10810" s="3"/>
    </row>
    <row r="10811" spans="22:22" x14ac:dyDescent="0.45">
      <c r="V10811" s="3"/>
    </row>
    <row r="10812" spans="22:22" x14ac:dyDescent="0.45">
      <c r="V10812" s="3"/>
    </row>
    <row r="10813" spans="22:22" x14ac:dyDescent="0.45">
      <c r="V10813" s="3"/>
    </row>
    <row r="10814" spans="22:22" x14ac:dyDescent="0.45">
      <c r="V10814" s="3"/>
    </row>
    <row r="10815" spans="22:22" x14ac:dyDescent="0.45">
      <c r="V10815" s="3"/>
    </row>
    <row r="10816" spans="22:22" x14ac:dyDescent="0.45">
      <c r="V10816" s="3"/>
    </row>
    <row r="10817" spans="22:22" x14ac:dyDescent="0.45">
      <c r="V10817" s="3"/>
    </row>
    <row r="10818" spans="22:22" x14ac:dyDescent="0.45">
      <c r="V10818" s="3"/>
    </row>
    <row r="10819" spans="22:22" x14ac:dyDescent="0.45">
      <c r="V10819" s="3"/>
    </row>
    <row r="10820" spans="22:22" x14ac:dyDescent="0.45">
      <c r="V10820" s="3"/>
    </row>
    <row r="10821" spans="22:22" x14ac:dyDescent="0.45">
      <c r="V10821" s="3"/>
    </row>
    <row r="10822" spans="22:22" x14ac:dyDescent="0.45">
      <c r="V10822" s="3"/>
    </row>
    <row r="10823" spans="22:22" x14ac:dyDescent="0.45">
      <c r="V10823" s="3"/>
    </row>
    <row r="10824" spans="22:22" x14ac:dyDescent="0.45">
      <c r="V10824" s="3"/>
    </row>
    <row r="10825" spans="22:22" x14ac:dyDescent="0.45">
      <c r="V10825" s="3"/>
    </row>
    <row r="10826" spans="22:22" x14ac:dyDescent="0.45">
      <c r="V10826" s="3"/>
    </row>
    <row r="10827" spans="22:22" x14ac:dyDescent="0.45">
      <c r="V10827" s="3"/>
    </row>
    <row r="10828" spans="22:22" x14ac:dyDescent="0.45">
      <c r="V10828" s="3"/>
    </row>
    <row r="10829" spans="22:22" x14ac:dyDescent="0.45">
      <c r="V10829" s="3"/>
    </row>
    <row r="10830" spans="22:22" x14ac:dyDescent="0.45">
      <c r="V10830" s="3"/>
    </row>
    <row r="10831" spans="22:22" x14ac:dyDescent="0.45">
      <c r="V10831" s="3"/>
    </row>
    <row r="10832" spans="22:22" x14ac:dyDescent="0.45">
      <c r="V10832" s="3"/>
    </row>
    <row r="10833" spans="22:22" x14ac:dyDescent="0.45">
      <c r="V10833" s="3"/>
    </row>
    <row r="10834" spans="22:22" x14ac:dyDescent="0.45">
      <c r="V10834" s="3"/>
    </row>
    <row r="10835" spans="22:22" x14ac:dyDescent="0.45">
      <c r="V10835" s="3"/>
    </row>
    <row r="10836" spans="22:22" x14ac:dyDescent="0.45">
      <c r="V10836" s="3"/>
    </row>
    <row r="10837" spans="22:22" x14ac:dyDescent="0.45">
      <c r="V10837" s="3"/>
    </row>
    <row r="10838" spans="22:22" x14ac:dyDescent="0.45">
      <c r="V10838" s="3"/>
    </row>
    <row r="10839" spans="22:22" x14ac:dyDescent="0.45">
      <c r="V10839" s="3"/>
    </row>
    <row r="10840" spans="22:22" x14ac:dyDescent="0.45">
      <c r="V10840" s="3"/>
    </row>
    <row r="10841" spans="22:22" x14ac:dyDescent="0.45">
      <c r="V10841" s="3"/>
    </row>
    <row r="10842" spans="22:22" x14ac:dyDescent="0.45">
      <c r="V10842" s="3"/>
    </row>
    <row r="10843" spans="22:22" x14ac:dyDescent="0.45">
      <c r="V10843" s="3"/>
    </row>
    <row r="10844" spans="22:22" x14ac:dyDescent="0.45">
      <c r="V10844" s="3"/>
    </row>
    <row r="10845" spans="22:22" x14ac:dyDescent="0.45">
      <c r="V10845" s="3"/>
    </row>
    <row r="10846" spans="22:22" x14ac:dyDescent="0.45">
      <c r="V10846" s="3"/>
    </row>
    <row r="10847" spans="22:22" x14ac:dyDescent="0.45">
      <c r="V10847" s="3"/>
    </row>
    <row r="10848" spans="22:22" x14ac:dyDescent="0.45">
      <c r="V10848" s="3"/>
    </row>
    <row r="10849" spans="22:22" x14ac:dyDescent="0.45">
      <c r="V10849" s="3"/>
    </row>
    <row r="10850" spans="22:22" x14ac:dyDescent="0.45">
      <c r="V10850" s="3"/>
    </row>
    <row r="10851" spans="22:22" x14ac:dyDescent="0.45">
      <c r="V10851" s="3"/>
    </row>
    <row r="10852" spans="22:22" x14ac:dyDescent="0.45">
      <c r="V10852" s="3"/>
    </row>
    <row r="10853" spans="22:22" x14ac:dyDescent="0.45">
      <c r="V10853" s="3"/>
    </row>
    <row r="10854" spans="22:22" x14ac:dyDescent="0.45">
      <c r="V10854" s="3"/>
    </row>
    <row r="10855" spans="22:22" x14ac:dyDescent="0.45">
      <c r="V10855" s="3"/>
    </row>
    <row r="10856" spans="22:22" x14ac:dyDescent="0.45">
      <c r="V10856" s="3"/>
    </row>
    <row r="10857" spans="22:22" x14ac:dyDescent="0.45">
      <c r="V10857" s="3"/>
    </row>
    <row r="10858" spans="22:22" x14ac:dyDescent="0.45">
      <c r="V10858" s="3"/>
    </row>
    <row r="10859" spans="22:22" x14ac:dyDescent="0.45">
      <c r="V10859" s="3"/>
    </row>
    <row r="10860" spans="22:22" x14ac:dyDescent="0.45">
      <c r="V10860" s="3"/>
    </row>
    <row r="10861" spans="22:22" x14ac:dyDescent="0.45">
      <c r="V10861" s="3"/>
    </row>
    <row r="10862" spans="22:22" x14ac:dyDescent="0.45">
      <c r="V10862" s="3"/>
    </row>
    <row r="10863" spans="22:22" x14ac:dyDescent="0.45">
      <c r="V10863" s="3"/>
    </row>
    <row r="10864" spans="22:22" x14ac:dyDescent="0.45">
      <c r="V10864" s="3"/>
    </row>
    <row r="10865" spans="22:22" x14ac:dyDescent="0.45">
      <c r="V10865" s="3"/>
    </row>
    <row r="10866" spans="22:22" x14ac:dyDescent="0.45">
      <c r="V10866" s="3"/>
    </row>
    <row r="10867" spans="22:22" x14ac:dyDescent="0.45">
      <c r="V10867" s="3"/>
    </row>
    <row r="10868" spans="22:22" x14ac:dyDescent="0.45">
      <c r="V10868" s="3"/>
    </row>
    <row r="10869" spans="22:22" x14ac:dyDescent="0.45">
      <c r="V10869" s="3"/>
    </row>
    <row r="10870" spans="22:22" x14ac:dyDescent="0.45">
      <c r="V10870" s="3"/>
    </row>
    <row r="10871" spans="22:22" x14ac:dyDescent="0.45">
      <c r="V10871" s="3"/>
    </row>
    <row r="10872" spans="22:22" x14ac:dyDescent="0.45">
      <c r="V10872" s="3"/>
    </row>
    <row r="10873" spans="22:22" x14ac:dyDescent="0.45">
      <c r="V10873" s="3"/>
    </row>
    <row r="10874" spans="22:22" x14ac:dyDescent="0.45">
      <c r="V10874" s="3"/>
    </row>
    <row r="10875" spans="22:22" x14ac:dyDescent="0.45">
      <c r="V10875" s="3"/>
    </row>
    <row r="10876" spans="22:22" x14ac:dyDescent="0.45">
      <c r="V10876" s="3"/>
    </row>
    <row r="10877" spans="22:22" x14ac:dyDescent="0.45">
      <c r="V10877" s="3"/>
    </row>
    <row r="10878" spans="22:22" x14ac:dyDescent="0.45">
      <c r="V10878" s="3"/>
    </row>
    <row r="10879" spans="22:22" x14ac:dyDescent="0.45">
      <c r="V10879" s="3"/>
    </row>
    <row r="10880" spans="22:22" x14ac:dyDescent="0.45">
      <c r="V10880" s="3"/>
    </row>
    <row r="10881" spans="22:22" x14ac:dyDescent="0.45">
      <c r="V10881" s="3"/>
    </row>
    <row r="10882" spans="22:22" x14ac:dyDescent="0.45">
      <c r="V10882" s="3"/>
    </row>
    <row r="10883" spans="22:22" x14ac:dyDescent="0.45">
      <c r="V10883" s="3"/>
    </row>
    <row r="10884" spans="22:22" x14ac:dyDescent="0.45">
      <c r="V10884" s="3"/>
    </row>
    <row r="10885" spans="22:22" x14ac:dyDescent="0.45">
      <c r="V10885" s="3"/>
    </row>
    <row r="10886" spans="22:22" x14ac:dyDescent="0.45">
      <c r="V10886" s="3"/>
    </row>
    <row r="10887" spans="22:22" x14ac:dyDescent="0.45">
      <c r="V10887" s="3"/>
    </row>
    <row r="10888" spans="22:22" x14ac:dyDescent="0.45">
      <c r="V10888" s="3"/>
    </row>
    <row r="10889" spans="22:22" x14ac:dyDescent="0.45">
      <c r="V10889" s="3"/>
    </row>
    <row r="10890" spans="22:22" x14ac:dyDescent="0.45">
      <c r="V10890" s="3"/>
    </row>
    <row r="10891" spans="22:22" x14ac:dyDescent="0.45">
      <c r="V10891" s="3"/>
    </row>
    <row r="10892" spans="22:22" x14ac:dyDescent="0.45">
      <c r="V10892" s="3"/>
    </row>
    <row r="10893" spans="22:22" x14ac:dyDescent="0.45">
      <c r="V10893" s="3"/>
    </row>
    <row r="10894" spans="22:22" x14ac:dyDescent="0.45">
      <c r="V10894" s="3"/>
    </row>
    <row r="10895" spans="22:22" x14ac:dyDescent="0.45">
      <c r="V10895" s="3"/>
    </row>
    <row r="10896" spans="22:22" x14ac:dyDescent="0.45">
      <c r="V10896" s="3"/>
    </row>
    <row r="10897" spans="22:22" x14ac:dyDescent="0.45">
      <c r="V10897" s="3"/>
    </row>
    <row r="10898" spans="22:22" x14ac:dyDescent="0.45">
      <c r="V10898" s="3"/>
    </row>
    <row r="10899" spans="22:22" x14ac:dyDescent="0.45">
      <c r="V10899" s="3"/>
    </row>
    <row r="10900" spans="22:22" x14ac:dyDescent="0.45">
      <c r="V10900" s="3"/>
    </row>
    <row r="10901" spans="22:22" x14ac:dyDescent="0.45">
      <c r="V10901" s="3"/>
    </row>
    <row r="10902" spans="22:22" x14ac:dyDescent="0.45">
      <c r="V10902" s="3"/>
    </row>
    <row r="10903" spans="22:22" x14ac:dyDescent="0.45">
      <c r="V10903" s="3"/>
    </row>
    <row r="10904" spans="22:22" x14ac:dyDescent="0.45">
      <c r="V10904" s="3"/>
    </row>
    <row r="10905" spans="22:22" x14ac:dyDescent="0.45">
      <c r="V10905" s="3"/>
    </row>
    <row r="10906" spans="22:22" x14ac:dyDescent="0.45">
      <c r="V10906" s="3"/>
    </row>
    <row r="10907" spans="22:22" x14ac:dyDescent="0.45">
      <c r="V10907" s="3"/>
    </row>
    <row r="10908" spans="22:22" x14ac:dyDescent="0.45">
      <c r="V10908" s="3"/>
    </row>
    <row r="10909" spans="22:22" x14ac:dyDescent="0.45">
      <c r="V10909" s="3"/>
    </row>
    <row r="10910" spans="22:22" x14ac:dyDescent="0.45">
      <c r="V10910" s="3"/>
    </row>
    <row r="10911" spans="22:22" x14ac:dyDescent="0.45">
      <c r="V10911" s="3"/>
    </row>
    <row r="10912" spans="22:22" x14ac:dyDescent="0.45">
      <c r="V10912" s="3"/>
    </row>
    <row r="10913" spans="22:22" x14ac:dyDescent="0.45">
      <c r="V10913" s="3"/>
    </row>
    <row r="10914" spans="22:22" x14ac:dyDescent="0.45">
      <c r="V10914" s="3"/>
    </row>
    <row r="10915" spans="22:22" x14ac:dyDescent="0.45">
      <c r="V10915" s="3"/>
    </row>
    <row r="10916" spans="22:22" x14ac:dyDescent="0.45">
      <c r="V10916" s="3"/>
    </row>
    <row r="10917" spans="22:22" x14ac:dyDescent="0.45">
      <c r="V10917" s="3"/>
    </row>
    <row r="10918" spans="22:22" x14ac:dyDescent="0.45">
      <c r="V10918" s="3"/>
    </row>
    <row r="10919" spans="22:22" x14ac:dyDescent="0.45">
      <c r="V10919" s="3"/>
    </row>
    <row r="10920" spans="22:22" x14ac:dyDescent="0.45">
      <c r="V10920" s="3"/>
    </row>
    <row r="10921" spans="22:22" x14ac:dyDescent="0.45">
      <c r="V10921" s="3"/>
    </row>
    <row r="10922" spans="22:22" x14ac:dyDescent="0.45">
      <c r="V10922" s="3"/>
    </row>
    <row r="10923" spans="22:22" x14ac:dyDescent="0.45">
      <c r="V10923" s="3"/>
    </row>
    <row r="10924" spans="22:22" x14ac:dyDescent="0.45">
      <c r="V10924" s="3"/>
    </row>
    <row r="10925" spans="22:22" x14ac:dyDescent="0.45">
      <c r="V10925" s="3"/>
    </row>
    <row r="10926" spans="22:22" x14ac:dyDescent="0.45">
      <c r="V10926" s="3"/>
    </row>
    <row r="10927" spans="22:22" x14ac:dyDescent="0.45">
      <c r="V10927" s="3"/>
    </row>
    <row r="10928" spans="22:22" x14ac:dyDescent="0.45">
      <c r="V10928" s="3"/>
    </row>
    <row r="10929" spans="22:22" x14ac:dyDescent="0.45">
      <c r="V10929" s="3"/>
    </row>
    <row r="10930" spans="22:22" x14ac:dyDescent="0.45">
      <c r="V10930" s="3"/>
    </row>
    <row r="10931" spans="22:22" x14ac:dyDescent="0.45">
      <c r="V10931" s="3"/>
    </row>
    <row r="10932" spans="22:22" x14ac:dyDescent="0.45">
      <c r="V10932" s="3"/>
    </row>
    <row r="10933" spans="22:22" x14ac:dyDescent="0.45">
      <c r="V10933" s="3"/>
    </row>
    <row r="10934" spans="22:22" x14ac:dyDescent="0.45">
      <c r="V10934" s="3"/>
    </row>
    <row r="10935" spans="22:22" x14ac:dyDescent="0.45">
      <c r="V10935" s="3"/>
    </row>
    <row r="10936" spans="22:22" x14ac:dyDescent="0.45">
      <c r="V10936" s="3"/>
    </row>
    <row r="10937" spans="22:22" x14ac:dyDescent="0.45">
      <c r="V10937" s="3"/>
    </row>
    <row r="10938" spans="22:22" x14ac:dyDescent="0.45">
      <c r="V10938" s="3"/>
    </row>
    <row r="10939" spans="22:22" x14ac:dyDescent="0.45">
      <c r="V10939" s="3"/>
    </row>
    <row r="10940" spans="22:22" x14ac:dyDescent="0.45">
      <c r="V10940" s="3"/>
    </row>
    <row r="10941" spans="22:22" x14ac:dyDescent="0.45">
      <c r="V10941" s="3"/>
    </row>
    <row r="10942" spans="22:22" x14ac:dyDescent="0.45">
      <c r="V10942" s="3"/>
    </row>
    <row r="10943" spans="22:22" x14ac:dyDescent="0.45">
      <c r="V10943" s="3"/>
    </row>
    <row r="10944" spans="22:22" x14ac:dyDescent="0.45">
      <c r="V10944" s="3"/>
    </row>
    <row r="10945" spans="22:22" x14ac:dyDescent="0.45">
      <c r="V10945" s="3"/>
    </row>
    <row r="10946" spans="22:22" x14ac:dyDescent="0.45">
      <c r="V10946" s="3"/>
    </row>
    <row r="10947" spans="22:22" x14ac:dyDescent="0.45">
      <c r="V10947" s="3"/>
    </row>
    <row r="10948" spans="22:22" x14ac:dyDescent="0.45">
      <c r="V10948" s="3"/>
    </row>
    <row r="10949" spans="22:22" x14ac:dyDescent="0.45">
      <c r="V10949" s="3"/>
    </row>
    <row r="10950" spans="22:22" x14ac:dyDescent="0.45">
      <c r="V10950" s="3"/>
    </row>
    <row r="10951" spans="22:22" x14ac:dyDescent="0.45">
      <c r="V10951" s="3"/>
    </row>
    <row r="10952" spans="22:22" x14ac:dyDescent="0.45">
      <c r="V10952" s="3"/>
    </row>
    <row r="10953" spans="22:22" x14ac:dyDescent="0.45">
      <c r="V10953" s="3"/>
    </row>
    <row r="10954" spans="22:22" x14ac:dyDescent="0.45">
      <c r="V10954" s="3"/>
    </row>
    <row r="10955" spans="22:22" x14ac:dyDescent="0.45">
      <c r="V10955" s="3"/>
    </row>
    <row r="10956" spans="22:22" x14ac:dyDescent="0.45">
      <c r="V10956" s="3"/>
    </row>
    <row r="10957" spans="22:22" x14ac:dyDescent="0.45">
      <c r="V10957" s="3"/>
    </row>
    <row r="10958" spans="22:22" x14ac:dyDescent="0.45">
      <c r="V10958" s="3"/>
    </row>
    <row r="10959" spans="22:22" x14ac:dyDescent="0.45">
      <c r="V10959" s="3"/>
    </row>
    <row r="10960" spans="22:22" x14ac:dyDescent="0.45">
      <c r="V10960" s="3"/>
    </row>
    <row r="10961" spans="22:22" x14ac:dyDescent="0.45">
      <c r="V10961" s="3"/>
    </row>
    <row r="10962" spans="22:22" x14ac:dyDescent="0.45">
      <c r="V10962" s="3"/>
    </row>
    <row r="10963" spans="22:22" x14ac:dyDescent="0.45">
      <c r="V10963" s="3"/>
    </row>
    <row r="10964" spans="22:22" x14ac:dyDescent="0.45">
      <c r="V10964" s="3"/>
    </row>
    <row r="10965" spans="22:22" x14ac:dyDescent="0.45">
      <c r="V10965" s="3"/>
    </row>
    <row r="10966" spans="22:22" x14ac:dyDescent="0.45">
      <c r="V10966" s="3"/>
    </row>
    <row r="10967" spans="22:22" x14ac:dyDescent="0.45">
      <c r="V10967" s="3"/>
    </row>
    <row r="10968" spans="22:22" x14ac:dyDescent="0.45">
      <c r="V10968" s="3"/>
    </row>
    <row r="10969" spans="22:22" x14ac:dyDescent="0.45">
      <c r="V10969" s="3"/>
    </row>
    <row r="10970" spans="22:22" x14ac:dyDescent="0.45">
      <c r="V10970" s="3"/>
    </row>
    <row r="10971" spans="22:22" x14ac:dyDescent="0.45">
      <c r="V10971" s="3"/>
    </row>
    <row r="10972" spans="22:22" x14ac:dyDescent="0.45">
      <c r="V10972" s="3"/>
    </row>
    <row r="10973" spans="22:22" x14ac:dyDescent="0.45">
      <c r="V10973" s="3"/>
    </row>
    <row r="10974" spans="22:22" x14ac:dyDescent="0.45">
      <c r="V10974" s="3"/>
    </row>
    <row r="10975" spans="22:22" x14ac:dyDescent="0.45">
      <c r="V10975" s="3"/>
    </row>
    <row r="10976" spans="22:22" x14ac:dyDescent="0.45">
      <c r="V10976" s="3"/>
    </row>
    <row r="10977" spans="22:22" x14ac:dyDescent="0.45">
      <c r="V10977" s="3"/>
    </row>
    <row r="10978" spans="22:22" x14ac:dyDescent="0.45">
      <c r="V10978" s="3"/>
    </row>
    <row r="10979" spans="22:22" x14ac:dyDescent="0.45">
      <c r="V10979" s="3"/>
    </row>
    <row r="10980" spans="22:22" x14ac:dyDescent="0.45">
      <c r="V10980" s="3"/>
    </row>
    <row r="10981" spans="22:22" x14ac:dyDescent="0.45">
      <c r="V10981" s="3"/>
    </row>
    <row r="10982" spans="22:22" x14ac:dyDescent="0.45">
      <c r="V10982" s="3"/>
    </row>
    <row r="10983" spans="22:22" x14ac:dyDescent="0.45">
      <c r="V10983" s="3"/>
    </row>
    <row r="10984" spans="22:22" x14ac:dyDescent="0.45">
      <c r="V10984" s="3"/>
    </row>
    <row r="10985" spans="22:22" x14ac:dyDescent="0.45">
      <c r="V10985" s="3"/>
    </row>
    <row r="10986" spans="22:22" x14ac:dyDescent="0.45">
      <c r="V10986" s="3"/>
    </row>
    <row r="10987" spans="22:22" x14ac:dyDescent="0.45">
      <c r="V10987" s="3"/>
    </row>
    <row r="10988" spans="22:22" x14ac:dyDescent="0.45">
      <c r="V10988" s="3"/>
    </row>
    <row r="10989" spans="22:22" x14ac:dyDescent="0.45">
      <c r="V10989" s="3"/>
    </row>
    <row r="10990" spans="22:22" x14ac:dyDescent="0.45">
      <c r="V10990" s="3"/>
    </row>
    <row r="10991" spans="22:22" x14ac:dyDescent="0.45">
      <c r="V10991" s="3"/>
    </row>
    <row r="10992" spans="22:22" x14ac:dyDescent="0.45">
      <c r="V10992" s="3"/>
    </row>
    <row r="10993" spans="22:22" x14ac:dyDescent="0.45">
      <c r="V10993" s="3"/>
    </row>
    <row r="10994" spans="22:22" x14ac:dyDescent="0.45">
      <c r="V10994" s="3"/>
    </row>
    <row r="10995" spans="22:22" x14ac:dyDescent="0.45">
      <c r="V10995" s="3"/>
    </row>
    <row r="10996" spans="22:22" x14ac:dyDescent="0.45">
      <c r="V10996" s="3"/>
    </row>
    <row r="10997" spans="22:22" x14ac:dyDescent="0.45">
      <c r="V10997" s="3"/>
    </row>
    <row r="10998" spans="22:22" x14ac:dyDescent="0.45">
      <c r="V10998" s="3"/>
    </row>
    <row r="10999" spans="22:22" x14ac:dyDescent="0.45">
      <c r="V10999" s="3"/>
    </row>
    <row r="11000" spans="22:22" x14ac:dyDescent="0.45">
      <c r="V11000" s="3"/>
    </row>
    <row r="11001" spans="22:22" x14ac:dyDescent="0.45">
      <c r="V11001" s="3"/>
    </row>
    <row r="11002" spans="22:22" x14ac:dyDescent="0.45">
      <c r="V11002" s="3"/>
    </row>
    <row r="11003" spans="22:22" x14ac:dyDescent="0.45">
      <c r="V11003" s="3"/>
    </row>
    <row r="11004" spans="22:22" x14ac:dyDescent="0.45">
      <c r="V11004" s="3"/>
    </row>
    <row r="11005" spans="22:22" x14ac:dyDescent="0.45">
      <c r="V11005" s="3"/>
    </row>
    <row r="11006" spans="22:22" x14ac:dyDescent="0.45">
      <c r="V11006" s="3"/>
    </row>
    <row r="11007" spans="22:22" x14ac:dyDescent="0.45">
      <c r="V11007" s="3"/>
    </row>
    <row r="11008" spans="22:22" x14ac:dyDescent="0.45">
      <c r="V11008" s="3"/>
    </row>
    <row r="11009" spans="22:22" x14ac:dyDescent="0.45">
      <c r="V11009" s="3"/>
    </row>
    <row r="11010" spans="22:22" x14ac:dyDescent="0.45">
      <c r="V11010" s="3"/>
    </row>
    <row r="11011" spans="22:22" x14ac:dyDescent="0.45">
      <c r="V11011" s="3"/>
    </row>
    <row r="11012" spans="22:22" x14ac:dyDescent="0.45">
      <c r="V11012" s="3"/>
    </row>
    <row r="11013" spans="22:22" x14ac:dyDescent="0.45">
      <c r="V11013" s="3"/>
    </row>
    <row r="11014" spans="22:22" x14ac:dyDescent="0.45">
      <c r="V11014" s="3"/>
    </row>
    <row r="11015" spans="22:22" x14ac:dyDescent="0.45">
      <c r="V11015" s="3"/>
    </row>
    <row r="11016" spans="22:22" x14ac:dyDescent="0.45">
      <c r="V11016" s="3"/>
    </row>
    <row r="11017" spans="22:22" x14ac:dyDescent="0.45">
      <c r="V11017" s="3"/>
    </row>
    <row r="11018" spans="22:22" x14ac:dyDescent="0.45">
      <c r="V11018" s="3"/>
    </row>
    <row r="11019" spans="22:22" x14ac:dyDescent="0.45">
      <c r="V11019" s="3"/>
    </row>
    <row r="11020" spans="22:22" x14ac:dyDescent="0.45">
      <c r="V11020" s="3"/>
    </row>
    <row r="11021" spans="22:22" x14ac:dyDescent="0.45">
      <c r="V11021" s="3"/>
    </row>
    <row r="11022" spans="22:22" x14ac:dyDescent="0.45">
      <c r="V11022" s="3"/>
    </row>
    <row r="11023" spans="22:22" x14ac:dyDescent="0.45">
      <c r="V11023" s="3"/>
    </row>
    <row r="11024" spans="22:22" x14ac:dyDescent="0.45">
      <c r="V11024" s="3"/>
    </row>
    <row r="11025" spans="22:22" x14ac:dyDescent="0.45">
      <c r="V11025" s="3"/>
    </row>
    <row r="11026" spans="22:22" x14ac:dyDescent="0.45">
      <c r="V11026" s="3"/>
    </row>
    <row r="11027" spans="22:22" x14ac:dyDescent="0.45">
      <c r="V11027" s="3"/>
    </row>
    <row r="11028" spans="22:22" x14ac:dyDescent="0.45">
      <c r="V11028" s="3"/>
    </row>
    <row r="11029" spans="22:22" x14ac:dyDescent="0.45">
      <c r="V11029" s="3"/>
    </row>
    <row r="11030" spans="22:22" x14ac:dyDescent="0.45">
      <c r="V11030" s="3"/>
    </row>
    <row r="11031" spans="22:22" x14ac:dyDescent="0.45">
      <c r="V11031" s="3"/>
    </row>
    <row r="11032" spans="22:22" x14ac:dyDescent="0.45">
      <c r="V11032" s="3"/>
    </row>
    <row r="11033" spans="22:22" x14ac:dyDescent="0.45">
      <c r="V11033" s="3"/>
    </row>
    <row r="11034" spans="22:22" x14ac:dyDescent="0.45">
      <c r="V11034" s="3"/>
    </row>
    <row r="11035" spans="22:22" x14ac:dyDescent="0.45">
      <c r="V11035" s="3"/>
    </row>
    <row r="11036" spans="22:22" x14ac:dyDescent="0.45">
      <c r="V11036" s="3"/>
    </row>
    <row r="11037" spans="22:22" x14ac:dyDescent="0.45">
      <c r="V11037" s="3"/>
    </row>
    <row r="11038" spans="22:22" x14ac:dyDescent="0.45">
      <c r="V11038" s="3"/>
    </row>
    <row r="11039" spans="22:22" x14ac:dyDescent="0.45">
      <c r="V11039" s="3"/>
    </row>
    <row r="11040" spans="22:22" x14ac:dyDescent="0.45">
      <c r="V11040" s="3"/>
    </row>
    <row r="11041" spans="22:22" x14ac:dyDescent="0.45">
      <c r="V11041" s="3"/>
    </row>
    <row r="11042" spans="22:22" x14ac:dyDescent="0.45">
      <c r="V11042" s="3"/>
    </row>
    <row r="11043" spans="22:22" x14ac:dyDescent="0.45">
      <c r="V11043" s="3"/>
    </row>
    <row r="11044" spans="22:22" x14ac:dyDescent="0.45">
      <c r="V11044" s="3"/>
    </row>
    <row r="11045" spans="22:22" x14ac:dyDescent="0.45">
      <c r="V11045" s="3"/>
    </row>
    <row r="11046" spans="22:22" x14ac:dyDescent="0.45">
      <c r="V11046" s="3"/>
    </row>
    <row r="11047" spans="22:22" x14ac:dyDescent="0.45">
      <c r="V11047" s="3"/>
    </row>
    <row r="11048" spans="22:22" x14ac:dyDescent="0.45">
      <c r="V11048" s="3"/>
    </row>
    <row r="11049" spans="22:22" x14ac:dyDescent="0.45">
      <c r="V11049" s="3"/>
    </row>
    <row r="11050" spans="22:22" x14ac:dyDescent="0.45">
      <c r="V11050" s="3"/>
    </row>
    <row r="11051" spans="22:22" x14ac:dyDescent="0.45">
      <c r="V11051" s="3"/>
    </row>
    <row r="11052" spans="22:22" x14ac:dyDescent="0.45">
      <c r="V11052" s="3"/>
    </row>
    <row r="11053" spans="22:22" x14ac:dyDescent="0.45">
      <c r="V11053" s="3"/>
    </row>
    <row r="11054" spans="22:22" x14ac:dyDescent="0.45">
      <c r="V11054" s="3"/>
    </row>
    <row r="11055" spans="22:22" x14ac:dyDescent="0.45">
      <c r="V11055" s="3"/>
    </row>
    <row r="11056" spans="22:22" x14ac:dyDescent="0.45">
      <c r="V11056" s="3"/>
    </row>
    <row r="11057" spans="22:22" x14ac:dyDescent="0.45">
      <c r="V11057" s="3"/>
    </row>
    <row r="11058" spans="22:22" x14ac:dyDescent="0.45">
      <c r="V11058" s="3"/>
    </row>
    <row r="11059" spans="22:22" x14ac:dyDescent="0.45">
      <c r="V11059" s="3"/>
    </row>
    <row r="11060" spans="22:22" x14ac:dyDescent="0.45">
      <c r="V11060" s="3"/>
    </row>
    <row r="11061" spans="22:22" x14ac:dyDescent="0.45">
      <c r="V11061" s="3"/>
    </row>
    <row r="11062" spans="22:22" x14ac:dyDescent="0.45">
      <c r="V11062" s="3"/>
    </row>
    <row r="11063" spans="22:22" x14ac:dyDescent="0.45">
      <c r="V11063" s="3"/>
    </row>
    <row r="11064" spans="22:22" x14ac:dyDescent="0.45">
      <c r="V11064" s="3"/>
    </row>
    <row r="11065" spans="22:22" x14ac:dyDescent="0.45">
      <c r="V11065" s="3"/>
    </row>
    <row r="11066" spans="22:22" x14ac:dyDescent="0.45">
      <c r="V11066" s="3"/>
    </row>
    <row r="11067" spans="22:22" x14ac:dyDescent="0.45">
      <c r="V11067" s="3"/>
    </row>
    <row r="11068" spans="22:22" x14ac:dyDescent="0.45">
      <c r="V11068" s="3"/>
    </row>
    <row r="11069" spans="22:22" x14ac:dyDescent="0.45">
      <c r="V11069" s="3"/>
    </row>
    <row r="11070" spans="22:22" x14ac:dyDescent="0.45">
      <c r="V11070" s="3"/>
    </row>
    <row r="11071" spans="22:22" x14ac:dyDescent="0.45">
      <c r="V11071" s="3"/>
    </row>
    <row r="11072" spans="22:22" x14ac:dyDescent="0.45">
      <c r="V11072" s="3"/>
    </row>
    <row r="11073" spans="22:22" x14ac:dyDescent="0.45">
      <c r="V11073" s="3"/>
    </row>
    <row r="11074" spans="22:22" x14ac:dyDescent="0.45">
      <c r="V11074" s="3"/>
    </row>
    <row r="11075" spans="22:22" x14ac:dyDescent="0.45">
      <c r="V11075" s="3"/>
    </row>
    <row r="11076" spans="22:22" x14ac:dyDescent="0.45">
      <c r="V11076" s="3"/>
    </row>
    <row r="11077" spans="22:22" x14ac:dyDescent="0.45">
      <c r="V11077" s="3"/>
    </row>
    <row r="11078" spans="22:22" x14ac:dyDescent="0.45">
      <c r="V11078" s="3"/>
    </row>
    <row r="11079" spans="22:22" x14ac:dyDescent="0.45">
      <c r="V11079" s="3"/>
    </row>
    <row r="11080" spans="22:22" x14ac:dyDescent="0.45">
      <c r="V11080" s="3"/>
    </row>
    <row r="11081" spans="22:22" x14ac:dyDescent="0.45">
      <c r="V11081" s="3"/>
    </row>
    <row r="11082" spans="22:22" x14ac:dyDescent="0.45">
      <c r="V11082" s="3"/>
    </row>
    <row r="11083" spans="22:22" x14ac:dyDescent="0.45">
      <c r="V11083" s="3"/>
    </row>
    <row r="11084" spans="22:22" x14ac:dyDescent="0.45">
      <c r="V11084" s="3"/>
    </row>
    <row r="11085" spans="22:22" x14ac:dyDescent="0.45">
      <c r="V11085" s="3"/>
    </row>
    <row r="11086" spans="22:22" x14ac:dyDescent="0.45">
      <c r="V11086" s="3"/>
    </row>
    <row r="11087" spans="22:22" x14ac:dyDescent="0.45">
      <c r="V11087" s="3"/>
    </row>
    <row r="11088" spans="22:22" x14ac:dyDescent="0.45">
      <c r="V11088" s="3"/>
    </row>
    <row r="11089" spans="22:22" x14ac:dyDescent="0.45">
      <c r="V11089" s="3"/>
    </row>
    <row r="11090" spans="22:22" x14ac:dyDescent="0.45">
      <c r="V11090" s="3"/>
    </row>
    <row r="11091" spans="22:22" x14ac:dyDescent="0.45">
      <c r="V11091" s="3"/>
    </row>
    <row r="11092" spans="22:22" x14ac:dyDescent="0.45">
      <c r="V11092" s="3"/>
    </row>
    <row r="11093" spans="22:22" x14ac:dyDescent="0.45">
      <c r="V11093" s="3"/>
    </row>
    <row r="11094" spans="22:22" x14ac:dyDescent="0.45">
      <c r="V11094" s="3"/>
    </row>
    <row r="11095" spans="22:22" x14ac:dyDescent="0.45">
      <c r="V11095" s="3"/>
    </row>
    <row r="11096" spans="22:22" x14ac:dyDescent="0.45">
      <c r="V11096" s="3"/>
    </row>
    <row r="11097" spans="22:22" x14ac:dyDescent="0.45">
      <c r="V11097" s="3"/>
    </row>
    <row r="11098" spans="22:22" x14ac:dyDescent="0.45">
      <c r="V11098" s="3"/>
    </row>
    <row r="11099" spans="22:22" x14ac:dyDescent="0.45">
      <c r="V11099" s="3"/>
    </row>
    <row r="11100" spans="22:22" x14ac:dyDescent="0.45">
      <c r="V11100" s="3"/>
    </row>
    <row r="11101" spans="22:22" x14ac:dyDescent="0.45">
      <c r="V11101" s="3"/>
    </row>
    <row r="11102" spans="22:22" x14ac:dyDescent="0.45">
      <c r="V11102" s="3"/>
    </row>
    <row r="11103" spans="22:22" x14ac:dyDescent="0.45">
      <c r="V11103" s="3"/>
    </row>
    <row r="11104" spans="22:22" x14ac:dyDescent="0.45">
      <c r="V11104" s="3"/>
    </row>
    <row r="11105" spans="22:22" x14ac:dyDescent="0.45">
      <c r="V11105" s="3"/>
    </row>
    <row r="11106" spans="22:22" x14ac:dyDescent="0.45">
      <c r="V11106" s="3"/>
    </row>
    <row r="11107" spans="22:22" x14ac:dyDescent="0.45">
      <c r="V11107" s="3"/>
    </row>
    <row r="11108" spans="22:22" x14ac:dyDescent="0.45">
      <c r="V11108" s="3"/>
    </row>
    <row r="11109" spans="22:22" x14ac:dyDescent="0.45">
      <c r="V11109" s="3"/>
    </row>
    <row r="11110" spans="22:22" x14ac:dyDescent="0.45">
      <c r="V11110" s="3"/>
    </row>
    <row r="11111" spans="22:22" x14ac:dyDescent="0.45">
      <c r="V11111" s="3"/>
    </row>
    <row r="11112" spans="22:22" x14ac:dyDescent="0.45">
      <c r="V11112" s="3"/>
    </row>
    <row r="11113" spans="22:22" x14ac:dyDescent="0.45">
      <c r="V11113" s="3"/>
    </row>
    <row r="11114" spans="22:22" x14ac:dyDescent="0.45">
      <c r="V11114" s="3"/>
    </row>
    <row r="11115" spans="22:22" x14ac:dyDescent="0.45">
      <c r="V11115" s="3"/>
    </row>
    <row r="11116" spans="22:22" x14ac:dyDescent="0.45">
      <c r="V11116" s="3"/>
    </row>
    <row r="11117" spans="22:22" x14ac:dyDescent="0.45">
      <c r="V11117" s="3"/>
    </row>
    <row r="11118" spans="22:22" x14ac:dyDescent="0.45">
      <c r="V11118" s="3"/>
    </row>
    <row r="11119" spans="22:22" x14ac:dyDescent="0.45">
      <c r="V11119" s="3"/>
    </row>
    <row r="11120" spans="22:22" x14ac:dyDescent="0.45">
      <c r="V11120" s="3"/>
    </row>
    <row r="11121" spans="22:22" x14ac:dyDescent="0.45">
      <c r="V11121" s="3"/>
    </row>
    <row r="11122" spans="22:22" x14ac:dyDescent="0.45">
      <c r="V11122" s="3"/>
    </row>
    <row r="11123" spans="22:22" x14ac:dyDescent="0.45">
      <c r="V11123" s="3"/>
    </row>
    <row r="11124" spans="22:22" x14ac:dyDescent="0.45">
      <c r="V11124" s="3"/>
    </row>
    <row r="11125" spans="22:22" x14ac:dyDescent="0.45">
      <c r="V11125" s="3"/>
    </row>
    <row r="11126" spans="22:22" x14ac:dyDescent="0.45">
      <c r="V11126" s="3"/>
    </row>
    <row r="11127" spans="22:22" x14ac:dyDescent="0.45">
      <c r="V11127" s="3"/>
    </row>
    <row r="11128" spans="22:22" x14ac:dyDescent="0.45">
      <c r="V11128" s="3"/>
    </row>
    <row r="11129" spans="22:22" x14ac:dyDescent="0.45">
      <c r="V11129" s="3"/>
    </row>
    <row r="11130" spans="22:22" x14ac:dyDescent="0.45">
      <c r="V11130" s="3"/>
    </row>
    <row r="11131" spans="22:22" x14ac:dyDescent="0.45">
      <c r="V11131" s="3"/>
    </row>
    <row r="11132" spans="22:22" x14ac:dyDescent="0.45">
      <c r="V11132" s="3"/>
    </row>
    <row r="11133" spans="22:22" x14ac:dyDescent="0.45">
      <c r="V11133" s="3"/>
    </row>
    <row r="11134" spans="22:22" x14ac:dyDescent="0.45">
      <c r="V11134" s="3"/>
    </row>
    <row r="11135" spans="22:22" x14ac:dyDescent="0.45">
      <c r="V11135" s="3"/>
    </row>
    <row r="11136" spans="22:22" x14ac:dyDescent="0.45">
      <c r="V11136" s="3"/>
    </row>
    <row r="11137" spans="22:22" x14ac:dyDescent="0.45">
      <c r="V11137" s="3"/>
    </row>
    <row r="11138" spans="22:22" x14ac:dyDescent="0.45">
      <c r="V11138" s="3"/>
    </row>
    <row r="11139" spans="22:22" x14ac:dyDescent="0.45">
      <c r="V11139" s="3"/>
    </row>
    <row r="11140" spans="22:22" x14ac:dyDescent="0.45">
      <c r="V11140" s="3"/>
    </row>
    <row r="11141" spans="22:22" x14ac:dyDescent="0.45">
      <c r="V11141" s="3"/>
    </row>
    <row r="11142" spans="22:22" x14ac:dyDescent="0.45">
      <c r="V11142" s="3"/>
    </row>
    <row r="11143" spans="22:22" x14ac:dyDescent="0.45">
      <c r="V11143" s="3"/>
    </row>
    <row r="11144" spans="22:22" x14ac:dyDescent="0.45">
      <c r="V11144" s="3"/>
    </row>
    <row r="11145" spans="22:22" x14ac:dyDescent="0.45">
      <c r="V11145" s="3"/>
    </row>
    <row r="11146" spans="22:22" x14ac:dyDescent="0.45">
      <c r="V11146" s="3"/>
    </row>
    <row r="11147" spans="22:22" x14ac:dyDescent="0.45">
      <c r="V11147" s="3"/>
    </row>
    <row r="11148" spans="22:22" x14ac:dyDescent="0.45">
      <c r="V11148" s="3"/>
    </row>
    <row r="11149" spans="22:22" x14ac:dyDescent="0.45">
      <c r="V11149" s="3"/>
    </row>
    <row r="11150" spans="22:22" x14ac:dyDescent="0.45">
      <c r="V11150" s="3"/>
    </row>
    <row r="11151" spans="22:22" x14ac:dyDescent="0.45">
      <c r="V11151" s="3"/>
    </row>
    <row r="11152" spans="22:22" x14ac:dyDescent="0.45">
      <c r="V11152" s="3"/>
    </row>
    <row r="11153" spans="22:22" x14ac:dyDescent="0.45">
      <c r="V11153" s="3"/>
    </row>
    <row r="11154" spans="22:22" x14ac:dyDescent="0.45">
      <c r="V11154" s="3"/>
    </row>
    <row r="11155" spans="22:22" x14ac:dyDescent="0.45">
      <c r="V11155" s="3"/>
    </row>
    <row r="11156" spans="22:22" x14ac:dyDescent="0.45">
      <c r="V11156" s="3"/>
    </row>
    <row r="11157" spans="22:22" x14ac:dyDescent="0.45">
      <c r="V11157" s="3"/>
    </row>
    <row r="11158" spans="22:22" x14ac:dyDescent="0.45">
      <c r="V11158" s="3"/>
    </row>
    <row r="11159" spans="22:22" x14ac:dyDescent="0.45">
      <c r="V11159" s="3"/>
    </row>
    <row r="11160" spans="22:22" x14ac:dyDescent="0.45">
      <c r="V11160" s="3"/>
    </row>
    <row r="11161" spans="22:22" x14ac:dyDescent="0.45">
      <c r="V11161" s="3"/>
    </row>
    <row r="11162" spans="22:22" x14ac:dyDescent="0.45">
      <c r="V11162" s="3"/>
    </row>
    <row r="11163" spans="22:22" x14ac:dyDescent="0.45">
      <c r="V11163" s="3"/>
    </row>
    <row r="11164" spans="22:22" x14ac:dyDescent="0.45">
      <c r="V11164" s="3"/>
    </row>
    <row r="11165" spans="22:22" x14ac:dyDescent="0.45">
      <c r="V11165" s="3"/>
    </row>
    <row r="11166" spans="22:22" x14ac:dyDescent="0.45">
      <c r="V11166" s="3"/>
    </row>
    <row r="11167" spans="22:22" x14ac:dyDescent="0.45">
      <c r="V11167" s="3"/>
    </row>
    <row r="11168" spans="22:22" x14ac:dyDescent="0.45">
      <c r="V11168" s="3"/>
    </row>
    <row r="11169" spans="22:22" x14ac:dyDescent="0.45">
      <c r="V11169" s="3"/>
    </row>
    <row r="11170" spans="22:22" x14ac:dyDescent="0.45">
      <c r="V11170" s="3"/>
    </row>
    <row r="11171" spans="22:22" x14ac:dyDescent="0.45">
      <c r="V11171" s="3"/>
    </row>
    <row r="11172" spans="22:22" x14ac:dyDescent="0.45">
      <c r="V11172" s="3"/>
    </row>
    <row r="11173" spans="22:22" x14ac:dyDescent="0.45">
      <c r="V11173" s="3"/>
    </row>
    <row r="11174" spans="22:22" x14ac:dyDescent="0.45">
      <c r="V11174" s="3"/>
    </row>
    <row r="11175" spans="22:22" x14ac:dyDescent="0.45">
      <c r="V11175" s="3"/>
    </row>
    <row r="11176" spans="22:22" x14ac:dyDescent="0.45">
      <c r="V11176" s="3"/>
    </row>
    <row r="11177" spans="22:22" x14ac:dyDescent="0.45">
      <c r="V11177" s="3"/>
    </row>
    <row r="11178" spans="22:22" x14ac:dyDescent="0.45">
      <c r="V11178" s="3"/>
    </row>
    <row r="11179" spans="22:22" x14ac:dyDescent="0.45">
      <c r="V11179" s="3"/>
    </row>
    <row r="11180" spans="22:22" x14ac:dyDescent="0.45">
      <c r="V11180" s="3"/>
    </row>
    <row r="11181" spans="22:22" x14ac:dyDescent="0.45">
      <c r="V11181" s="3"/>
    </row>
    <row r="11182" spans="22:22" x14ac:dyDescent="0.45">
      <c r="V11182" s="3"/>
    </row>
    <row r="11183" spans="22:22" x14ac:dyDescent="0.45">
      <c r="V11183" s="3"/>
    </row>
    <row r="11184" spans="22:22" x14ac:dyDescent="0.45">
      <c r="V11184" s="3"/>
    </row>
    <row r="11185" spans="22:22" x14ac:dyDescent="0.45">
      <c r="V11185" s="3"/>
    </row>
    <row r="11186" spans="22:22" x14ac:dyDescent="0.45">
      <c r="V11186" s="3"/>
    </row>
    <row r="11187" spans="22:22" x14ac:dyDescent="0.45">
      <c r="V11187" s="3"/>
    </row>
    <row r="11188" spans="22:22" x14ac:dyDescent="0.45">
      <c r="V11188" s="3"/>
    </row>
    <row r="11189" spans="22:22" x14ac:dyDescent="0.45">
      <c r="V11189" s="3"/>
    </row>
    <row r="11190" spans="22:22" x14ac:dyDescent="0.45">
      <c r="V11190" s="3"/>
    </row>
    <row r="11191" spans="22:22" x14ac:dyDescent="0.45">
      <c r="V11191" s="3"/>
    </row>
    <row r="11192" spans="22:22" x14ac:dyDescent="0.45">
      <c r="V11192" s="3"/>
    </row>
    <row r="11193" spans="22:22" x14ac:dyDescent="0.45">
      <c r="V11193" s="3"/>
    </row>
    <row r="11194" spans="22:22" x14ac:dyDescent="0.45">
      <c r="V11194" s="3"/>
    </row>
    <row r="11195" spans="22:22" x14ac:dyDescent="0.45">
      <c r="V11195" s="3"/>
    </row>
    <row r="11196" spans="22:22" x14ac:dyDescent="0.45">
      <c r="V11196" s="3"/>
    </row>
    <row r="11197" spans="22:22" x14ac:dyDescent="0.45">
      <c r="V11197" s="3"/>
    </row>
    <row r="11198" spans="22:22" x14ac:dyDescent="0.45">
      <c r="V11198" s="3"/>
    </row>
    <row r="11199" spans="22:22" x14ac:dyDescent="0.45">
      <c r="V11199" s="3"/>
    </row>
    <row r="11200" spans="22:22" x14ac:dyDescent="0.45">
      <c r="V11200" s="3"/>
    </row>
    <row r="11201" spans="22:22" x14ac:dyDescent="0.45">
      <c r="V11201" s="3"/>
    </row>
    <row r="11202" spans="22:22" x14ac:dyDescent="0.45">
      <c r="V11202" s="3"/>
    </row>
    <row r="11203" spans="22:22" x14ac:dyDescent="0.45">
      <c r="V11203" s="3"/>
    </row>
    <row r="11204" spans="22:22" x14ac:dyDescent="0.45">
      <c r="V11204" s="3"/>
    </row>
    <row r="11205" spans="22:22" x14ac:dyDescent="0.45">
      <c r="V11205" s="3"/>
    </row>
    <row r="11206" spans="22:22" x14ac:dyDescent="0.45">
      <c r="V11206" s="3"/>
    </row>
    <row r="11207" spans="22:22" x14ac:dyDescent="0.45">
      <c r="V11207" s="3"/>
    </row>
    <row r="11208" spans="22:22" x14ac:dyDescent="0.45">
      <c r="V11208" s="3"/>
    </row>
    <row r="11209" spans="22:22" x14ac:dyDescent="0.45">
      <c r="V11209" s="3"/>
    </row>
    <row r="11210" spans="22:22" x14ac:dyDescent="0.45">
      <c r="V11210" s="3"/>
    </row>
    <row r="11211" spans="22:22" x14ac:dyDescent="0.45">
      <c r="V11211" s="3"/>
    </row>
    <row r="11212" spans="22:22" x14ac:dyDescent="0.45">
      <c r="V11212" s="3"/>
    </row>
    <row r="11213" spans="22:22" x14ac:dyDescent="0.45">
      <c r="V11213" s="3"/>
    </row>
    <row r="11214" spans="22:22" x14ac:dyDescent="0.45">
      <c r="V11214" s="3"/>
    </row>
    <row r="11215" spans="22:22" x14ac:dyDescent="0.45">
      <c r="V11215" s="3"/>
    </row>
    <row r="11216" spans="22:22" x14ac:dyDescent="0.45">
      <c r="V11216" s="3"/>
    </row>
    <row r="11217" spans="22:22" x14ac:dyDescent="0.45">
      <c r="V11217" s="3"/>
    </row>
    <row r="11218" spans="22:22" x14ac:dyDescent="0.45">
      <c r="V11218" s="3"/>
    </row>
    <row r="11219" spans="22:22" x14ac:dyDescent="0.45">
      <c r="V11219" s="3"/>
    </row>
    <row r="11220" spans="22:22" x14ac:dyDescent="0.45">
      <c r="V11220" s="3"/>
    </row>
    <row r="11221" spans="22:22" x14ac:dyDescent="0.45">
      <c r="V11221" s="3"/>
    </row>
    <row r="11222" spans="22:22" x14ac:dyDescent="0.45">
      <c r="V11222" s="3"/>
    </row>
    <row r="11223" spans="22:22" x14ac:dyDescent="0.45">
      <c r="V11223" s="3"/>
    </row>
    <row r="11224" spans="22:22" x14ac:dyDescent="0.45">
      <c r="V11224" s="3"/>
    </row>
    <row r="11225" spans="22:22" x14ac:dyDescent="0.45">
      <c r="V11225" s="3"/>
    </row>
    <row r="11226" spans="22:22" x14ac:dyDescent="0.45">
      <c r="V11226" s="3"/>
    </row>
    <row r="11227" spans="22:22" x14ac:dyDescent="0.45">
      <c r="V11227" s="3"/>
    </row>
    <row r="11228" spans="22:22" x14ac:dyDescent="0.45">
      <c r="V11228" s="3"/>
    </row>
    <row r="11229" spans="22:22" x14ac:dyDescent="0.45">
      <c r="V11229" s="3"/>
    </row>
    <row r="11230" spans="22:22" x14ac:dyDescent="0.45">
      <c r="V11230" s="3"/>
    </row>
    <row r="11231" spans="22:22" x14ac:dyDescent="0.45">
      <c r="V11231" s="3"/>
    </row>
    <row r="11232" spans="22:22" x14ac:dyDescent="0.45">
      <c r="V11232" s="3"/>
    </row>
    <row r="11233" spans="22:22" x14ac:dyDescent="0.45">
      <c r="V11233" s="3"/>
    </row>
    <row r="11234" spans="22:22" x14ac:dyDescent="0.45">
      <c r="V11234" s="3"/>
    </row>
    <row r="11235" spans="22:22" x14ac:dyDescent="0.45">
      <c r="V11235" s="3"/>
    </row>
    <row r="11236" spans="22:22" x14ac:dyDescent="0.45">
      <c r="V11236" s="3"/>
    </row>
    <row r="11237" spans="22:22" x14ac:dyDescent="0.45">
      <c r="V11237" s="3"/>
    </row>
    <row r="11238" spans="22:22" x14ac:dyDescent="0.45">
      <c r="V11238" s="3"/>
    </row>
    <row r="11239" spans="22:22" x14ac:dyDescent="0.45">
      <c r="V11239" s="3"/>
    </row>
    <row r="11240" spans="22:22" x14ac:dyDescent="0.45">
      <c r="V11240" s="3"/>
    </row>
    <row r="11241" spans="22:22" x14ac:dyDescent="0.45">
      <c r="V11241" s="3"/>
    </row>
    <row r="11242" spans="22:22" x14ac:dyDescent="0.45">
      <c r="V11242" s="3"/>
    </row>
    <row r="11243" spans="22:22" x14ac:dyDescent="0.45">
      <c r="V11243" s="3"/>
    </row>
    <row r="11244" spans="22:22" x14ac:dyDescent="0.45">
      <c r="V11244" s="3"/>
    </row>
    <row r="11245" spans="22:22" x14ac:dyDescent="0.45">
      <c r="V11245" s="3"/>
    </row>
    <row r="11246" spans="22:22" x14ac:dyDescent="0.45">
      <c r="V11246" s="3"/>
    </row>
    <row r="11247" spans="22:22" x14ac:dyDescent="0.45">
      <c r="V11247" s="3"/>
    </row>
    <row r="11248" spans="22:22" x14ac:dyDescent="0.45">
      <c r="V11248" s="3"/>
    </row>
    <row r="11249" spans="22:22" x14ac:dyDescent="0.45">
      <c r="V11249" s="3"/>
    </row>
    <row r="11250" spans="22:22" x14ac:dyDescent="0.45">
      <c r="V11250" s="3"/>
    </row>
    <row r="11251" spans="22:22" x14ac:dyDescent="0.45">
      <c r="V11251" s="3"/>
    </row>
    <row r="11252" spans="22:22" x14ac:dyDescent="0.45">
      <c r="V11252" s="3"/>
    </row>
    <row r="11253" spans="22:22" x14ac:dyDescent="0.45">
      <c r="V11253" s="3"/>
    </row>
    <row r="11254" spans="22:22" x14ac:dyDescent="0.45">
      <c r="V11254" s="3"/>
    </row>
    <row r="11255" spans="22:22" x14ac:dyDescent="0.45">
      <c r="V11255" s="3"/>
    </row>
    <row r="11256" spans="22:22" x14ac:dyDescent="0.45">
      <c r="V11256" s="3"/>
    </row>
    <row r="11257" spans="22:22" x14ac:dyDescent="0.45">
      <c r="V11257" s="3"/>
    </row>
    <row r="11258" spans="22:22" x14ac:dyDescent="0.45">
      <c r="V11258" s="3"/>
    </row>
    <row r="11259" spans="22:22" x14ac:dyDescent="0.45">
      <c r="V11259" s="3"/>
    </row>
    <row r="11260" spans="22:22" x14ac:dyDescent="0.45">
      <c r="V11260" s="3"/>
    </row>
    <row r="11261" spans="22:22" x14ac:dyDescent="0.45">
      <c r="V11261" s="3"/>
    </row>
    <row r="11262" spans="22:22" x14ac:dyDescent="0.45">
      <c r="V11262" s="3"/>
    </row>
    <row r="11263" spans="22:22" x14ac:dyDescent="0.45">
      <c r="V11263" s="3"/>
    </row>
    <row r="11264" spans="22:22" x14ac:dyDescent="0.45">
      <c r="V11264" s="3"/>
    </row>
    <row r="11265" spans="22:22" x14ac:dyDescent="0.45">
      <c r="V11265" s="3"/>
    </row>
    <row r="11266" spans="22:22" x14ac:dyDescent="0.45">
      <c r="V11266" s="3"/>
    </row>
    <row r="11267" spans="22:22" x14ac:dyDescent="0.45">
      <c r="V11267" s="3"/>
    </row>
    <row r="11268" spans="22:22" x14ac:dyDescent="0.45">
      <c r="V11268" s="3"/>
    </row>
    <row r="11269" spans="22:22" x14ac:dyDescent="0.45">
      <c r="V11269" s="3"/>
    </row>
    <row r="11270" spans="22:22" x14ac:dyDescent="0.45">
      <c r="V11270" s="3"/>
    </row>
    <row r="11271" spans="22:22" x14ac:dyDescent="0.45">
      <c r="V11271" s="3"/>
    </row>
    <row r="11272" spans="22:22" x14ac:dyDescent="0.45">
      <c r="V11272" s="3"/>
    </row>
    <row r="11273" spans="22:22" x14ac:dyDescent="0.45">
      <c r="V11273" s="3"/>
    </row>
    <row r="11274" spans="22:22" x14ac:dyDescent="0.45">
      <c r="V11274" s="3"/>
    </row>
    <row r="11275" spans="22:22" x14ac:dyDescent="0.45">
      <c r="V11275" s="3"/>
    </row>
    <row r="11276" spans="22:22" x14ac:dyDescent="0.45">
      <c r="V11276" s="3"/>
    </row>
    <row r="11277" spans="22:22" x14ac:dyDescent="0.45">
      <c r="V11277" s="3"/>
    </row>
    <row r="11278" spans="22:22" x14ac:dyDescent="0.45">
      <c r="V11278" s="3"/>
    </row>
    <row r="11279" spans="22:22" x14ac:dyDescent="0.45">
      <c r="V11279" s="3"/>
    </row>
    <row r="11280" spans="22:22" x14ac:dyDescent="0.45">
      <c r="V11280" s="3"/>
    </row>
    <row r="11281" spans="22:22" x14ac:dyDescent="0.45">
      <c r="V11281" s="3"/>
    </row>
    <row r="11282" spans="22:22" x14ac:dyDescent="0.45">
      <c r="V11282" s="3"/>
    </row>
    <row r="11283" spans="22:22" x14ac:dyDescent="0.45">
      <c r="V11283" s="3"/>
    </row>
    <row r="11284" spans="22:22" x14ac:dyDescent="0.45">
      <c r="V11284" s="3"/>
    </row>
    <row r="11285" spans="22:22" x14ac:dyDescent="0.45">
      <c r="V11285" s="3"/>
    </row>
    <row r="11286" spans="22:22" x14ac:dyDescent="0.45">
      <c r="V11286" s="3"/>
    </row>
    <row r="11287" spans="22:22" x14ac:dyDescent="0.45">
      <c r="V11287" s="3"/>
    </row>
    <row r="11288" spans="22:22" x14ac:dyDescent="0.45">
      <c r="V11288" s="3"/>
    </row>
    <row r="11289" spans="22:22" x14ac:dyDescent="0.45">
      <c r="V11289" s="3"/>
    </row>
    <row r="11290" spans="22:22" x14ac:dyDescent="0.45">
      <c r="V11290" s="3"/>
    </row>
    <row r="11291" spans="22:22" x14ac:dyDescent="0.45">
      <c r="V11291" s="3"/>
    </row>
    <row r="11292" spans="22:22" x14ac:dyDescent="0.45">
      <c r="V11292" s="3"/>
    </row>
    <row r="11293" spans="22:22" x14ac:dyDescent="0.45">
      <c r="V11293" s="3"/>
    </row>
    <row r="11294" spans="22:22" x14ac:dyDescent="0.45">
      <c r="V11294" s="3"/>
    </row>
    <row r="11295" spans="22:22" x14ac:dyDescent="0.45">
      <c r="V11295" s="3"/>
    </row>
    <row r="11296" spans="22:22" x14ac:dyDescent="0.45">
      <c r="V11296" s="3"/>
    </row>
    <row r="11297" spans="22:22" x14ac:dyDescent="0.45">
      <c r="V11297" s="3"/>
    </row>
    <row r="11298" spans="22:22" x14ac:dyDescent="0.45">
      <c r="V11298" s="3"/>
    </row>
    <row r="11299" spans="22:22" x14ac:dyDescent="0.45">
      <c r="V11299" s="3"/>
    </row>
    <row r="11300" spans="22:22" x14ac:dyDescent="0.45">
      <c r="V11300" s="3"/>
    </row>
    <row r="11301" spans="22:22" x14ac:dyDescent="0.45">
      <c r="V11301" s="3"/>
    </row>
    <row r="11302" spans="22:22" x14ac:dyDescent="0.45">
      <c r="V11302" s="3"/>
    </row>
    <row r="11303" spans="22:22" x14ac:dyDescent="0.45">
      <c r="V11303" s="3"/>
    </row>
    <row r="11304" spans="22:22" x14ac:dyDescent="0.45">
      <c r="V11304" s="3"/>
    </row>
    <row r="11305" spans="22:22" x14ac:dyDescent="0.45">
      <c r="V11305" s="3"/>
    </row>
    <row r="11306" spans="22:22" x14ac:dyDescent="0.45">
      <c r="V11306" s="3"/>
    </row>
    <row r="11307" spans="22:22" x14ac:dyDescent="0.45">
      <c r="V11307" s="3"/>
    </row>
    <row r="11308" spans="22:22" x14ac:dyDescent="0.45">
      <c r="V11308" s="3"/>
    </row>
    <row r="11309" spans="22:22" x14ac:dyDescent="0.45">
      <c r="V11309" s="3"/>
    </row>
    <row r="11310" spans="22:22" x14ac:dyDescent="0.45">
      <c r="V11310" s="3"/>
    </row>
    <row r="11311" spans="22:22" x14ac:dyDescent="0.45">
      <c r="V11311" s="3"/>
    </row>
    <row r="11312" spans="22:22" x14ac:dyDescent="0.45">
      <c r="V11312" s="3"/>
    </row>
    <row r="11313" spans="22:22" x14ac:dyDescent="0.45">
      <c r="V11313" s="3"/>
    </row>
    <row r="11314" spans="22:22" x14ac:dyDescent="0.45">
      <c r="V11314" s="3"/>
    </row>
    <row r="11315" spans="22:22" x14ac:dyDescent="0.45">
      <c r="V11315" s="3"/>
    </row>
    <row r="11316" spans="22:22" x14ac:dyDescent="0.45">
      <c r="V11316" s="3"/>
    </row>
    <row r="11317" spans="22:22" x14ac:dyDescent="0.45">
      <c r="V11317" s="3"/>
    </row>
    <row r="11318" spans="22:22" x14ac:dyDescent="0.45">
      <c r="V11318" s="3"/>
    </row>
    <row r="11319" spans="22:22" x14ac:dyDescent="0.45">
      <c r="V11319" s="3"/>
    </row>
    <row r="11320" spans="22:22" x14ac:dyDescent="0.45">
      <c r="V11320" s="3"/>
    </row>
    <row r="11321" spans="22:22" x14ac:dyDescent="0.45">
      <c r="V11321" s="3"/>
    </row>
    <row r="11322" spans="22:22" x14ac:dyDescent="0.45">
      <c r="V11322" s="3"/>
    </row>
    <row r="11323" spans="22:22" x14ac:dyDescent="0.45">
      <c r="V11323" s="3"/>
    </row>
    <row r="11324" spans="22:22" x14ac:dyDescent="0.45">
      <c r="V11324" s="3"/>
    </row>
    <row r="11325" spans="22:22" x14ac:dyDescent="0.45">
      <c r="V11325" s="3"/>
    </row>
    <row r="11326" spans="22:22" x14ac:dyDescent="0.45">
      <c r="V11326" s="3"/>
    </row>
    <row r="11327" spans="22:22" x14ac:dyDescent="0.45">
      <c r="V11327" s="3"/>
    </row>
    <row r="11328" spans="22:22" x14ac:dyDescent="0.45">
      <c r="V11328" s="3"/>
    </row>
    <row r="11329" spans="22:22" x14ac:dyDescent="0.45">
      <c r="V11329" s="3"/>
    </row>
    <row r="11330" spans="22:22" x14ac:dyDescent="0.45">
      <c r="V11330" s="3"/>
    </row>
    <row r="11331" spans="22:22" x14ac:dyDescent="0.45">
      <c r="V11331" s="3"/>
    </row>
    <row r="11332" spans="22:22" x14ac:dyDescent="0.45">
      <c r="V11332" s="3"/>
    </row>
    <row r="11333" spans="22:22" x14ac:dyDescent="0.45">
      <c r="V11333" s="3"/>
    </row>
    <row r="11334" spans="22:22" x14ac:dyDescent="0.45">
      <c r="V11334" s="3"/>
    </row>
    <row r="11335" spans="22:22" x14ac:dyDescent="0.45">
      <c r="V11335" s="3"/>
    </row>
    <row r="11336" spans="22:22" x14ac:dyDescent="0.45">
      <c r="V11336" s="3"/>
    </row>
    <row r="11337" spans="22:22" x14ac:dyDescent="0.45">
      <c r="V11337" s="3"/>
    </row>
    <row r="11338" spans="22:22" x14ac:dyDescent="0.45">
      <c r="V11338" s="3"/>
    </row>
    <row r="11339" spans="22:22" x14ac:dyDescent="0.45">
      <c r="V11339" s="3"/>
    </row>
    <row r="11340" spans="22:22" x14ac:dyDescent="0.45">
      <c r="V11340" s="3"/>
    </row>
    <row r="11341" spans="22:22" x14ac:dyDescent="0.45">
      <c r="V11341" s="3"/>
    </row>
    <row r="11342" spans="22:22" x14ac:dyDescent="0.45">
      <c r="V11342" s="3"/>
    </row>
    <row r="11343" spans="22:22" x14ac:dyDescent="0.45">
      <c r="V11343" s="3"/>
    </row>
  </sheetData>
  <mergeCells count="325">
    <mergeCell ref="BF170:BF171"/>
    <mergeCell ref="B172:B173"/>
    <mergeCell ref="C172:C173"/>
    <mergeCell ref="D172:D173"/>
    <mergeCell ref="E172:E173"/>
    <mergeCell ref="F172:F173"/>
    <mergeCell ref="BF172:BF173"/>
    <mergeCell ref="B170:B171"/>
    <mergeCell ref="C170:C171"/>
    <mergeCell ref="D170:D171"/>
    <mergeCell ref="AR164:AR174"/>
    <mergeCell ref="B166:B167"/>
    <mergeCell ref="C166:C167"/>
    <mergeCell ref="D166:D167"/>
    <mergeCell ref="E166:E167"/>
    <mergeCell ref="E170:E171"/>
    <mergeCell ref="F170:F171"/>
    <mergeCell ref="AS170:AS174"/>
    <mergeCell ref="B174:G174"/>
    <mergeCell ref="F166:F167"/>
    <mergeCell ref="B168:B169"/>
    <mergeCell ref="C168:C169"/>
    <mergeCell ref="D168:D169"/>
    <mergeCell ref="E168:E169"/>
    <mergeCell ref="F168:F169"/>
    <mergeCell ref="H157:AP157"/>
    <mergeCell ref="E158:G158"/>
    <mergeCell ref="E159:G159"/>
    <mergeCell ref="B162:B163"/>
    <mergeCell ref="C162:C163"/>
    <mergeCell ref="D162:D163"/>
    <mergeCell ref="E162:E163"/>
    <mergeCell ref="F162:F163"/>
    <mergeCell ref="B164:B165"/>
    <mergeCell ref="C164:C165"/>
    <mergeCell ref="D164:D165"/>
    <mergeCell ref="E164:E165"/>
    <mergeCell ref="F164:F165"/>
    <mergeCell ref="AR143:AR156"/>
    <mergeCell ref="B145:B146"/>
    <mergeCell ref="C145:C146"/>
    <mergeCell ref="D145:D146"/>
    <mergeCell ref="E145:E146"/>
    <mergeCell ref="F145:F146"/>
    <mergeCell ref="B147:B148"/>
    <mergeCell ref="C147:C148"/>
    <mergeCell ref="D147:D148"/>
    <mergeCell ref="E147:E148"/>
    <mergeCell ref="B149:B150"/>
    <mergeCell ref="C149:C150"/>
    <mergeCell ref="D149:D150"/>
    <mergeCell ref="E149:E150"/>
    <mergeCell ref="B151:B152"/>
    <mergeCell ref="C151:C152"/>
    <mergeCell ref="D151:D152"/>
    <mergeCell ref="E151:E152"/>
    <mergeCell ref="B153:B155"/>
    <mergeCell ref="C153:C155"/>
    <mergeCell ref="D153:D155"/>
    <mergeCell ref="E153:E155"/>
    <mergeCell ref="F153:F155"/>
    <mergeCell ref="B156:G156"/>
    <mergeCell ref="B138:G138"/>
    <mergeCell ref="E139:G139"/>
    <mergeCell ref="E140:G140"/>
    <mergeCell ref="B143:B144"/>
    <mergeCell ref="C143:C144"/>
    <mergeCell ref="D143:D144"/>
    <mergeCell ref="E143:E144"/>
    <mergeCell ref="F143:F144"/>
    <mergeCell ref="AQ143:AQ155"/>
    <mergeCell ref="AQ125:AQ133"/>
    <mergeCell ref="C128:C130"/>
    <mergeCell ref="D128:D130"/>
    <mergeCell ref="E128:E130"/>
    <mergeCell ref="C131:C133"/>
    <mergeCell ref="D131:D133"/>
    <mergeCell ref="E131:E133"/>
    <mergeCell ref="E134:E136"/>
    <mergeCell ref="B137:G137"/>
    <mergeCell ref="B122:B136"/>
    <mergeCell ref="C122:C124"/>
    <mergeCell ref="D122:D124"/>
    <mergeCell ref="E122:E124"/>
    <mergeCell ref="F122:F136"/>
    <mergeCell ref="C125:C127"/>
    <mergeCell ref="D125:D127"/>
    <mergeCell ref="E125:E127"/>
    <mergeCell ref="C134:C136"/>
    <mergeCell ref="D134:D136"/>
    <mergeCell ref="B116:B118"/>
    <mergeCell ref="C116:C118"/>
    <mergeCell ref="D116:D118"/>
    <mergeCell ref="E116:E118"/>
    <mergeCell ref="F116:F118"/>
    <mergeCell ref="B119:B121"/>
    <mergeCell ref="C119:C121"/>
    <mergeCell ref="D119:D121"/>
    <mergeCell ref="E119:E121"/>
    <mergeCell ref="F119:F121"/>
    <mergeCell ref="F108:F109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AQ92:AQ94"/>
    <mergeCell ref="C97:C99"/>
    <mergeCell ref="D97:D99"/>
    <mergeCell ref="E97:E99"/>
    <mergeCell ref="F97:F99"/>
    <mergeCell ref="AQ97:AQ9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AQ103:AQ109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B83:B84"/>
    <mergeCell ref="C83:C84"/>
    <mergeCell ref="D83:D84"/>
    <mergeCell ref="E83:E84"/>
    <mergeCell ref="F83:F84"/>
    <mergeCell ref="AQ83:AQ84"/>
    <mergeCell ref="B86:B88"/>
    <mergeCell ref="C86:C88"/>
    <mergeCell ref="D86:D88"/>
    <mergeCell ref="E86:E88"/>
    <mergeCell ref="F86:F88"/>
    <mergeCell ref="AQ86:AQ88"/>
    <mergeCell ref="B79:B80"/>
    <mergeCell ref="C79:C80"/>
    <mergeCell ref="D79:D80"/>
    <mergeCell ref="E79:E80"/>
    <mergeCell ref="F79:F80"/>
    <mergeCell ref="AQ79:AQ82"/>
    <mergeCell ref="B81:B82"/>
    <mergeCell ref="C81:C82"/>
    <mergeCell ref="D81:D82"/>
    <mergeCell ref="E81:E82"/>
    <mergeCell ref="F81:F82"/>
    <mergeCell ref="C72:C73"/>
    <mergeCell ref="D72:D73"/>
    <mergeCell ref="AQ72:AQ73"/>
    <mergeCell ref="C74:C75"/>
    <mergeCell ref="D74:D75"/>
    <mergeCell ref="AQ74:AQ75"/>
    <mergeCell ref="B76:B78"/>
    <mergeCell ref="C76:C78"/>
    <mergeCell ref="D76:D78"/>
    <mergeCell ref="E76:E78"/>
    <mergeCell ref="F76:F78"/>
    <mergeCell ref="AQ76:AQ78"/>
    <mergeCell ref="C65:C66"/>
    <mergeCell ref="D65:D66"/>
    <mergeCell ref="AQ65:AQ71"/>
    <mergeCell ref="C67:C68"/>
    <mergeCell ref="D67:D68"/>
    <mergeCell ref="B69:B71"/>
    <mergeCell ref="C69:C71"/>
    <mergeCell ref="D69:D71"/>
    <mergeCell ref="E69:E71"/>
    <mergeCell ref="F69:F71"/>
    <mergeCell ref="B61:B62"/>
    <mergeCell ref="C61:C62"/>
    <mergeCell ref="D61:D62"/>
    <mergeCell ref="E61:E62"/>
    <mergeCell ref="F61:F62"/>
    <mergeCell ref="AQ61:AQ62"/>
    <mergeCell ref="B63:B64"/>
    <mergeCell ref="C63:C64"/>
    <mergeCell ref="D63:D64"/>
    <mergeCell ref="E63:E64"/>
    <mergeCell ref="F63:F64"/>
    <mergeCell ref="AQ63:AQ64"/>
    <mergeCell ref="E52:E54"/>
    <mergeCell ref="F52:F54"/>
    <mergeCell ref="C55:C57"/>
    <mergeCell ref="D55:D57"/>
    <mergeCell ref="E55:E57"/>
    <mergeCell ref="F55:F57"/>
    <mergeCell ref="AQ55:AQ57"/>
    <mergeCell ref="B58:B60"/>
    <mergeCell ref="C58:C60"/>
    <mergeCell ref="D58:D60"/>
    <mergeCell ref="E58:E60"/>
    <mergeCell ref="F58:F60"/>
    <mergeCell ref="AQ58:AQ60"/>
    <mergeCell ref="B52:B57"/>
    <mergeCell ref="C52:C54"/>
    <mergeCell ref="D52:D54"/>
    <mergeCell ref="AS40:AS45"/>
    <mergeCell ref="C43:C45"/>
    <mergeCell ref="D43:D45"/>
    <mergeCell ref="E43:E45"/>
    <mergeCell ref="AQ43:AQ45"/>
    <mergeCell ref="B46:B51"/>
    <mergeCell ref="C46:C48"/>
    <mergeCell ref="D46:D48"/>
    <mergeCell ref="E46:E48"/>
    <mergeCell ref="F46:F51"/>
    <mergeCell ref="AQ46:AQ48"/>
    <mergeCell ref="AS46:AS51"/>
    <mergeCell ref="C49:C51"/>
    <mergeCell ref="D49:D51"/>
    <mergeCell ref="E49:E51"/>
    <mergeCell ref="AQ49:AQ51"/>
    <mergeCell ref="B38:B39"/>
    <mergeCell ref="C38:C39"/>
    <mergeCell ref="D38:D39"/>
    <mergeCell ref="E38:E39"/>
    <mergeCell ref="F38:F39"/>
    <mergeCell ref="AQ38:AQ39"/>
    <mergeCell ref="B40:B45"/>
    <mergeCell ref="C40:C42"/>
    <mergeCell ref="D40:D42"/>
    <mergeCell ref="E40:E42"/>
    <mergeCell ref="F40:F45"/>
    <mergeCell ref="AQ40:AQ42"/>
    <mergeCell ref="B34:B37"/>
    <mergeCell ref="C34:C35"/>
    <mergeCell ref="D34:D35"/>
    <mergeCell ref="E34:E35"/>
    <mergeCell ref="F34:F37"/>
    <mergeCell ref="AQ34:AQ35"/>
    <mergeCell ref="C36:C37"/>
    <mergeCell ref="D36:D37"/>
    <mergeCell ref="E36:E37"/>
    <mergeCell ref="AQ36:AQ37"/>
    <mergeCell ref="B29:B31"/>
    <mergeCell ref="C29:C31"/>
    <mergeCell ref="D29:D31"/>
    <mergeCell ref="E29:E31"/>
    <mergeCell ref="F29:F31"/>
    <mergeCell ref="AQ29:AQ31"/>
    <mergeCell ref="B32:B33"/>
    <mergeCell ref="C32:C33"/>
    <mergeCell ref="D32:D33"/>
    <mergeCell ref="E32:E33"/>
    <mergeCell ref="F32:F33"/>
    <mergeCell ref="AQ32:AQ33"/>
    <mergeCell ref="B25:B26"/>
    <mergeCell ref="C25:C26"/>
    <mergeCell ref="D25:D26"/>
    <mergeCell ref="E25:E26"/>
    <mergeCell ref="F25:F26"/>
    <mergeCell ref="AQ25:AQ28"/>
    <mergeCell ref="AS25:AS26"/>
    <mergeCell ref="B27:B28"/>
    <mergeCell ref="C27:C28"/>
    <mergeCell ref="D27:D28"/>
    <mergeCell ref="E27:E28"/>
    <mergeCell ref="F27:F28"/>
    <mergeCell ref="AS27:AS28"/>
    <mergeCell ref="AQ17:AQ24"/>
    <mergeCell ref="AS17:AS18"/>
    <mergeCell ref="C19:C20"/>
    <mergeCell ref="D19:D20"/>
    <mergeCell ref="E19:E20"/>
    <mergeCell ref="AS19:AS20"/>
    <mergeCell ref="C21:C22"/>
    <mergeCell ref="D21:D22"/>
    <mergeCell ref="E21:E22"/>
    <mergeCell ref="AS21:AS22"/>
    <mergeCell ref="AS23:AS24"/>
    <mergeCell ref="D10:D11"/>
    <mergeCell ref="E10:E11"/>
    <mergeCell ref="C12:C14"/>
    <mergeCell ref="E15:E16"/>
    <mergeCell ref="B17:B24"/>
    <mergeCell ref="C17:C18"/>
    <mergeCell ref="D17:D18"/>
    <mergeCell ref="E17:E18"/>
    <mergeCell ref="F17:F24"/>
    <mergeCell ref="C23:C24"/>
    <mergeCell ref="D23:D24"/>
    <mergeCell ref="E23:E24"/>
    <mergeCell ref="E1:G1"/>
    <mergeCell ref="AZ1:BA1"/>
    <mergeCell ref="BB1:BC1"/>
    <mergeCell ref="E2:G2"/>
    <mergeCell ref="L2:S3"/>
    <mergeCell ref="AZ2:BA2"/>
    <mergeCell ref="BB2:BC2"/>
    <mergeCell ref="M4:AO4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AQ6:AQ16"/>
    <mergeCell ref="AR6:AR138"/>
    <mergeCell ref="AS6:AS7"/>
    <mergeCell ref="C8:C9"/>
    <mergeCell ref="D8:D9"/>
    <mergeCell ref="E8:E9"/>
    <mergeCell ref="C10:C11"/>
  </mergeCells>
  <phoneticPr fontId="3"/>
  <printOptions horizontalCentered="1" verticalCentered="1"/>
  <pageMargins left="0" right="0" top="0" bottom="0" header="0.31496062992125984" footer="0.31496062992125984"/>
  <pageSetup paperSize="8" scale="10" orientation="landscape" r:id="rId1"/>
  <headerFooter alignWithMargins="0"/>
  <colBreaks count="2" manualBreakCount="2">
    <brk id="17" max="1048575" man="1"/>
    <brk id="45" max="240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746B-6786-468E-B1F8-0323C9E1FC7B}">
  <sheetPr>
    <pageSetUpPr fitToPage="1"/>
  </sheetPr>
  <dimension ref="A1:AUT13447"/>
  <sheetViews>
    <sheetView showZeros="0" zoomScale="10" zoomScaleNormal="10" zoomScaleSheetLayoutView="25" workbookViewId="0">
      <pane xSplit="5" ySplit="5" topLeftCell="F6" activePane="bottomRight" state="frozen"/>
      <selection activeCell="E166" sqref="E166:E169"/>
      <selection pane="topRight" activeCell="E166" sqref="E166:E169"/>
      <selection pane="bottomLeft" activeCell="E166" sqref="E166:E169"/>
      <selection pane="bottomRight" activeCell="AC76" sqref="AC76"/>
    </sheetView>
  </sheetViews>
  <sheetFormatPr defaultColWidth="8.09765625" defaultRowHeight="49.2" x14ac:dyDescent="0.45"/>
  <cols>
    <col min="1" max="1" width="8" style="3" customWidth="1"/>
    <col min="2" max="2" width="22.5" style="1" customWidth="1"/>
    <col min="3" max="3" width="39.59765625" style="1" customWidth="1"/>
    <col min="4" max="4" width="60.3984375" style="2" hidden="1" customWidth="1"/>
    <col min="5" max="5" width="77.69921875" style="3" customWidth="1"/>
    <col min="6" max="6" width="21.69921875" style="3" customWidth="1"/>
    <col min="7" max="7" width="20.3984375" style="3" bestFit="1" customWidth="1"/>
    <col min="8" max="8" width="19.5" style="3" customWidth="1"/>
    <col min="9" max="9" width="34.3984375" style="3" customWidth="1"/>
    <col min="10" max="14" width="32.19921875" style="3" customWidth="1"/>
    <col min="15" max="15" width="32.09765625" style="3" customWidth="1"/>
    <col min="16" max="16" width="32.09765625" style="758" customWidth="1"/>
    <col min="17" max="20" width="32.09765625" style="3" customWidth="1"/>
    <col min="21" max="21" width="33.59765625" style="3" customWidth="1"/>
    <col min="22" max="22" width="32.09765625" style="3" customWidth="1"/>
    <col min="23" max="23" width="32.09765625" style="758" customWidth="1"/>
    <col min="24" max="24" width="32.09765625" style="3" customWidth="1"/>
    <col min="25" max="25" width="32.09765625" style="758" customWidth="1"/>
    <col min="26" max="31" width="32.09765625" style="3" customWidth="1"/>
    <col min="32" max="33" width="34.09765625" style="3" customWidth="1"/>
    <col min="34" max="37" width="32.09765625" style="3" customWidth="1"/>
    <col min="38" max="38" width="32.59765625" style="3" customWidth="1"/>
    <col min="39" max="42" width="32.69921875" style="3" customWidth="1"/>
    <col min="43" max="43" width="53.5" style="3" customWidth="1"/>
    <col min="44" max="44" width="8.19921875" style="3" hidden="1" customWidth="1"/>
    <col min="45" max="45" width="84.3984375" style="3" customWidth="1"/>
    <col min="46" max="46" width="2.8984375" style="3" customWidth="1"/>
    <col min="47" max="48" width="8.09765625" style="3"/>
    <col min="49" max="49" width="28.5" style="3" customWidth="1"/>
    <col min="50" max="50" width="8.09765625" style="3"/>
    <col min="51" max="51" width="14.69921875" style="3" bestFit="1" customWidth="1"/>
    <col min="52" max="52" width="27.09765625" style="3" bestFit="1" customWidth="1"/>
    <col min="53" max="56" width="8.09765625" style="3"/>
    <col min="57" max="57" width="14.69921875" style="3" bestFit="1" customWidth="1"/>
    <col min="58" max="60" width="8.09765625" style="3"/>
    <col min="61" max="61" width="15.3984375" style="3" customWidth="1"/>
    <col min="62" max="62" width="20.59765625" style="3" customWidth="1"/>
    <col min="63" max="66" width="16.59765625" style="3" customWidth="1"/>
    <col min="67" max="72" width="29.3984375" style="3" bestFit="1" customWidth="1"/>
    <col min="73" max="80" width="8.09765625" style="3"/>
    <col min="81" max="82" width="12.5" style="3" bestFit="1" customWidth="1"/>
    <col min="83" max="16384" width="8.09765625" style="3"/>
  </cols>
  <sheetData>
    <row r="1" spans="2:99" ht="49.8" thickBot="1" x14ac:dyDescent="0.5">
      <c r="P1" s="3"/>
      <c r="W1" s="3"/>
      <c r="Y1" s="3"/>
    </row>
    <row r="2" spans="2:99" ht="62.25" customHeight="1" thickTop="1" x14ac:dyDescent="0.45">
      <c r="E2" s="4" t="s">
        <v>0</v>
      </c>
      <c r="F2" s="1602" t="s">
        <v>1</v>
      </c>
      <c r="G2" s="1603"/>
      <c r="H2" s="5"/>
      <c r="I2" s="5"/>
      <c r="J2" s="5"/>
      <c r="K2" s="5"/>
      <c r="L2" s="5"/>
      <c r="M2" s="1604" t="s">
        <v>2</v>
      </c>
      <c r="N2" s="1605"/>
      <c r="O2" s="1605"/>
      <c r="P2" s="1605"/>
      <c r="Q2" s="1605"/>
      <c r="R2" s="1605"/>
      <c r="S2" s="1605"/>
      <c r="T2" s="1606"/>
      <c r="W2" s="3"/>
      <c r="Y2" s="3"/>
      <c r="BC2" s="6"/>
      <c r="BD2" s="6"/>
      <c r="BE2" s="6"/>
      <c r="BF2" s="6"/>
      <c r="BG2" s="7"/>
      <c r="BH2" s="7"/>
      <c r="BI2" s="8" t="s">
        <v>3</v>
      </c>
      <c r="BJ2" s="9" t="s">
        <v>4</v>
      </c>
      <c r="BK2" s="9" t="s">
        <v>5</v>
      </c>
      <c r="BL2" s="9" t="s">
        <v>6</v>
      </c>
      <c r="BM2" s="10" t="s">
        <v>7</v>
      </c>
      <c r="BN2" s="11">
        <v>0</v>
      </c>
      <c r="BO2" s="11">
        <v>36</v>
      </c>
      <c r="BP2" s="11">
        <v>42</v>
      </c>
      <c r="BQ2" s="11">
        <v>42</v>
      </c>
      <c r="BR2" s="11">
        <v>42</v>
      </c>
      <c r="BS2" s="11">
        <v>42</v>
      </c>
      <c r="BT2" s="11">
        <v>32</v>
      </c>
      <c r="BU2" s="11">
        <v>0</v>
      </c>
      <c r="BV2" s="11">
        <v>0</v>
      </c>
      <c r="BW2" s="11">
        <v>0</v>
      </c>
      <c r="BX2" s="11">
        <v>0</v>
      </c>
      <c r="BY2" s="11">
        <v>0</v>
      </c>
      <c r="BZ2" s="3">
        <v>0</v>
      </c>
      <c r="CA2" s="3">
        <v>0</v>
      </c>
      <c r="CB2" s="3">
        <v>0</v>
      </c>
      <c r="CC2" s="3">
        <v>43</v>
      </c>
      <c r="CD2" s="12">
        <v>42</v>
      </c>
      <c r="CE2" s="12"/>
      <c r="CF2" s="12"/>
      <c r="CR2" s="12"/>
      <c r="CS2" s="12"/>
      <c r="CT2" s="12"/>
    </row>
    <row r="3" spans="2:99" ht="81" customHeight="1" thickBot="1" x14ac:dyDescent="0.5">
      <c r="E3" s="13" t="s">
        <v>8</v>
      </c>
      <c r="F3" s="1599" t="s">
        <v>9</v>
      </c>
      <c r="G3" s="1601"/>
      <c r="H3" s="5"/>
      <c r="I3" s="5"/>
      <c r="J3" s="5"/>
      <c r="K3" s="5"/>
      <c r="L3" s="5"/>
      <c r="M3" s="1607"/>
      <c r="N3" s="1608"/>
      <c r="O3" s="1608"/>
      <c r="P3" s="1608"/>
      <c r="Q3" s="1608"/>
      <c r="R3" s="1608"/>
      <c r="S3" s="1608"/>
      <c r="T3" s="1609"/>
      <c r="W3" s="3"/>
      <c r="Y3" s="3"/>
      <c r="BC3" s="6"/>
      <c r="BD3" s="6"/>
      <c r="BE3" s="6"/>
      <c r="BF3" s="6"/>
      <c r="BG3" s="7"/>
      <c r="BH3" s="7"/>
      <c r="BI3" s="14">
        <v>45740</v>
      </c>
      <c r="BJ3" s="15" t="s">
        <v>10</v>
      </c>
      <c r="BK3" s="16"/>
      <c r="BL3" s="17"/>
      <c r="BM3" s="18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</row>
    <row r="4" spans="2:99" ht="84" customHeight="1" thickBot="1" x14ac:dyDescent="0.5">
      <c r="D4" s="19"/>
      <c r="E4" s="20"/>
      <c r="M4" s="1643"/>
      <c r="N4" s="1643"/>
      <c r="O4" s="1643"/>
      <c r="P4" s="1643"/>
      <c r="Q4" s="1643"/>
      <c r="R4" s="1643"/>
      <c r="S4" s="1643"/>
      <c r="T4" s="1643"/>
      <c r="U4" s="1643"/>
      <c r="V4" s="1643"/>
      <c r="W4" s="1643"/>
      <c r="X4" s="1643"/>
      <c r="Y4" s="1643"/>
      <c r="Z4" s="1643"/>
      <c r="AA4" s="1643"/>
      <c r="AB4" s="1643"/>
      <c r="AC4" s="1643"/>
      <c r="AD4" s="1643"/>
      <c r="AE4" s="1643"/>
      <c r="AF4" s="1643"/>
      <c r="AG4" s="1611"/>
      <c r="AH4" s="1643"/>
      <c r="AI4" s="1643"/>
      <c r="AJ4" s="1643"/>
      <c r="AK4" s="1643"/>
      <c r="AL4" s="1643"/>
      <c r="AM4" s="1643"/>
      <c r="AN4" s="1643"/>
      <c r="AO4" s="1643"/>
      <c r="AP4" s="1643"/>
      <c r="BC4" s="6"/>
      <c r="BD4" s="6"/>
      <c r="BE4" s="6"/>
      <c r="BF4" s="6"/>
      <c r="BG4" s="7"/>
      <c r="BH4" s="7"/>
      <c r="BM4" s="2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</row>
    <row r="5" spans="2:99" s="42" customFormat="1" ht="78" customHeight="1" thickTop="1" thickBot="1" x14ac:dyDescent="0.5">
      <c r="B5" s="22"/>
      <c r="C5" s="23" t="s">
        <v>11</v>
      </c>
      <c r="D5" s="24" t="s">
        <v>12</v>
      </c>
      <c r="E5" s="25" t="s">
        <v>13</v>
      </c>
      <c r="F5" s="24" t="s">
        <v>14</v>
      </c>
      <c r="G5" s="25" t="s">
        <v>15</v>
      </c>
      <c r="H5" s="24" t="s">
        <v>16</v>
      </c>
      <c r="I5" s="26">
        <v>45405</v>
      </c>
      <c r="J5" s="25">
        <v>24</v>
      </c>
      <c r="K5" s="27">
        <v>25</v>
      </c>
      <c r="L5" s="28">
        <v>45783</v>
      </c>
      <c r="M5" s="29">
        <v>7</v>
      </c>
      <c r="N5" s="29">
        <v>8</v>
      </c>
      <c r="O5" s="30">
        <v>9</v>
      </c>
      <c r="P5" s="31">
        <v>12</v>
      </c>
      <c r="Q5" s="32">
        <v>13</v>
      </c>
      <c r="R5" s="31">
        <v>14</v>
      </c>
      <c r="S5" s="33">
        <v>15</v>
      </c>
      <c r="T5" s="30">
        <v>16</v>
      </c>
      <c r="U5" s="34">
        <v>19</v>
      </c>
      <c r="V5" s="35">
        <v>20</v>
      </c>
      <c r="W5" s="34">
        <v>21</v>
      </c>
      <c r="X5" s="34">
        <v>22</v>
      </c>
      <c r="Y5" s="36">
        <v>23</v>
      </c>
      <c r="Z5" s="34">
        <v>26</v>
      </c>
      <c r="AA5" s="35">
        <v>27</v>
      </c>
      <c r="AB5" s="35">
        <v>28</v>
      </c>
      <c r="AC5" s="34">
        <v>29</v>
      </c>
      <c r="AD5" s="35">
        <v>30</v>
      </c>
      <c r="AE5" s="34">
        <v>23</v>
      </c>
      <c r="AF5" s="34">
        <v>24</v>
      </c>
      <c r="AG5" s="34">
        <v>25</v>
      </c>
      <c r="AH5" s="36">
        <v>28</v>
      </c>
      <c r="AI5" s="34">
        <v>31</v>
      </c>
      <c r="AJ5" s="37"/>
      <c r="AK5" s="38">
        <v>29</v>
      </c>
      <c r="AL5" s="37">
        <v>31</v>
      </c>
      <c r="AM5" s="39">
        <v>28</v>
      </c>
      <c r="AN5" s="39">
        <v>30</v>
      </c>
      <c r="AO5" s="37">
        <v>31</v>
      </c>
      <c r="AP5" s="27"/>
      <c r="AQ5" s="40" t="s">
        <v>17</v>
      </c>
      <c r="AR5" s="24" t="s">
        <v>18</v>
      </c>
      <c r="AS5" s="23" t="s">
        <v>19</v>
      </c>
      <c r="AT5" s="41"/>
      <c r="BC5" s="6"/>
      <c r="BD5" s="6"/>
      <c r="BE5" s="6"/>
      <c r="BF5" s="6"/>
      <c r="BG5" s="7"/>
      <c r="BH5" s="7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D5" s="43"/>
      <c r="CE5" s="43"/>
      <c r="CF5" s="43"/>
      <c r="CG5" s="43"/>
      <c r="CH5" s="1612" t="s">
        <v>0</v>
      </c>
      <c r="CI5" s="1613"/>
      <c r="CJ5" s="1613"/>
      <c r="CK5" s="1614"/>
      <c r="CL5" s="1612" t="s">
        <v>1</v>
      </c>
      <c r="CM5" s="1613"/>
      <c r="CN5" s="1613"/>
      <c r="CO5" s="1620"/>
      <c r="CP5" s="43"/>
      <c r="CQ5" s="43"/>
      <c r="CR5" s="43"/>
      <c r="CS5" s="43"/>
      <c r="CT5" s="43"/>
      <c r="CU5" s="43"/>
    </row>
    <row r="6" spans="2:99" ht="80.400000000000006" customHeight="1" thickTop="1" x14ac:dyDescent="0.45">
      <c r="B6" s="1919">
        <v>1</v>
      </c>
      <c r="C6" s="1933" t="s">
        <v>20</v>
      </c>
      <c r="D6" s="1619" t="s">
        <v>21</v>
      </c>
      <c r="E6" s="1920" t="s">
        <v>22</v>
      </c>
      <c r="F6" s="1923" t="s">
        <v>23</v>
      </c>
      <c r="G6" s="1926">
        <v>200</v>
      </c>
      <c r="H6" s="44" t="s">
        <v>24</v>
      </c>
      <c r="I6" s="45"/>
      <c r="J6" s="46"/>
      <c r="K6" s="47"/>
      <c r="L6" s="48"/>
      <c r="M6" s="49"/>
      <c r="N6" s="49"/>
      <c r="O6" s="50"/>
      <c r="P6" s="51"/>
      <c r="Q6" s="52"/>
      <c r="R6" s="53"/>
      <c r="S6" s="53"/>
      <c r="T6" s="50"/>
      <c r="U6" s="53"/>
      <c r="V6" s="52"/>
      <c r="W6" s="54"/>
      <c r="X6" s="53"/>
      <c r="Y6" s="50"/>
      <c r="Z6" s="53"/>
      <c r="AA6" s="55"/>
      <c r="AB6" s="52"/>
      <c r="AC6" s="53"/>
      <c r="AD6" s="53"/>
      <c r="AE6" s="52"/>
      <c r="AF6" s="53"/>
      <c r="AG6" s="51"/>
      <c r="AH6" s="50"/>
      <c r="AI6" s="53">
        <v>0</v>
      </c>
      <c r="AJ6" s="56">
        <v>0</v>
      </c>
      <c r="AK6" s="57">
        <v>0</v>
      </c>
      <c r="AL6" s="58">
        <v>0</v>
      </c>
      <c r="AM6" s="57">
        <v>0</v>
      </c>
      <c r="AN6" s="57">
        <v>0</v>
      </c>
      <c r="AO6" s="58"/>
      <c r="AP6" s="59"/>
      <c r="AQ6" s="60">
        <f t="shared" ref="AQ6:AQ17" si="0">SUM(J6:AN6)</f>
        <v>0</v>
      </c>
      <c r="AR6" s="61"/>
      <c r="AS6" s="1929" t="s">
        <v>25</v>
      </c>
      <c r="AT6" s="1678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</row>
    <row r="7" spans="2:99" ht="80.400000000000006" customHeight="1" x14ac:dyDescent="0.45">
      <c r="B7" s="1834"/>
      <c r="C7" s="1934"/>
      <c r="D7" s="1616"/>
      <c r="E7" s="1921"/>
      <c r="F7" s="1924"/>
      <c r="G7" s="1927"/>
      <c r="H7" s="62" t="s">
        <v>26</v>
      </c>
      <c r="I7" s="63"/>
      <c r="J7" s="64"/>
      <c r="K7" s="65"/>
      <c r="L7" s="66"/>
      <c r="M7" s="67"/>
      <c r="N7" s="67"/>
      <c r="O7" s="68"/>
      <c r="P7" s="65"/>
      <c r="Q7" s="64"/>
      <c r="R7" s="67"/>
      <c r="S7" s="67"/>
      <c r="T7" s="68"/>
      <c r="U7" s="67"/>
      <c r="V7" s="64"/>
      <c r="W7" s="69"/>
      <c r="X7" s="67"/>
      <c r="Y7" s="68"/>
      <c r="Z7" s="67"/>
      <c r="AA7" s="70"/>
      <c r="AB7" s="64"/>
      <c r="AC7" s="67"/>
      <c r="AD7" s="67"/>
      <c r="AE7" s="64"/>
      <c r="AF7" s="71"/>
      <c r="AG7" s="65"/>
      <c r="AH7" s="68"/>
      <c r="AI7" s="67">
        <v>0</v>
      </c>
      <c r="AJ7" s="72">
        <v>0</v>
      </c>
      <c r="AK7" s="73">
        <v>0</v>
      </c>
      <c r="AL7" s="72">
        <v>0</v>
      </c>
      <c r="AM7" s="73"/>
      <c r="AN7" s="73"/>
      <c r="AO7" s="72"/>
      <c r="AP7" s="74"/>
      <c r="AQ7" s="75">
        <f t="shared" si="0"/>
        <v>0</v>
      </c>
      <c r="AR7" s="61"/>
      <c r="AS7" s="1930"/>
      <c r="AT7" s="1678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</row>
    <row r="8" spans="2:99" ht="80.400000000000006" customHeight="1" thickBot="1" x14ac:dyDescent="0.5">
      <c r="B8" s="1834"/>
      <c r="C8" s="1935"/>
      <c r="D8" s="1617"/>
      <c r="E8" s="1922"/>
      <c r="F8" s="1925"/>
      <c r="G8" s="1866"/>
      <c r="H8" s="76" t="s">
        <v>27</v>
      </c>
      <c r="I8" s="77"/>
      <c r="J8" s="78"/>
      <c r="K8" s="79"/>
      <c r="L8" s="80"/>
      <c r="M8" s="81"/>
      <c r="N8" s="81"/>
      <c r="O8" s="82"/>
      <c r="P8" s="83"/>
      <c r="Q8" s="84"/>
      <c r="R8" s="85"/>
      <c r="S8" s="85"/>
      <c r="T8" s="82"/>
      <c r="U8" s="85"/>
      <c r="V8" s="84"/>
      <c r="W8" s="86"/>
      <c r="X8" s="85"/>
      <c r="Y8" s="82"/>
      <c r="Z8" s="85"/>
      <c r="AA8" s="87"/>
      <c r="AB8" s="84"/>
      <c r="AC8" s="85"/>
      <c r="AD8" s="85"/>
      <c r="AE8" s="84"/>
      <c r="AF8" s="85"/>
      <c r="AG8" s="83"/>
      <c r="AH8" s="82"/>
      <c r="AI8" s="85"/>
      <c r="AJ8" s="88">
        <v>0</v>
      </c>
      <c r="AK8" s="89">
        <v>0</v>
      </c>
      <c r="AL8" s="88"/>
      <c r="AM8" s="89"/>
      <c r="AN8" s="89"/>
      <c r="AO8" s="88"/>
      <c r="AP8" s="90"/>
      <c r="AQ8" s="91">
        <f t="shared" si="0"/>
        <v>0</v>
      </c>
      <c r="AR8" s="61"/>
      <c r="AS8" s="1930"/>
      <c r="AT8" s="1678"/>
    </row>
    <row r="9" spans="2:99" ht="80.25" customHeight="1" thickTop="1" x14ac:dyDescent="0.45">
      <c r="B9" s="1834"/>
      <c r="C9" s="1936" t="s">
        <v>20</v>
      </c>
      <c r="D9" s="1861" t="s">
        <v>21</v>
      </c>
      <c r="E9" s="1922" t="s">
        <v>22</v>
      </c>
      <c r="F9" s="1939" t="s">
        <v>28</v>
      </c>
      <c r="G9" s="1866"/>
      <c r="H9" s="92" t="s">
        <v>24</v>
      </c>
      <c r="I9" s="93"/>
      <c r="J9" s="64"/>
      <c r="K9" s="65"/>
      <c r="L9" s="66"/>
      <c r="M9" s="67"/>
      <c r="N9" s="67"/>
      <c r="O9" s="68"/>
      <c r="P9" s="65"/>
      <c r="Q9" s="64"/>
      <c r="R9" s="67"/>
      <c r="S9" s="67"/>
      <c r="T9" s="68"/>
      <c r="U9" s="67"/>
      <c r="V9" s="64"/>
      <c r="W9" s="69"/>
      <c r="X9" s="67"/>
      <c r="Y9" s="68"/>
      <c r="Z9" s="67"/>
      <c r="AA9" s="70"/>
      <c r="AB9" s="64"/>
      <c r="AC9" s="67"/>
      <c r="AD9" s="67"/>
      <c r="AE9" s="64"/>
      <c r="AF9" s="67"/>
      <c r="AG9" s="65"/>
      <c r="AH9" s="68"/>
      <c r="AI9" s="67"/>
      <c r="AJ9" s="94"/>
      <c r="AK9" s="95"/>
      <c r="AL9" s="94"/>
      <c r="AM9" s="95"/>
      <c r="AN9" s="95"/>
      <c r="AO9" s="96"/>
      <c r="AP9" s="93"/>
      <c r="AQ9" s="97">
        <f t="shared" si="0"/>
        <v>0</v>
      </c>
      <c r="AR9" s="61"/>
      <c r="AS9" s="1930"/>
      <c r="AT9" s="1678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</row>
    <row r="10" spans="2:99" ht="80.25" customHeight="1" x14ac:dyDescent="0.45">
      <c r="B10" s="1834"/>
      <c r="C10" s="1937"/>
      <c r="D10" s="1615"/>
      <c r="E10" s="1941"/>
      <c r="F10" s="1925"/>
      <c r="G10" s="1928"/>
      <c r="H10" s="98" t="s">
        <v>26</v>
      </c>
      <c r="I10" s="99"/>
      <c r="J10" s="100"/>
      <c r="K10" s="101"/>
      <c r="L10" s="102"/>
      <c r="M10" s="103"/>
      <c r="N10" s="103"/>
      <c r="O10" s="104"/>
      <c r="P10" s="105"/>
      <c r="Q10" s="106"/>
      <c r="R10" s="103"/>
      <c r="S10" s="107"/>
      <c r="T10" s="104"/>
      <c r="U10" s="103"/>
      <c r="V10" s="106"/>
      <c r="W10" s="103"/>
      <c r="X10" s="103"/>
      <c r="Y10" s="104"/>
      <c r="Z10" s="103"/>
      <c r="AA10" s="108"/>
      <c r="AB10" s="106"/>
      <c r="AC10" s="103"/>
      <c r="AD10" s="103"/>
      <c r="AE10" s="106"/>
      <c r="AF10" s="103"/>
      <c r="AG10" s="105"/>
      <c r="AH10" s="104"/>
      <c r="AI10" s="103"/>
      <c r="AJ10" s="103"/>
      <c r="AK10" s="109"/>
      <c r="AL10" s="103"/>
      <c r="AM10" s="109"/>
      <c r="AN10" s="109"/>
      <c r="AO10" s="103"/>
      <c r="AP10" s="108"/>
      <c r="AQ10" s="110">
        <f t="shared" si="0"/>
        <v>0</v>
      </c>
      <c r="AR10" s="61"/>
      <c r="AS10" s="1930"/>
      <c r="AT10" s="1678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</row>
    <row r="11" spans="2:99" ht="80.400000000000006" customHeight="1" thickBot="1" x14ac:dyDescent="0.5">
      <c r="B11" s="1835"/>
      <c r="C11" s="1938"/>
      <c r="D11" s="1871"/>
      <c r="E11" s="1942"/>
      <c r="F11" s="1940"/>
      <c r="G11" s="1867"/>
      <c r="H11" s="111" t="s">
        <v>27</v>
      </c>
      <c r="I11" s="112"/>
      <c r="J11" s="113"/>
      <c r="K11" s="114"/>
      <c r="L11" s="115"/>
      <c r="M11" s="116"/>
      <c r="N11" s="116"/>
      <c r="O11" s="117"/>
      <c r="P11" s="118"/>
      <c r="Q11" s="119"/>
      <c r="R11" s="116"/>
      <c r="S11" s="116"/>
      <c r="T11" s="117"/>
      <c r="U11" s="116"/>
      <c r="V11" s="119"/>
      <c r="W11" s="116"/>
      <c r="X11" s="116"/>
      <c r="Y11" s="117"/>
      <c r="Z11" s="116"/>
      <c r="AA11" s="120"/>
      <c r="AB11" s="119"/>
      <c r="AC11" s="116"/>
      <c r="AD11" s="116"/>
      <c r="AE11" s="119"/>
      <c r="AF11" s="116"/>
      <c r="AG11" s="118"/>
      <c r="AH11" s="117"/>
      <c r="AI11" s="116"/>
      <c r="AJ11" s="116"/>
      <c r="AK11" s="121"/>
      <c r="AL11" s="116"/>
      <c r="AM11" s="121"/>
      <c r="AN11" s="121"/>
      <c r="AO11" s="116"/>
      <c r="AP11" s="120"/>
      <c r="AQ11" s="122">
        <f t="shared" si="0"/>
        <v>0</v>
      </c>
      <c r="AR11" s="61"/>
      <c r="AS11" s="1930"/>
      <c r="AT11" s="1678"/>
    </row>
    <row r="12" spans="2:99" s="135" customFormat="1" ht="80.25" customHeight="1" x14ac:dyDescent="0.45">
      <c r="B12" s="123"/>
      <c r="C12" s="1617" t="s">
        <v>29</v>
      </c>
      <c r="D12" s="1617" t="s">
        <v>30</v>
      </c>
      <c r="E12" s="1875" t="s">
        <v>31</v>
      </c>
      <c r="F12" s="1943" t="s">
        <v>32</v>
      </c>
      <c r="G12" s="1850">
        <v>200</v>
      </c>
      <c r="H12" s="124" t="s">
        <v>24</v>
      </c>
      <c r="I12" s="125"/>
      <c r="J12" s="126"/>
      <c r="K12" s="127"/>
      <c r="L12" s="128"/>
      <c r="M12" s="129"/>
      <c r="N12" s="129"/>
      <c r="O12" s="130"/>
      <c r="P12" s="127"/>
      <c r="Q12" s="126"/>
      <c r="R12" s="129"/>
      <c r="S12" s="129"/>
      <c r="T12" s="130"/>
      <c r="U12" s="129"/>
      <c r="V12" s="126"/>
      <c r="W12" s="129"/>
      <c r="X12" s="129"/>
      <c r="Y12" s="130"/>
      <c r="Z12" s="129"/>
      <c r="AA12" s="125"/>
      <c r="AB12" s="126"/>
      <c r="AC12" s="129"/>
      <c r="AD12" s="129"/>
      <c r="AE12" s="126"/>
      <c r="AF12" s="129"/>
      <c r="AG12" s="127"/>
      <c r="AH12" s="130"/>
      <c r="AI12" s="129"/>
      <c r="AJ12" s="129"/>
      <c r="AK12" s="131"/>
      <c r="AL12" s="129"/>
      <c r="AM12" s="131"/>
      <c r="AN12" s="131"/>
      <c r="AO12" s="129"/>
      <c r="AP12" s="125"/>
      <c r="AQ12" s="132">
        <f t="shared" si="0"/>
        <v>0</v>
      </c>
      <c r="AR12" s="133"/>
      <c r="AS12" s="1930"/>
      <c r="AT12" s="1594"/>
      <c r="AU12" s="134"/>
      <c r="AV12" s="134"/>
      <c r="AW12" s="134"/>
    </row>
    <row r="13" spans="2:99" ht="80.400000000000006" customHeight="1" x14ac:dyDescent="0.45">
      <c r="B13" s="123"/>
      <c r="C13" s="1861"/>
      <c r="D13" s="1861"/>
      <c r="E13" s="1863"/>
      <c r="F13" s="1932"/>
      <c r="G13" s="1850"/>
      <c r="H13" s="62" t="s">
        <v>26</v>
      </c>
      <c r="I13" s="63"/>
      <c r="J13" s="136"/>
      <c r="K13" s="137"/>
      <c r="L13" s="138"/>
      <c r="M13" s="72"/>
      <c r="N13" s="72"/>
      <c r="O13" s="139"/>
      <c r="P13" s="140"/>
      <c r="Q13" s="141"/>
      <c r="R13" s="72"/>
      <c r="S13" s="72"/>
      <c r="T13" s="139"/>
      <c r="U13" s="72"/>
      <c r="V13" s="141"/>
      <c r="W13" s="72"/>
      <c r="X13" s="72"/>
      <c r="Y13" s="139"/>
      <c r="Z13" s="72"/>
      <c r="AA13" s="74"/>
      <c r="AB13" s="141"/>
      <c r="AC13" s="72"/>
      <c r="AD13" s="72"/>
      <c r="AE13" s="142"/>
      <c r="AF13" s="72"/>
      <c r="AG13" s="143"/>
      <c r="AH13" s="139"/>
      <c r="AI13" s="72"/>
      <c r="AJ13" s="72"/>
      <c r="AK13" s="73"/>
      <c r="AL13" s="72"/>
      <c r="AM13" s="73"/>
      <c r="AN13" s="73"/>
      <c r="AO13" s="72"/>
      <c r="AP13" s="74"/>
      <c r="AQ13" s="144">
        <f t="shared" si="0"/>
        <v>0</v>
      </c>
      <c r="AR13" s="133"/>
      <c r="AS13" s="1930"/>
      <c r="AT13" s="1594"/>
      <c r="AU13" s="145"/>
      <c r="AV13" s="146"/>
      <c r="AW13" s="146"/>
    </row>
    <row r="14" spans="2:99" s="135" customFormat="1" ht="80.400000000000006" customHeight="1" x14ac:dyDescent="0.45">
      <c r="B14" s="123"/>
      <c r="C14" s="1861" t="s">
        <v>29</v>
      </c>
      <c r="D14" s="1861" t="s">
        <v>30</v>
      </c>
      <c r="E14" s="1877" t="s">
        <v>33</v>
      </c>
      <c r="F14" s="1932" t="s">
        <v>28</v>
      </c>
      <c r="G14" s="1850"/>
      <c r="H14" s="147">
        <v>2.1458333333333335</v>
      </c>
      <c r="I14" s="148"/>
      <c r="J14" s="149"/>
      <c r="K14" s="150"/>
      <c r="L14" s="151"/>
      <c r="M14" s="96"/>
      <c r="N14" s="96"/>
      <c r="O14" s="152"/>
      <c r="P14" s="153"/>
      <c r="Q14" s="154"/>
      <c r="R14" s="96"/>
      <c r="S14" s="96"/>
      <c r="T14" s="152"/>
      <c r="U14" s="96"/>
      <c r="V14" s="154"/>
      <c r="W14" s="96"/>
      <c r="X14" s="96"/>
      <c r="Y14" s="152"/>
      <c r="Z14" s="96"/>
      <c r="AA14" s="93"/>
      <c r="AB14" s="154"/>
      <c r="AC14" s="96"/>
      <c r="AD14" s="96"/>
      <c r="AE14" s="154"/>
      <c r="AF14" s="96"/>
      <c r="AG14" s="153"/>
      <c r="AH14" s="152"/>
      <c r="AI14" s="96"/>
      <c r="AJ14" s="96"/>
      <c r="AK14" s="155"/>
      <c r="AL14" s="96"/>
      <c r="AM14" s="155"/>
      <c r="AN14" s="155"/>
      <c r="AO14" s="96"/>
      <c r="AP14" s="93"/>
      <c r="AQ14" s="156">
        <f t="shared" si="0"/>
        <v>0</v>
      </c>
      <c r="AR14" s="133"/>
      <c r="AS14" s="1930"/>
      <c r="AT14" s="1594"/>
      <c r="AU14" s="134"/>
      <c r="AV14" s="134"/>
      <c r="AW14" s="134"/>
    </row>
    <row r="15" spans="2:99" ht="80.400000000000006" customHeight="1" x14ac:dyDescent="0.45">
      <c r="B15" s="123"/>
      <c r="C15" s="1861"/>
      <c r="D15" s="1861"/>
      <c r="E15" s="1863"/>
      <c r="F15" s="1932"/>
      <c r="G15" s="1850"/>
      <c r="H15" s="62" t="s">
        <v>26</v>
      </c>
      <c r="I15" s="63"/>
      <c r="J15" s="136"/>
      <c r="K15" s="137"/>
      <c r="L15" s="138"/>
      <c r="M15" s="72"/>
      <c r="N15" s="72"/>
      <c r="O15" s="139"/>
      <c r="P15" s="140"/>
      <c r="Q15" s="141"/>
      <c r="R15" s="72"/>
      <c r="S15" s="72"/>
      <c r="T15" s="139"/>
      <c r="U15" s="72"/>
      <c r="V15" s="141"/>
      <c r="W15" s="72"/>
      <c r="X15" s="72"/>
      <c r="Y15" s="139"/>
      <c r="Z15" s="72"/>
      <c r="AA15" s="74"/>
      <c r="AB15" s="141"/>
      <c r="AC15" s="72"/>
      <c r="AD15" s="72"/>
      <c r="AE15" s="141"/>
      <c r="AF15" s="72"/>
      <c r="AG15" s="140"/>
      <c r="AH15" s="139"/>
      <c r="AI15" s="72"/>
      <c r="AJ15" s="72"/>
      <c r="AK15" s="73"/>
      <c r="AL15" s="72"/>
      <c r="AM15" s="73"/>
      <c r="AN15" s="73"/>
      <c r="AO15" s="72"/>
      <c r="AP15" s="74"/>
      <c r="AQ15" s="144">
        <f t="shared" si="0"/>
        <v>0</v>
      </c>
      <c r="AR15" s="133"/>
      <c r="AS15" s="1930"/>
      <c r="AT15" s="1594"/>
      <c r="AU15" s="145"/>
      <c r="AV15" s="146"/>
      <c r="AW15" s="146"/>
    </row>
    <row r="16" spans="2:99" s="135" customFormat="1" ht="80.400000000000006" customHeight="1" x14ac:dyDescent="0.45">
      <c r="B16" s="123"/>
      <c r="C16" s="1861" t="s">
        <v>34</v>
      </c>
      <c r="D16" s="1861" t="s">
        <v>35</v>
      </c>
      <c r="E16" s="1877" t="s">
        <v>36</v>
      </c>
      <c r="F16" s="1864" t="s">
        <v>37</v>
      </c>
      <c r="G16" s="1850"/>
      <c r="H16" s="92" t="s">
        <v>24</v>
      </c>
      <c r="I16" s="93"/>
      <c r="J16" s="154"/>
      <c r="K16" s="153"/>
      <c r="L16" s="157"/>
      <c r="M16" s="96"/>
      <c r="N16" s="96"/>
      <c r="O16" s="152"/>
      <c r="P16" s="153"/>
      <c r="Q16" s="154"/>
      <c r="R16" s="96"/>
      <c r="S16" s="96"/>
      <c r="T16" s="152"/>
      <c r="U16" s="96"/>
      <c r="V16" s="154"/>
      <c r="W16" s="96"/>
      <c r="X16" s="96"/>
      <c r="Y16" s="152"/>
      <c r="Z16" s="96"/>
      <c r="AA16" s="93"/>
      <c r="AB16" s="154"/>
      <c r="AC16" s="96"/>
      <c r="AD16" s="96"/>
      <c r="AE16" s="154"/>
      <c r="AF16" s="96"/>
      <c r="AG16" s="153"/>
      <c r="AH16" s="152"/>
      <c r="AI16" s="96"/>
      <c r="AJ16" s="96"/>
      <c r="AK16" s="155"/>
      <c r="AL16" s="96"/>
      <c r="AM16" s="155"/>
      <c r="AN16" s="155"/>
      <c r="AO16" s="96"/>
      <c r="AP16" s="93"/>
      <c r="AQ16" s="97">
        <f t="shared" si="0"/>
        <v>0</v>
      </c>
      <c r="AR16" s="133"/>
      <c r="AS16" s="1930"/>
      <c r="AT16" s="1594"/>
      <c r="AU16" s="134"/>
      <c r="AV16" s="134"/>
      <c r="AW16" s="134"/>
    </row>
    <row r="17" spans="2:49" ht="80.400000000000006" customHeight="1" thickBot="1" x14ac:dyDescent="0.5">
      <c r="B17" s="123"/>
      <c r="C17" s="1861"/>
      <c r="D17" s="1861"/>
      <c r="E17" s="1877"/>
      <c r="F17" s="1864"/>
      <c r="G17" s="1850"/>
      <c r="H17" s="62" t="s">
        <v>26</v>
      </c>
      <c r="I17" s="63"/>
      <c r="J17" s="136"/>
      <c r="K17" s="137"/>
      <c r="L17" s="138"/>
      <c r="M17" s="72"/>
      <c r="N17" s="72"/>
      <c r="O17" s="139"/>
      <c r="P17" s="140"/>
      <c r="Q17" s="141"/>
      <c r="R17" s="72"/>
      <c r="S17" s="72"/>
      <c r="T17" s="139"/>
      <c r="U17" s="72"/>
      <c r="V17" s="141"/>
      <c r="W17" s="72"/>
      <c r="X17" s="72"/>
      <c r="Y17" s="139"/>
      <c r="Z17" s="72"/>
      <c r="AA17" s="74"/>
      <c r="AB17" s="141"/>
      <c r="AC17" s="72"/>
      <c r="AD17" s="72"/>
      <c r="AE17" s="141"/>
      <c r="AF17" s="72"/>
      <c r="AG17" s="140"/>
      <c r="AH17" s="139"/>
      <c r="AI17" s="72"/>
      <c r="AJ17" s="72"/>
      <c r="AK17" s="73"/>
      <c r="AL17" s="72"/>
      <c r="AM17" s="73"/>
      <c r="AN17" s="73"/>
      <c r="AO17" s="72"/>
      <c r="AP17" s="74"/>
      <c r="AQ17" s="144">
        <f t="shared" si="0"/>
        <v>0</v>
      </c>
      <c r="AR17" s="133"/>
      <c r="AS17" s="1930"/>
      <c r="AT17" s="1594"/>
      <c r="AU17" s="145"/>
      <c r="AV17" s="146"/>
      <c r="AW17" s="146"/>
    </row>
    <row r="18" spans="2:49" s="135" customFormat="1" ht="80.400000000000006" customHeight="1" x14ac:dyDescent="0.45">
      <c r="B18" s="1916" t="s">
        <v>38</v>
      </c>
      <c r="C18" s="1861" t="s">
        <v>34</v>
      </c>
      <c r="D18" s="1861" t="s">
        <v>39</v>
      </c>
      <c r="E18" s="1877" t="s">
        <v>40</v>
      </c>
      <c r="F18" s="1917" t="s">
        <v>28</v>
      </c>
      <c r="G18" s="1850"/>
      <c r="H18" s="92" t="s">
        <v>24</v>
      </c>
      <c r="I18" s="93"/>
      <c r="J18" s="154"/>
      <c r="K18" s="153"/>
      <c r="L18" s="158">
        <v>0</v>
      </c>
      <c r="M18" s="159">
        <v>0</v>
      </c>
      <c r="N18" s="159">
        <v>14</v>
      </c>
      <c r="O18" s="160">
        <v>0</v>
      </c>
      <c r="P18" s="161">
        <v>14</v>
      </c>
      <c r="Q18" s="162">
        <v>0</v>
      </c>
      <c r="R18" s="159">
        <v>0</v>
      </c>
      <c r="S18" s="159">
        <v>14</v>
      </c>
      <c r="T18" s="160">
        <v>0</v>
      </c>
      <c r="U18" s="159">
        <v>14</v>
      </c>
      <c r="V18" s="162">
        <v>0</v>
      </c>
      <c r="W18" s="159">
        <v>12</v>
      </c>
      <c r="X18" s="159">
        <v>0</v>
      </c>
      <c r="Y18" s="160">
        <v>14</v>
      </c>
      <c r="Z18" s="163">
        <v>0</v>
      </c>
      <c r="AA18" s="164">
        <v>14</v>
      </c>
      <c r="AB18" s="162">
        <v>0</v>
      </c>
      <c r="AC18" s="163">
        <v>0</v>
      </c>
      <c r="AD18" s="94">
        <v>0</v>
      </c>
      <c r="AE18" s="165"/>
      <c r="AF18" s="94"/>
      <c r="AG18" s="166"/>
      <c r="AH18" s="167"/>
      <c r="AI18" s="94"/>
      <c r="AJ18" s="94"/>
      <c r="AK18" s="95"/>
      <c r="AL18" s="94"/>
      <c r="AM18" s="95"/>
      <c r="AN18" s="95"/>
      <c r="AO18" s="96"/>
      <c r="AP18" s="93"/>
      <c r="AQ18" s="97">
        <f t="shared" ref="AQ18:AQ49" si="1">SUM(I18:AN18)</f>
        <v>96</v>
      </c>
      <c r="AR18" s="133"/>
      <c r="AS18" s="1930"/>
      <c r="AT18" s="168"/>
    </row>
    <row r="19" spans="2:49" s="135" customFormat="1" ht="80.400000000000006" customHeight="1" x14ac:dyDescent="0.45">
      <c r="B19" s="1869"/>
      <c r="C19" s="1861"/>
      <c r="D19" s="1861"/>
      <c r="E19" s="1877"/>
      <c r="F19" s="1917"/>
      <c r="G19" s="1850"/>
      <c r="H19" s="62" t="s">
        <v>26</v>
      </c>
      <c r="I19" s="63">
        <v>0</v>
      </c>
      <c r="J19" s="169">
        <v>0</v>
      </c>
      <c r="K19" s="170">
        <v>14</v>
      </c>
      <c r="L19" s="171">
        <v>0</v>
      </c>
      <c r="M19" s="103">
        <v>14</v>
      </c>
      <c r="N19" s="103">
        <v>0</v>
      </c>
      <c r="O19" s="104">
        <v>0</v>
      </c>
      <c r="P19" s="105">
        <v>14</v>
      </c>
      <c r="Q19" s="106">
        <v>0</v>
      </c>
      <c r="R19" s="103">
        <v>14</v>
      </c>
      <c r="S19" s="103">
        <v>0</v>
      </c>
      <c r="T19" s="139">
        <v>12</v>
      </c>
      <c r="U19" s="103">
        <v>0</v>
      </c>
      <c r="V19" s="106">
        <v>14</v>
      </c>
      <c r="W19" s="103">
        <v>0</v>
      </c>
      <c r="X19" s="103">
        <v>14</v>
      </c>
      <c r="Y19" s="104">
        <v>0</v>
      </c>
      <c r="Z19" s="103">
        <v>0</v>
      </c>
      <c r="AA19" s="108">
        <v>0</v>
      </c>
      <c r="AB19" s="106"/>
      <c r="AC19" s="103"/>
      <c r="AD19" s="172"/>
      <c r="AE19" s="173"/>
      <c r="AF19" s="172"/>
      <c r="AG19" s="174"/>
      <c r="AH19" s="139"/>
      <c r="AI19" s="72"/>
      <c r="AJ19" s="72"/>
      <c r="AK19" s="73"/>
      <c r="AL19" s="72"/>
      <c r="AM19" s="73"/>
      <c r="AN19" s="73"/>
      <c r="AO19" s="72"/>
      <c r="AP19" s="74"/>
      <c r="AQ19" s="144">
        <f t="shared" si="1"/>
        <v>96</v>
      </c>
      <c r="AR19" s="133"/>
      <c r="AS19" s="1930"/>
      <c r="AT19" s="168"/>
    </row>
    <row r="20" spans="2:49" ht="80.25" customHeight="1" thickBot="1" x14ac:dyDescent="0.5">
      <c r="B20" s="1869"/>
      <c r="C20" s="1861"/>
      <c r="D20" s="1861"/>
      <c r="E20" s="1863"/>
      <c r="F20" s="1917"/>
      <c r="G20" s="1850"/>
      <c r="H20" s="76" t="s">
        <v>27</v>
      </c>
      <c r="I20" s="175"/>
      <c r="J20" s="176">
        <v>14</v>
      </c>
      <c r="K20" s="177">
        <v>0</v>
      </c>
      <c r="L20" s="178">
        <v>14</v>
      </c>
      <c r="M20" s="179">
        <v>0</v>
      </c>
      <c r="N20" s="179">
        <v>0</v>
      </c>
      <c r="O20" s="180">
        <v>14</v>
      </c>
      <c r="P20" s="181">
        <v>0</v>
      </c>
      <c r="Q20" s="182">
        <v>14</v>
      </c>
      <c r="R20" s="179">
        <v>0</v>
      </c>
      <c r="S20" s="179">
        <v>12</v>
      </c>
      <c r="T20" s="180">
        <v>0</v>
      </c>
      <c r="U20" s="179">
        <v>14</v>
      </c>
      <c r="V20" s="182">
        <v>0</v>
      </c>
      <c r="W20" s="179">
        <v>14</v>
      </c>
      <c r="X20" s="179"/>
      <c r="Y20" s="180"/>
      <c r="Z20" s="179"/>
      <c r="AA20" s="183"/>
      <c r="AB20" s="182"/>
      <c r="AC20" s="179"/>
      <c r="AD20" s="184"/>
      <c r="AE20" s="185"/>
      <c r="AF20" s="184"/>
      <c r="AG20" s="186"/>
      <c r="AH20" s="187"/>
      <c r="AI20" s="184"/>
      <c r="AJ20" s="184"/>
      <c r="AK20" s="188"/>
      <c r="AL20" s="184"/>
      <c r="AM20" s="188"/>
      <c r="AN20" s="188"/>
      <c r="AO20" s="184"/>
      <c r="AP20" s="189"/>
      <c r="AQ20" s="190">
        <f t="shared" si="1"/>
        <v>96</v>
      </c>
      <c r="AR20" s="191"/>
      <c r="AS20" s="1930"/>
      <c r="AT20" s="192"/>
    </row>
    <row r="21" spans="2:49" s="135" customFormat="1" ht="80.25" customHeight="1" thickTop="1" x14ac:dyDescent="0.45">
      <c r="B21" s="1869"/>
      <c r="C21" s="1861" t="s">
        <v>34</v>
      </c>
      <c r="D21" s="1861" t="s">
        <v>39</v>
      </c>
      <c r="E21" s="1877" t="s">
        <v>41</v>
      </c>
      <c r="F21" s="1917" t="s">
        <v>28</v>
      </c>
      <c r="G21" s="1850"/>
      <c r="H21" s="124" t="s">
        <v>24</v>
      </c>
      <c r="I21" s="93"/>
      <c r="J21" s="154"/>
      <c r="K21" s="153"/>
      <c r="L21" s="193">
        <v>10</v>
      </c>
      <c r="M21" s="94">
        <v>15</v>
      </c>
      <c r="N21" s="94">
        <v>0</v>
      </c>
      <c r="O21" s="167">
        <v>16</v>
      </c>
      <c r="P21" s="166">
        <v>0</v>
      </c>
      <c r="Q21" s="165">
        <v>16</v>
      </c>
      <c r="R21" s="94">
        <v>16</v>
      </c>
      <c r="S21" s="94">
        <v>0</v>
      </c>
      <c r="T21" s="167">
        <v>16</v>
      </c>
      <c r="U21" s="94">
        <v>0</v>
      </c>
      <c r="V21" s="165">
        <v>12</v>
      </c>
      <c r="W21" s="94">
        <v>0</v>
      </c>
      <c r="X21" s="94">
        <v>16</v>
      </c>
      <c r="Y21" s="167">
        <v>0</v>
      </c>
      <c r="Z21" s="94">
        <v>17</v>
      </c>
      <c r="AA21" s="194">
        <v>0</v>
      </c>
      <c r="AB21" s="165">
        <v>16</v>
      </c>
      <c r="AC21" s="94">
        <v>0</v>
      </c>
      <c r="AD21" s="94">
        <v>0</v>
      </c>
      <c r="AE21" s="165"/>
      <c r="AF21" s="94"/>
      <c r="AG21" s="166"/>
      <c r="AH21" s="167"/>
      <c r="AI21" s="94"/>
      <c r="AJ21" s="94"/>
      <c r="AK21" s="95"/>
      <c r="AL21" s="94"/>
      <c r="AM21" s="95"/>
      <c r="AN21" s="95"/>
      <c r="AO21" s="96"/>
      <c r="AP21" s="93"/>
      <c r="AQ21" s="97">
        <f t="shared" si="1"/>
        <v>150</v>
      </c>
      <c r="AR21" s="195"/>
      <c r="AS21" s="1930"/>
      <c r="AT21" s="168"/>
    </row>
    <row r="22" spans="2:49" s="135" customFormat="1" ht="79.95" customHeight="1" x14ac:dyDescent="0.45">
      <c r="B22" s="1869"/>
      <c r="C22" s="1861"/>
      <c r="D22" s="1615"/>
      <c r="E22" s="1892"/>
      <c r="F22" s="1944"/>
      <c r="G22" s="1850"/>
      <c r="H22" s="98" t="s">
        <v>26</v>
      </c>
      <c r="I22" s="99">
        <v>10</v>
      </c>
      <c r="J22" s="100">
        <v>15</v>
      </c>
      <c r="K22" s="101">
        <v>0</v>
      </c>
      <c r="L22" s="196">
        <v>16</v>
      </c>
      <c r="M22" s="107">
        <v>0</v>
      </c>
      <c r="N22" s="107">
        <v>16</v>
      </c>
      <c r="O22" s="197">
        <v>16</v>
      </c>
      <c r="P22" s="198">
        <v>0</v>
      </c>
      <c r="Q22" s="199">
        <v>16</v>
      </c>
      <c r="R22" s="107">
        <v>0</v>
      </c>
      <c r="S22" s="107">
        <v>12</v>
      </c>
      <c r="T22" s="197">
        <v>0</v>
      </c>
      <c r="U22" s="107">
        <v>16</v>
      </c>
      <c r="V22" s="199">
        <v>0</v>
      </c>
      <c r="W22" s="107">
        <v>17</v>
      </c>
      <c r="X22" s="107">
        <v>0</v>
      </c>
      <c r="Y22" s="197">
        <v>16</v>
      </c>
      <c r="Z22" s="107">
        <v>0</v>
      </c>
      <c r="AA22" s="108">
        <v>0</v>
      </c>
      <c r="AB22" s="106"/>
      <c r="AC22" s="107"/>
      <c r="AD22" s="103"/>
      <c r="AE22" s="106"/>
      <c r="AF22" s="103"/>
      <c r="AG22" s="105"/>
      <c r="AH22" s="104"/>
      <c r="AI22" s="103"/>
      <c r="AJ22" s="103"/>
      <c r="AK22" s="109"/>
      <c r="AL22" s="103"/>
      <c r="AM22" s="109"/>
      <c r="AN22" s="109"/>
      <c r="AO22" s="103"/>
      <c r="AP22" s="108"/>
      <c r="AQ22" s="110">
        <f t="shared" si="1"/>
        <v>150</v>
      </c>
      <c r="AR22" s="195"/>
      <c r="AS22" s="1930"/>
      <c r="AT22" s="168"/>
    </row>
    <row r="23" spans="2:49" ht="79.95" customHeight="1" thickBot="1" x14ac:dyDescent="0.5">
      <c r="B23" s="1869"/>
      <c r="C23" s="1861"/>
      <c r="D23" s="1871"/>
      <c r="E23" s="1888"/>
      <c r="F23" s="1944"/>
      <c r="G23" s="1850"/>
      <c r="H23" s="76" t="s">
        <v>27</v>
      </c>
      <c r="I23" s="200">
        <v>15</v>
      </c>
      <c r="J23" s="201">
        <v>0</v>
      </c>
      <c r="K23" s="202">
        <v>16</v>
      </c>
      <c r="L23" s="178">
        <v>0</v>
      </c>
      <c r="M23" s="179">
        <v>16</v>
      </c>
      <c r="N23" s="179">
        <v>16</v>
      </c>
      <c r="O23" s="180">
        <v>0</v>
      </c>
      <c r="P23" s="181">
        <v>16</v>
      </c>
      <c r="Q23" s="182">
        <v>0</v>
      </c>
      <c r="R23" s="179">
        <v>12</v>
      </c>
      <c r="S23" s="179">
        <v>0</v>
      </c>
      <c r="T23" s="180">
        <v>16</v>
      </c>
      <c r="U23" s="179">
        <v>0</v>
      </c>
      <c r="V23" s="182">
        <v>17</v>
      </c>
      <c r="W23" s="179">
        <v>0</v>
      </c>
      <c r="X23" s="179">
        <v>16</v>
      </c>
      <c r="Y23" s="180">
        <v>0</v>
      </c>
      <c r="Z23" s="179"/>
      <c r="AA23" s="183"/>
      <c r="AB23" s="182"/>
      <c r="AC23" s="179"/>
      <c r="AD23" s="179"/>
      <c r="AE23" s="182"/>
      <c r="AF23" s="179"/>
      <c r="AG23" s="181"/>
      <c r="AH23" s="180"/>
      <c r="AI23" s="179"/>
      <c r="AJ23" s="179"/>
      <c r="AK23" s="203"/>
      <c r="AL23" s="179"/>
      <c r="AM23" s="203"/>
      <c r="AN23" s="203"/>
      <c r="AO23" s="179"/>
      <c r="AP23" s="183"/>
      <c r="AQ23" s="204">
        <f t="shared" si="1"/>
        <v>140</v>
      </c>
      <c r="AR23" s="195"/>
      <c r="AS23" s="1930"/>
      <c r="AT23" s="192"/>
    </row>
    <row r="24" spans="2:49" s="135" customFormat="1" ht="80.400000000000006" customHeight="1" x14ac:dyDescent="0.45">
      <c r="B24" s="1869"/>
      <c r="C24" s="1861" t="s">
        <v>34</v>
      </c>
      <c r="D24" s="1617" t="s">
        <v>39</v>
      </c>
      <c r="E24" s="1877" t="s">
        <v>42</v>
      </c>
      <c r="F24" s="1864" t="s">
        <v>28</v>
      </c>
      <c r="G24" s="1850"/>
      <c r="H24" s="124" t="s">
        <v>24</v>
      </c>
      <c r="I24" s="93"/>
      <c r="J24" s="154"/>
      <c r="K24" s="153"/>
      <c r="L24" s="157"/>
      <c r="M24" s="96"/>
      <c r="N24" s="96"/>
      <c r="O24" s="152"/>
      <c r="P24" s="153"/>
      <c r="Q24" s="154"/>
      <c r="R24" s="96"/>
      <c r="S24" s="96"/>
      <c r="T24" s="152"/>
      <c r="U24" s="96"/>
      <c r="V24" s="154"/>
      <c r="W24" s="96"/>
      <c r="X24" s="96"/>
      <c r="Y24" s="152"/>
      <c r="Z24" s="96"/>
      <c r="AA24" s="93"/>
      <c r="AB24" s="154"/>
      <c r="AC24" s="96"/>
      <c r="AD24" s="96"/>
      <c r="AE24" s="154"/>
      <c r="AF24" s="96"/>
      <c r="AG24" s="153"/>
      <c r="AH24" s="152"/>
      <c r="AI24" s="96"/>
      <c r="AJ24" s="96"/>
      <c r="AK24" s="155"/>
      <c r="AL24" s="96"/>
      <c r="AM24" s="155"/>
      <c r="AN24" s="155"/>
      <c r="AO24" s="96"/>
      <c r="AP24" s="93"/>
      <c r="AQ24" s="97">
        <f t="shared" si="1"/>
        <v>0</v>
      </c>
      <c r="AR24" s="195"/>
      <c r="AS24" s="1930"/>
      <c r="AT24" s="168"/>
    </row>
    <row r="25" spans="2:49" s="135" customFormat="1" ht="80.400000000000006" customHeight="1" x14ac:dyDescent="0.45">
      <c r="B25" s="1869"/>
      <c r="C25" s="1861"/>
      <c r="D25" s="1616"/>
      <c r="E25" s="1892"/>
      <c r="F25" s="1841"/>
      <c r="G25" s="1850"/>
      <c r="H25" s="98" t="s">
        <v>26</v>
      </c>
      <c r="I25" s="99"/>
      <c r="J25" s="100"/>
      <c r="K25" s="101"/>
      <c r="L25" s="102"/>
      <c r="M25" s="103"/>
      <c r="N25" s="103"/>
      <c r="O25" s="104"/>
      <c r="P25" s="105"/>
      <c r="Q25" s="106"/>
      <c r="R25" s="103"/>
      <c r="S25" s="103"/>
      <c r="T25" s="104"/>
      <c r="U25" s="103"/>
      <c r="V25" s="106"/>
      <c r="W25" s="103"/>
      <c r="X25" s="103"/>
      <c r="Y25" s="104"/>
      <c r="Z25" s="103"/>
      <c r="AA25" s="205"/>
      <c r="AB25" s="206"/>
      <c r="AC25" s="103"/>
      <c r="AD25" s="103"/>
      <c r="AE25" s="106"/>
      <c r="AF25" s="103"/>
      <c r="AG25" s="105"/>
      <c r="AH25" s="104"/>
      <c r="AI25" s="103"/>
      <c r="AJ25" s="103"/>
      <c r="AK25" s="109"/>
      <c r="AL25" s="103"/>
      <c r="AM25" s="109"/>
      <c r="AN25" s="109"/>
      <c r="AO25" s="103"/>
      <c r="AP25" s="108"/>
      <c r="AQ25" s="110">
        <f t="shared" si="1"/>
        <v>0</v>
      </c>
      <c r="AR25" s="195"/>
      <c r="AS25" s="1930"/>
      <c r="AT25" s="168"/>
    </row>
    <row r="26" spans="2:49" ht="80.400000000000006" customHeight="1" thickBot="1" x14ac:dyDescent="0.5">
      <c r="B26" s="1870"/>
      <c r="C26" s="1861"/>
      <c r="D26" s="1871"/>
      <c r="E26" s="1873"/>
      <c r="F26" s="1807"/>
      <c r="G26" s="1851"/>
      <c r="H26" s="111" t="s">
        <v>27</v>
      </c>
      <c r="I26" s="112"/>
      <c r="J26" s="113"/>
      <c r="K26" s="114"/>
      <c r="L26" s="207"/>
      <c r="M26" s="116"/>
      <c r="N26" s="116"/>
      <c r="O26" s="117"/>
      <c r="P26" s="118"/>
      <c r="Q26" s="119"/>
      <c r="R26" s="116"/>
      <c r="S26" s="116"/>
      <c r="T26" s="117"/>
      <c r="U26" s="116"/>
      <c r="V26" s="119"/>
      <c r="W26" s="116"/>
      <c r="X26" s="116"/>
      <c r="Y26" s="117"/>
      <c r="Z26" s="116"/>
      <c r="AA26" s="120"/>
      <c r="AB26" s="119"/>
      <c r="AC26" s="116"/>
      <c r="AD26" s="116"/>
      <c r="AE26" s="119"/>
      <c r="AF26" s="116"/>
      <c r="AG26" s="118"/>
      <c r="AH26" s="117"/>
      <c r="AI26" s="116"/>
      <c r="AJ26" s="116"/>
      <c r="AK26" s="121"/>
      <c r="AL26" s="116"/>
      <c r="AM26" s="121"/>
      <c r="AN26" s="121"/>
      <c r="AO26" s="116"/>
      <c r="AP26" s="120"/>
      <c r="AQ26" s="122">
        <f t="shared" si="1"/>
        <v>0</v>
      </c>
      <c r="AR26" s="195"/>
      <c r="AS26" s="1930"/>
      <c r="AT26" s="192"/>
    </row>
    <row r="27" spans="2:49" s="135" customFormat="1" ht="80.400000000000006" customHeight="1" thickTop="1" x14ac:dyDescent="0.45">
      <c r="B27" s="1914">
        <v>3</v>
      </c>
      <c r="C27" s="1861" t="s">
        <v>43</v>
      </c>
      <c r="D27" s="1860" t="s">
        <v>44</v>
      </c>
      <c r="E27" s="1862" t="s">
        <v>45</v>
      </c>
      <c r="F27" s="1805"/>
      <c r="G27" s="1849">
        <v>150</v>
      </c>
      <c r="H27" s="208" t="s">
        <v>24</v>
      </c>
      <c r="I27" s="209"/>
      <c r="J27" s="210"/>
      <c r="K27" s="211"/>
      <c r="L27" s="158"/>
      <c r="M27" s="159"/>
      <c r="N27" s="159"/>
      <c r="O27" s="160"/>
      <c r="P27" s="161"/>
      <c r="Q27" s="162"/>
      <c r="R27" s="159"/>
      <c r="S27" s="159"/>
      <c r="T27" s="160"/>
      <c r="U27" s="159"/>
      <c r="V27" s="162"/>
      <c r="W27" s="159"/>
      <c r="X27" s="159"/>
      <c r="Y27" s="160"/>
      <c r="Z27" s="159"/>
      <c r="AA27" s="164"/>
      <c r="AB27" s="162"/>
      <c r="AC27" s="159"/>
      <c r="AD27" s="159"/>
      <c r="AE27" s="162"/>
      <c r="AF27" s="159"/>
      <c r="AG27" s="161"/>
      <c r="AH27" s="160"/>
      <c r="AI27" s="159"/>
      <c r="AJ27" s="159"/>
      <c r="AK27" s="212"/>
      <c r="AL27" s="159"/>
      <c r="AM27" s="212"/>
      <c r="AN27" s="212"/>
      <c r="AO27" s="213"/>
      <c r="AP27" s="209"/>
      <c r="AQ27" s="214">
        <f t="shared" si="1"/>
        <v>0</v>
      </c>
      <c r="AR27" s="215" t="s">
        <v>46</v>
      </c>
      <c r="AS27" s="1930"/>
      <c r="AT27" s="168"/>
    </row>
    <row r="28" spans="2:49" s="135" customFormat="1" ht="80.400000000000006" customHeight="1" x14ac:dyDescent="0.45">
      <c r="B28" s="1918"/>
      <c r="C28" s="1861"/>
      <c r="D28" s="1616"/>
      <c r="E28" s="1872"/>
      <c r="F28" s="1806"/>
      <c r="G28" s="1850"/>
      <c r="H28" s="98" t="s">
        <v>26</v>
      </c>
      <c r="I28" s="99"/>
      <c r="J28" s="100"/>
      <c r="K28" s="101"/>
      <c r="L28" s="171"/>
      <c r="M28" s="103"/>
      <c r="N28" s="103"/>
      <c r="O28" s="104"/>
      <c r="P28" s="105"/>
      <c r="Q28" s="106"/>
      <c r="R28" s="103"/>
      <c r="S28" s="103"/>
      <c r="T28" s="104"/>
      <c r="U28" s="103"/>
      <c r="V28" s="106"/>
      <c r="W28" s="103"/>
      <c r="X28" s="103"/>
      <c r="Y28" s="104"/>
      <c r="Z28" s="103"/>
      <c r="AA28" s="108"/>
      <c r="AB28" s="106"/>
      <c r="AC28" s="103"/>
      <c r="AD28" s="103"/>
      <c r="AE28" s="106"/>
      <c r="AF28" s="103"/>
      <c r="AG28" s="105"/>
      <c r="AH28" s="104"/>
      <c r="AI28" s="103"/>
      <c r="AJ28" s="103"/>
      <c r="AK28" s="109"/>
      <c r="AL28" s="103"/>
      <c r="AM28" s="109"/>
      <c r="AN28" s="109"/>
      <c r="AO28" s="103"/>
      <c r="AP28" s="108"/>
      <c r="AQ28" s="110">
        <f t="shared" si="1"/>
        <v>0</v>
      </c>
      <c r="AR28" s="133"/>
      <c r="AS28" s="1930"/>
      <c r="AT28" s="168"/>
    </row>
    <row r="29" spans="2:49" ht="80.400000000000006" customHeight="1" thickBot="1" x14ac:dyDescent="0.5">
      <c r="B29" s="1915"/>
      <c r="C29" s="1861"/>
      <c r="D29" s="1615"/>
      <c r="E29" s="1888"/>
      <c r="F29" s="1841"/>
      <c r="G29" s="1851"/>
      <c r="H29" s="111" t="s">
        <v>27</v>
      </c>
      <c r="I29" s="200"/>
      <c r="J29" s="201"/>
      <c r="K29" s="202"/>
      <c r="L29" s="178"/>
      <c r="M29" s="179"/>
      <c r="N29" s="179"/>
      <c r="O29" s="180"/>
      <c r="P29" s="181"/>
      <c r="Q29" s="182"/>
      <c r="R29" s="179"/>
      <c r="S29" s="179"/>
      <c r="T29" s="180"/>
      <c r="U29" s="179"/>
      <c r="V29" s="182"/>
      <c r="W29" s="179"/>
      <c r="X29" s="179"/>
      <c r="Y29" s="180"/>
      <c r="Z29" s="179"/>
      <c r="AA29" s="183"/>
      <c r="AB29" s="182"/>
      <c r="AC29" s="179"/>
      <c r="AD29" s="179"/>
      <c r="AE29" s="182"/>
      <c r="AF29" s="179"/>
      <c r="AG29" s="181"/>
      <c r="AH29" s="180"/>
      <c r="AI29" s="179"/>
      <c r="AJ29" s="179"/>
      <c r="AK29" s="203"/>
      <c r="AL29" s="179"/>
      <c r="AM29" s="203"/>
      <c r="AN29" s="203"/>
      <c r="AO29" s="179"/>
      <c r="AP29" s="183"/>
      <c r="AQ29" s="204">
        <f t="shared" si="1"/>
        <v>0</v>
      </c>
      <c r="AR29" s="133"/>
      <c r="AS29" s="1930"/>
      <c r="AT29" s="192"/>
    </row>
    <row r="30" spans="2:49" s="135" customFormat="1" ht="80.400000000000006" customHeight="1" x14ac:dyDescent="0.45">
      <c r="B30" s="1914">
        <v>2</v>
      </c>
      <c r="C30" s="1907" t="s">
        <v>43</v>
      </c>
      <c r="D30" s="1860" t="s">
        <v>44</v>
      </c>
      <c r="E30" s="1862" t="s">
        <v>47</v>
      </c>
      <c r="F30" s="1865" t="s">
        <v>48</v>
      </c>
      <c r="G30" s="1849"/>
      <c r="H30" s="208" t="s">
        <v>24</v>
      </c>
      <c r="I30" s="209"/>
      <c r="J30" s="210"/>
      <c r="K30" s="211"/>
      <c r="L30" s="216"/>
      <c r="M30" s="159"/>
      <c r="N30" s="159"/>
      <c r="O30" s="160"/>
      <c r="P30" s="161"/>
      <c r="Q30" s="162"/>
      <c r="R30" s="159"/>
      <c r="S30" s="159"/>
      <c r="T30" s="160"/>
      <c r="U30" s="159"/>
      <c r="V30" s="162"/>
      <c r="W30" s="159"/>
      <c r="X30" s="159"/>
      <c r="Y30" s="160"/>
      <c r="Z30" s="159"/>
      <c r="AA30" s="164"/>
      <c r="AB30" s="162"/>
      <c r="AC30" s="159"/>
      <c r="AD30" s="159"/>
      <c r="AE30" s="162"/>
      <c r="AF30" s="159"/>
      <c r="AG30" s="161"/>
      <c r="AH30" s="160"/>
      <c r="AI30" s="159"/>
      <c r="AJ30" s="159"/>
      <c r="AK30" s="212"/>
      <c r="AL30" s="159"/>
      <c r="AM30" s="212"/>
      <c r="AN30" s="212"/>
      <c r="AO30" s="213"/>
      <c r="AP30" s="209"/>
      <c r="AQ30" s="214">
        <f t="shared" si="1"/>
        <v>0</v>
      </c>
      <c r="AR30" s="133"/>
      <c r="AS30" s="1930"/>
      <c r="AT30" s="168"/>
    </row>
    <row r="31" spans="2:49" ht="80.400000000000006" customHeight="1" thickBot="1" x14ac:dyDescent="0.5">
      <c r="B31" s="1915"/>
      <c r="C31" s="1903"/>
      <c r="D31" s="1871"/>
      <c r="E31" s="1876"/>
      <c r="F31" s="1867"/>
      <c r="G31" s="1851"/>
      <c r="H31" s="217" t="s">
        <v>26</v>
      </c>
      <c r="I31" s="218"/>
      <c r="J31" s="219"/>
      <c r="K31" s="220"/>
      <c r="L31" s="221"/>
      <c r="M31" s="222"/>
      <c r="N31" s="223"/>
      <c r="O31" s="224"/>
      <c r="P31" s="225"/>
      <c r="Q31" s="226"/>
      <c r="R31" s="223"/>
      <c r="S31" s="223"/>
      <c r="T31" s="224"/>
      <c r="U31" s="223"/>
      <c r="V31" s="227"/>
      <c r="W31" s="223"/>
      <c r="X31" s="223"/>
      <c r="Y31" s="228"/>
      <c r="Z31" s="223"/>
      <c r="AA31" s="229"/>
      <c r="AB31" s="227"/>
      <c r="AC31" s="223"/>
      <c r="AD31" s="223"/>
      <c r="AE31" s="227"/>
      <c r="AF31" s="223"/>
      <c r="AG31" s="220"/>
      <c r="AH31" s="224"/>
      <c r="AI31" s="223"/>
      <c r="AJ31" s="223"/>
      <c r="AK31" s="230"/>
      <c r="AL31" s="223"/>
      <c r="AM31" s="230"/>
      <c r="AN31" s="230"/>
      <c r="AO31" s="223"/>
      <c r="AP31" s="229"/>
      <c r="AQ31" s="231">
        <f t="shared" si="1"/>
        <v>0</v>
      </c>
      <c r="AR31" s="133"/>
      <c r="AS31" s="1930"/>
      <c r="AT31" s="192"/>
    </row>
    <row r="32" spans="2:49" s="135" customFormat="1" ht="80.400000000000006" customHeight="1" x14ac:dyDescent="0.45">
      <c r="B32" s="1868">
        <v>4</v>
      </c>
      <c r="C32" s="1907" t="s">
        <v>49</v>
      </c>
      <c r="D32" s="1878" t="s">
        <v>50</v>
      </c>
      <c r="E32" s="1880" t="s">
        <v>51</v>
      </c>
      <c r="F32" s="1849" t="s">
        <v>52</v>
      </c>
      <c r="G32" s="1849">
        <v>120</v>
      </c>
      <c r="H32" s="208" t="s">
        <v>24</v>
      </c>
      <c r="I32" s="232"/>
      <c r="J32" s="233"/>
      <c r="K32" s="234"/>
      <c r="L32" s="235"/>
      <c r="M32" s="236"/>
      <c r="N32" s="236"/>
      <c r="O32" s="237"/>
      <c r="P32" s="238"/>
      <c r="Q32" s="239"/>
      <c r="R32" s="236"/>
      <c r="S32" s="236"/>
      <c r="T32" s="237"/>
      <c r="U32" s="236"/>
      <c r="V32" s="239"/>
      <c r="W32" s="236"/>
      <c r="X32" s="236"/>
      <c r="Y32" s="237"/>
      <c r="Z32" s="236"/>
      <c r="AA32" s="240"/>
      <c r="AB32" s="241"/>
      <c r="AC32" s="236"/>
      <c r="AD32" s="236"/>
      <c r="AE32" s="239"/>
      <c r="AF32" s="236"/>
      <c r="AG32" s="238"/>
      <c r="AH32" s="237"/>
      <c r="AI32" s="236"/>
      <c r="AJ32" s="236"/>
      <c r="AK32" s="242"/>
      <c r="AL32" s="236"/>
      <c r="AM32" s="242"/>
      <c r="AN32" s="242"/>
      <c r="AO32" s="236"/>
      <c r="AP32" s="243"/>
      <c r="AQ32" s="214">
        <f t="shared" si="1"/>
        <v>0</v>
      </c>
      <c r="AR32" s="133"/>
      <c r="AS32" s="1930"/>
    </row>
    <row r="33" spans="2:45" ht="80.400000000000006" customHeight="1" thickBot="1" x14ac:dyDescent="0.5">
      <c r="B33" s="1870"/>
      <c r="C33" s="1903"/>
      <c r="D33" s="1879"/>
      <c r="E33" s="1881"/>
      <c r="F33" s="1851"/>
      <c r="G33" s="1850"/>
      <c r="H33" s="62" t="s">
        <v>26</v>
      </c>
      <c r="I33" s="63"/>
      <c r="J33" s="136"/>
      <c r="K33" s="137"/>
      <c r="L33" s="138"/>
      <c r="M33" s="244"/>
      <c r="N33" s="244"/>
      <c r="O33" s="245"/>
      <c r="P33" s="137"/>
      <c r="Q33" s="100"/>
      <c r="R33" s="246"/>
      <c r="S33" s="244"/>
      <c r="T33" s="247"/>
      <c r="U33" s="244"/>
      <c r="V33" s="100"/>
      <c r="W33" s="246"/>
      <c r="X33" s="244"/>
      <c r="Y33" s="247"/>
      <c r="Z33" s="244"/>
      <c r="AA33" s="63"/>
      <c r="AB33" s="136"/>
      <c r="AC33" s="244"/>
      <c r="AD33" s="244"/>
      <c r="AE33" s="136"/>
      <c r="AF33" s="244"/>
      <c r="AG33" s="137"/>
      <c r="AH33" s="245"/>
      <c r="AI33" s="244"/>
      <c r="AJ33" s="244"/>
      <c r="AK33" s="248"/>
      <c r="AL33" s="246"/>
      <c r="AM33" s="249"/>
      <c r="AN33" s="248"/>
      <c r="AO33" s="244"/>
      <c r="AP33" s="63"/>
      <c r="AQ33" s="144">
        <f t="shared" si="1"/>
        <v>0</v>
      </c>
      <c r="AR33" s="133"/>
      <c r="AS33" s="1930"/>
    </row>
    <row r="34" spans="2:45" s="135" customFormat="1" ht="80.400000000000006" customHeight="1" x14ac:dyDescent="0.45">
      <c r="B34" s="1868">
        <v>2</v>
      </c>
      <c r="C34" s="1861" t="s">
        <v>53</v>
      </c>
      <c r="D34" s="1860" t="s">
        <v>54</v>
      </c>
      <c r="E34" s="1862" t="s">
        <v>55</v>
      </c>
      <c r="F34" s="1805" t="s">
        <v>56</v>
      </c>
      <c r="G34" s="1911">
        <v>140</v>
      </c>
      <c r="H34" s="208" t="s">
        <v>24</v>
      </c>
      <c r="I34" s="209"/>
      <c r="J34" s="210"/>
      <c r="K34" s="211"/>
      <c r="L34" s="216"/>
      <c r="M34" s="159"/>
      <c r="N34" s="159"/>
      <c r="O34" s="160"/>
      <c r="P34" s="161"/>
      <c r="Q34" s="162"/>
      <c r="R34" s="159"/>
      <c r="S34" s="159"/>
      <c r="T34" s="160"/>
      <c r="U34" s="159"/>
      <c r="V34" s="162"/>
      <c r="W34" s="159"/>
      <c r="X34" s="159"/>
      <c r="Y34" s="160"/>
      <c r="Z34" s="159"/>
      <c r="AA34" s="164"/>
      <c r="AB34" s="162"/>
      <c r="AC34" s="159"/>
      <c r="AD34" s="159"/>
      <c r="AE34" s="162"/>
      <c r="AF34" s="159"/>
      <c r="AG34" s="161"/>
      <c r="AH34" s="160"/>
      <c r="AI34" s="159"/>
      <c r="AJ34" s="159"/>
      <c r="AK34" s="212"/>
      <c r="AL34" s="159"/>
      <c r="AM34" s="212"/>
      <c r="AN34" s="212"/>
      <c r="AO34" s="213"/>
      <c r="AP34" s="209"/>
      <c r="AQ34" s="214">
        <f t="shared" si="1"/>
        <v>0</v>
      </c>
      <c r="AR34" s="133"/>
      <c r="AS34" s="1930"/>
    </row>
    <row r="35" spans="2:45" s="135" customFormat="1" ht="80.400000000000006" customHeight="1" x14ac:dyDescent="0.45">
      <c r="B35" s="1869"/>
      <c r="C35" s="1861"/>
      <c r="D35" s="1617"/>
      <c r="E35" s="1875"/>
      <c r="F35" s="1905"/>
      <c r="G35" s="1912"/>
      <c r="H35" s="62" t="s">
        <v>26</v>
      </c>
      <c r="I35" s="63"/>
      <c r="J35" s="136"/>
      <c r="K35" s="170"/>
      <c r="L35" s="250"/>
      <c r="M35" s="172"/>
      <c r="N35" s="172"/>
      <c r="O35" s="251"/>
      <c r="P35" s="174"/>
      <c r="Q35" s="173"/>
      <c r="R35" s="172"/>
      <c r="S35" s="172"/>
      <c r="T35" s="251"/>
      <c r="U35" s="172"/>
      <c r="V35" s="173"/>
      <c r="W35" s="172"/>
      <c r="X35" s="172"/>
      <c r="Y35" s="251"/>
      <c r="Z35" s="172"/>
      <c r="AA35" s="252"/>
      <c r="AB35" s="173"/>
      <c r="AC35" s="172"/>
      <c r="AD35" s="172"/>
      <c r="AE35" s="173"/>
      <c r="AF35" s="172"/>
      <c r="AG35" s="174"/>
      <c r="AH35" s="251"/>
      <c r="AI35" s="72"/>
      <c r="AJ35" s="72"/>
      <c r="AK35" s="73"/>
      <c r="AL35" s="72"/>
      <c r="AM35" s="73"/>
      <c r="AN35" s="73"/>
      <c r="AO35" s="72"/>
      <c r="AP35" s="74"/>
      <c r="AQ35" s="144">
        <f t="shared" si="1"/>
        <v>0</v>
      </c>
      <c r="AR35" s="133"/>
      <c r="AS35" s="1930"/>
    </row>
    <row r="36" spans="2:45" ht="80.25" customHeight="1" thickBot="1" x14ac:dyDescent="0.5">
      <c r="B36" s="1884"/>
      <c r="C36" s="1861"/>
      <c r="D36" s="1908"/>
      <c r="E36" s="1909"/>
      <c r="F36" s="1910"/>
      <c r="G36" s="1913"/>
      <c r="H36" s="253" t="s">
        <v>27</v>
      </c>
      <c r="I36" s="254"/>
      <c r="J36" s="255"/>
      <c r="K36" s="256"/>
      <c r="L36" s="257"/>
      <c r="M36" s="258"/>
      <c r="N36" s="258"/>
      <c r="O36" s="259"/>
      <c r="P36" s="260"/>
      <c r="Q36" s="261"/>
      <c r="R36" s="258"/>
      <c r="S36" s="258"/>
      <c r="T36" s="259"/>
      <c r="U36" s="258"/>
      <c r="V36" s="261"/>
      <c r="W36" s="258"/>
      <c r="X36" s="258"/>
      <c r="Y36" s="259"/>
      <c r="Z36" s="258"/>
      <c r="AA36" s="262"/>
      <c r="AB36" s="261"/>
      <c r="AC36" s="258"/>
      <c r="AD36" s="258"/>
      <c r="AE36" s="261"/>
      <c r="AF36" s="258"/>
      <c r="AG36" s="260"/>
      <c r="AH36" s="259"/>
      <c r="AI36" s="258"/>
      <c r="AJ36" s="258"/>
      <c r="AK36" s="263"/>
      <c r="AL36" s="258"/>
      <c r="AM36" s="263"/>
      <c r="AN36" s="263"/>
      <c r="AO36" s="258"/>
      <c r="AP36" s="262"/>
      <c r="AQ36" s="264">
        <f t="shared" si="1"/>
        <v>0</v>
      </c>
      <c r="AR36" s="133"/>
      <c r="AS36" s="1930"/>
    </row>
    <row r="37" spans="2:45" s="135" customFormat="1" ht="80.25" customHeight="1" thickTop="1" x14ac:dyDescent="0.45">
      <c r="B37" s="123"/>
      <c r="C37" s="1901"/>
      <c r="D37" s="1617" t="s">
        <v>54</v>
      </c>
      <c r="E37" s="1875" t="s">
        <v>55</v>
      </c>
      <c r="F37" s="1905" t="s">
        <v>48</v>
      </c>
      <c r="G37" s="265"/>
      <c r="H37" s="124" t="s">
        <v>24</v>
      </c>
      <c r="I37" s="125"/>
      <c r="J37" s="126"/>
      <c r="K37" s="127"/>
      <c r="L37" s="128"/>
      <c r="M37" s="129"/>
      <c r="N37" s="129"/>
      <c r="O37" s="130"/>
      <c r="P37" s="127"/>
      <c r="Q37" s="126"/>
      <c r="R37" s="129"/>
      <c r="S37" s="129"/>
      <c r="T37" s="130"/>
      <c r="U37" s="129"/>
      <c r="V37" s="126"/>
      <c r="W37" s="129"/>
      <c r="X37" s="129"/>
      <c r="Y37" s="130"/>
      <c r="Z37" s="129"/>
      <c r="AA37" s="125"/>
      <c r="AB37" s="126"/>
      <c r="AC37" s="129"/>
      <c r="AD37" s="129"/>
      <c r="AE37" s="126"/>
      <c r="AF37" s="129"/>
      <c r="AG37" s="127"/>
      <c r="AH37" s="130"/>
      <c r="AI37" s="129"/>
      <c r="AJ37" s="129"/>
      <c r="AK37" s="131"/>
      <c r="AL37" s="129"/>
      <c r="AM37" s="131"/>
      <c r="AN37" s="131"/>
      <c r="AO37" s="129"/>
      <c r="AP37" s="125"/>
      <c r="AQ37" s="132">
        <f t="shared" si="1"/>
        <v>0</v>
      </c>
      <c r="AR37" s="133"/>
      <c r="AS37" s="1930"/>
    </row>
    <row r="38" spans="2:45" ht="80.400000000000006" customHeight="1" thickBot="1" x14ac:dyDescent="0.5">
      <c r="B38" s="266"/>
      <c r="C38" s="1902"/>
      <c r="D38" s="1861"/>
      <c r="E38" s="1877"/>
      <c r="F38" s="1864"/>
      <c r="G38" s="267"/>
      <c r="H38" s="62" t="s">
        <v>26</v>
      </c>
      <c r="I38" s="63"/>
      <c r="J38" s="136"/>
      <c r="K38" s="137"/>
      <c r="L38" s="138"/>
      <c r="M38" s="72"/>
      <c r="N38" s="72"/>
      <c r="O38" s="139"/>
      <c r="P38" s="140"/>
      <c r="Q38" s="141"/>
      <c r="R38" s="72"/>
      <c r="S38" s="72"/>
      <c r="T38" s="139"/>
      <c r="U38" s="72"/>
      <c r="V38" s="141"/>
      <c r="W38" s="72"/>
      <c r="X38" s="72"/>
      <c r="Y38" s="139"/>
      <c r="Z38" s="72"/>
      <c r="AA38" s="74"/>
      <c r="AB38" s="141"/>
      <c r="AC38" s="72"/>
      <c r="AD38" s="72"/>
      <c r="AE38" s="141"/>
      <c r="AF38" s="72"/>
      <c r="AG38" s="140"/>
      <c r="AH38" s="139"/>
      <c r="AI38" s="72"/>
      <c r="AJ38" s="72"/>
      <c r="AK38" s="73"/>
      <c r="AL38" s="72"/>
      <c r="AM38" s="73"/>
      <c r="AN38" s="73"/>
      <c r="AO38" s="72"/>
      <c r="AP38" s="74"/>
      <c r="AQ38" s="144">
        <f t="shared" si="1"/>
        <v>0</v>
      </c>
      <c r="AR38" s="133"/>
      <c r="AS38" s="1930"/>
    </row>
    <row r="39" spans="2:45" s="135" customFormat="1" ht="80.400000000000006" customHeight="1" thickTop="1" thickBot="1" x14ac:dyDescent="0.5">
      <c r="B39" s="268"/>
      <c r="C39" s="1902"/>
      <c r="D39" s="1861" t="s">
        <v>54</v>
      </c>
      <c r="E39" s="1877" t="s">
        <v>57</v>
      </c>
      <c r="F39" s="1906" t="s">
        <v>58</v>
      </c>
      <c r="G39" s="267"/>
      <c r="H39" s="92" t="s">
        <v>24</v>
      </c>
      <c r="I39" s="93"/>
      <c r="J39" s="154"/>
      <c r="K39" s="153"/>
      <c r="L39" s="157"/>
      <c r="M39" s="269"/>
      <c r="N39" s="270"/>
      <c r="O39" s="271"/>
      <c r="P39" s="272"/>
      <c r="Q39" s="273"/>
      <c r="R39" s="269"/>
      <c r="S39" s="270"/>
      <c r="T39" s="274"/>
      <c r="U39" s="270"/>
      <c r="V39" s="273"/>
      <c r="W39" s="270"/>
      <c r="X39" s="270"/>
      <c r="Y39" s="274"/>
      <c r="Z39" s="269"/>
      <c r="AA39" s="275"/>
      <c r="AB39" s="273"/>
      <c r="AC39" s="269"/>
      <c r="AD39" s="270"/>
      <c r="AE39" s="273"/>
      <c r="AF39" s="270"/>
      <c r="AG39" s="272"/>
      <c r="AH39" s="274"/>
      <c r="AI39" s="269"/>
      <c r="AJ39" s="270"/>
      <c r="AK39" s="276"/>
      <c r="AL39" s="270"/>
      <c r="AM39" s="276"/>
      <c r="AN39" s="276"/>
      <c r="AO39" s="270"/>
      <c r="AP39" s="275"/>
      <c r="AQ39" s="97">
        <f t="shared" si="1"/>
        <v>0</v>
      </c>
      <c r="AR39" s="133"/>
      <c r="AS39" s="1930"/>
    </row>
    <row r="40" spans="2:45" ht="56.25" customHeight="1" thickTop="1" thickBot="1" x14ac:dyDescent="0.5">
      <c r="B40" s="277"/>
      <c r="C40" s="1903"/>
      <c r="D40" s="1871"/>
      <c r="E40" s="1873"/>
      <c r="F40" s="1631"/>
      <c r="G40" s="278"/>
      <c r="H40" s="217" t="s">
        <v>26</v>
      </c>
      <c r="I40" s="218"/>
      <c r="J40" s="219"/>
      <c r="K40" s="279"/>
      <c r="L40" s="221"/>
      <c r="M40" s="223"/>
      <c r="N40" s="223"/>
      <c r="O40" s="224"/>
      <c r="P40" s="220"/>
      <c r="Q40" s="227"/>
      <c r="R40" s="223"/>
      <c r="S40" s="223"/>
      <c r="T40" s="224"/>
      <c r="U40" s="223"/>
      <c r="V40" s="227"/>
      <c r="W40" s="223"/>
      <c r="X40" s="223"/>
      <c r="Y40" s="224"/>
      <c r="Z40" s="223"/>
      <c r="AA40" s="229"/>
      <c r="AB40" s="227"/>
      <c r="AC40" s="223"/>
      <c r="AD40" s="223"/>
      <c r="AE40" s="227"/>
      <c r="AF40" s="223"/>
      <c r="AG40" s="220"/>
      <c r="AH40" s="224"/>
      <c r="AI40" s="223"/>
      <c r="AJ40" s="223"/>
      <c r="AK40" s="230"/>
      <c r="AL40" s="223"/>
      <c r="AM40" s="230"/>
      <c r="AN40" s="230"/>
      <c r="AO40" s="223"/>
      <c r="AP40" s="229"/>
      <c r="AQ40" s="231">
        <f t="shared" si="1"/>
        <v>0</v>
      </c>
      <c r="AR40" s="191"/>
      <c r="AS40" s="1930"/>
    </row>
    <row r="41" spans="2:45" s="135" customFormat="1" ht="80.400000000000006" customHeight="1" x14ac:dyDescent="0.45">
      <c r="B41" s="1868">
        <v>3</v>
      </c>
      <c r="C41" s="280"/>
      <c r="D41" s="1860" t="s">
        <v>59</v>
      </c>
      <c r="E41" s="1862" t="s">
        <v>60</v>
      </c>
      <c r="F41" s="1904" t="s">
        <v>28</v>
      </c>
      <c r="G41" s="1847">
        <v>200</v>
      </c>
      <c r="H41" s="208" t="s">
        <v>24</v>
      </c>
      <c r="I41" s="209"/>
      <c r="J41" s="210"/>
      <c r="K41" s="211"/>
      <c r="L41" s="158"/>
      <c r="M41" s="159"/>
      <c r="N41" s="159"/>
      <c r="O41" s="160"/>
      <c r="P41" s="161"/>
      <c r="Q41" s="162"/>
      <c r="R41" s="159"/>
      <c r="S41" s="159"/>
      <c r="T41" s="160"/>
      <c r="U41" s="159"/>
      <c r="V41" s="162"/>
      <c r="W41" s="159"/>
      <c r="X41" s="159"/>
      <c r="Y41" s="160"/>
      <c r="Z41" s="159"/>
      <c r="AA41" s="164"/>
      <c r="AB41" s="162"/>
      <c r="AC41" s="159"/>
      <c r="AD41" s="159"/>
      <c r="AE41" s="162"/>
      <c r="AF41" s="159"/>
      <c r="AG41" s="161"/>
      <c r="AH41" s="160"/>
      <c r="AI41" s="159"/>
      <c r="AJ41" s="159"/>
      <c r="AK41" s="212"/>
      <c r="AL41" s="159"/>
      <c r="AM41" s="212"/>
      <c r="AN41" s="212"/>
      <c r="AO41" s="213"/>
      <c r="AP41" s="209"/>
      <c r="AQ41" s="214">
        <f t="shared" si="1"/>
        <v>0</v>
      </c>
      <c r="AR41" s="281"/>
      <c r="AS41" s="1930"/>
    </row>
    <row r="42" spans="2:45" s="135" customFormat="1" ht="80.400000000000006" customHeight="1" x14ac:dyDescent="0.45">
      <c r="B42" s="1869"/>
      <c r="C42" s="282"/>
      <c r="D42" s="1617"/>
      <c r="E42" s="1875"/>
      <c r="F42" s="1899"/>
      <c r="G42" s="1803"/>
      <c r="H42" s="62" t="s">
        <v>26</v>
      </c>
      <c r="I42" s="63"/>
      <c r="J42" s="136"/>
      <c r="K42" s="137"/>
      <c r="L42" s="138"/>
      <c r="M42" s="72"/>
      <c r="N42" s="72"/>
      <c r="O42" s="139"/>
      <c r="P42" s="140"/>
      <c r="Q42" s="141"/>
      <c r="R42" s="72"/>
      <c r="S42" s="72"/>
      <c r="T42" s="139"/>
      <c r="U42" s="72"/>
      <c r="V42" s="141"/>
      <c r="W42" s="172"/>
      <c r="X42" s="72"/>
      <c r="Y42" s="139"/>
      <c r="Z42" s="72"/>
      <c r="AA42" s="74"/>
      <c r="AB42" s="141"/>
      <c r="AC42" s="72"/>
      <c r="AD42" s="72"/>
      <c r="AE42" s="283"/>
      <c r="AF42" s="284"/>
      <c r="AG42" s="285"/>
      <c r="AH42" s="139"/>
      <c r="AI42" s="72"/>
      <c r="AJ42" s="72"/>
      <c r="AK42" s="73"/>
      <c r="AL42" s="72"/>
      <c r="AM42" s="73"/>
      <c r="AN42" s="73"/>
      <c r="AO42" s="72"/>
      <c r="AP42" s="74"/>
      <c r="AQ42" s="144">
        <f t="shared" si="1"/>
        <v>0</v>
      </c>
      <c r="AR42" s="281"/>
      <c r="AS42" s="1930"/>
    </row>
    <row r="43" spans="2:45" ht="80.25" customHeight="1" thickBot="1" x14ac:dyDescent="0.5">
      <c r="B43" s="1869"/>
      <c r="C43" s="282"/>
      <c r="D43" s="1861"/>
      <c r="E43" s="1863"/>
      <c r="F43" s="1855"/>
      <c r="G43" s="1803"/>
      <c r="H43" s="76" t="s">
        <v>27</v>
      </c>
      <c r="I43" s="175"/>
      <c r="J43" s="176"/>
      <c r="K43" s="177"/>
      <c r="L43" s="286"/>
      <c r="M43" s="184"/>
      <c r="N43" s="184"/>
      <c r="O43" s="187"/>
      <c r="P43" s="186"/>
      <c r="Q43" s="185"/>
      <c r="R43" s="184"/>
      <c r="S43" s="184"/>
      <c r="T43" s="187"/>
      <c r="U43" s="184"/>
      <c r="V43" s="185"/>
      <c r="W43" s="184"/>
      <c r="X43" s="184"/>
      <c r="Y43" s="187"/>
      <c r="Z43" s="184"/>
      <c r="AA43" s="189"/>
      <c r="AB43" s="185"/>
      <c r="AC43" s="184"/>
      <c r="AD43" s="184"/>
      <c r="AE43" s="185"/>
      <c r="AF43" s="184"/>
      <c r="AG43" s="186"/>
      <c r="AH43" s="187"/>
      <c r="AI43" s="184"/>
      <c r="AJ43" s="184"/>
      <c r="AK43" s="188"/>
      <c r="AL43" s="184"/>
      <c r="AM43" s="188"/>
      <c r="AN43" s="188"/>
      <c r="AO43" s="184"/>
      <c r="AP43" s="189"/>
      <c r="AQ43" s="190">
        <f t="shared" si="1"/>
        <v>0</v>
      </c>
      <c r="AR43" s="281"/>
      <c r="AS43" s="1930"/>
    </row>
    <row r="44" spans="2:45" s="135" customFormat="1" ht="80.400000000000006" customHeight="1" x14ac:dyDescent="0.45">
      <c r="B44" s="1869"/>
      <c r="C44" s="282"/>
      <c r="D44" s="1860" t="s">
        <v>59</v>
      </c>
      <c r="E44" s="1877" t="s">
        <v>61</v>
      </c>
      <c r="F44" s="1899" t="s">
        <v>28</v>
      </c>
      <c r="G44" s="1803"/>
      <c r="H44" s="208" t="s">
        <v>24</v>
      </c>
      <c r="I44" s="209"/>
      <c r="J44" s="210"/>
      <c r="K44" s="211"/>
      <c r="L44" s="158">
        <v>0</v>
      </c>
      <c r="M44" s="159">
        <v>0</v>
      </c>
      <c r="N44" s="159">
        <v>0</v>
      </c>
      <c r="O44" s="160">
        <v>0</v>
      </c>
      <c r="P44" s="161">
        <v>40</v>
      </c>
      <c r="Q44" s="162">
        <v>0</v>
      </c>
      <c r="R44" s="159">
        <v>0</v>
      </c>
      <c r="S44" s="159">
        <v>0</v>
      </c>
      <c r="T44" s="160">
        <v>0</v>
      </c>
      <c r="U44" s="159">
        <v>0</v>
      </c>
      <c r="V44" s="162">
        <v>0</v>
      </c>
      <c r="W44" s="159">
        <v>0</v>
      </c>
      <c r="X44" s="159">
        <v>0</v>
      </c>
      <c r="Y44" s="160">
        <v>0</v>
      </c>
      <c r="Z44" s="159">
        <v>0</v>
      </c>
      <c r="AA44" s="164">
        <v>0</v>
      </c>
      <c r="AB44" s="162">
        <v>0</v>
      </c>
      <c r="AC44" s="159">
        <v>0</v>
      </c>
      <c r="AD44" s="159">
        <v>0</v>
      </c>
      <c r="AE44" s="162"/>
      <c r="AF44" s="159"/>
      <c r="AG44" s="161"/>
      <c r="AH44" s="160"/>
      <c r="AI44" s="159"/>
      <c r="AJ44" s="159"/>
      <c r="AK44" s="212"/>
      <c r="AL44" s="159"/>
      <c r="AM44" s="212"/>
      <c r="AN44" s="212"/>
      <c r="AO44" s="213"/>
      <c r="AP44" s="209"/>
      <c r="AQ44" s="214">
        <f t="shared" si="1"/>
        <v>40</v>
      </c>
      <c r="AR44" s="281"/>
      <c r="AS44" s="1930"/>
    </row>
    <row r="45" spans="2:45" s="135" customFormat="1" ht="80.400000000000006" customHeight="1" x14ac:dyDescent="0.45">
      <c r="B45" s="1869"/>
      <c r="C45" s="282"/>
      <c r="D45" s="1617"/>
      <c r="E45" s="1875"/>
      <c r="F45" s="1899"/>
      <c r="G45" s="1803"/>
      <c r="H45" s="62" t="s">
        <v>26</v>
      </c>
      <c r="I45" s="63"/>
      <c r="J45" s="136">
        <v>0</v>
      </c>
      <c r="K45" s="137">
        <v>0</v>
      </c>
      <c r="L45" s="138">
        <v>0</v>
      </c>
      <c r="M45" s="72">
        <v>0</v>
      </c>
      <c r="N45" s="72">
        <v>40</v>
      </c>
      <c r="O45" s="139">
        <v>0</v>
      </c>
      <c r="P45" s="140">
        <v>0</v>
      </c>
      <c r="Q45" s="141">
        <v>0</v>
      </c>
      <c r="R45" s="72">
        <v>0</v>
      </c>
      <c r="S45" s="72">
        <v>0</v>
      </c>
      <c r="T45" s="139">
        <v>0</v>
      </c>
      <c r="U45" s="72">
        <v>0</v>
      </c>
      <c r="V45" s="141">
        <v>0</v>
      </c>
      <c r="W45" s="72">
        <v>0</v>
      </c>
      <c r="X45" s="72">
        <v>0</v>
      </c>
      <c r="Y45" s="139">
        <v>0</v>
      </c>
      <c r="Z45" s="72">
        <v>0</v>
      </c>
      <c r="AA45" s="74">
        <v>0</v>
      </c>
      <c r="AB45" s="141">
        <v>0</v>
      </c>
      <c r="AC45" s="72"/>
      <c r="AD45" s="72"/>
      <c r="AE45" s="141"/>
      <c r="AF45" s="72"/>
      <c r="AG45" s="140"/>
      <c r="AH45" s="139"/>
      <c r="AI45" s="72"/>
      <c r="AJ45" s="72"/>
      <c r="AK45" s="73"/>
      <c r="AL45" s="72"/>
      <c r="AM45" s="73"/>
      <c r="AN45" s="73"/>
      <c r="AO45" s="72"/>
      <c r="AP45" s="74"/>
      <c r="AQ45" s="144">
        <f t="shared" si="1"/>
        <v>40</v>
      </c>
      <c r="AR45" s="281"/>
      <c r="AS45" s="1930"/>
    </row>
    <row r="46" spans="2:45" ht="80.25" customHeight="1" thickBot="1" x14ac:dyDescent="0.5">
      <c r="B46" s="1869"/>
      <c r="C46" s="282"/>
      <c r="D46" s="1861"/>
      <c r="E46" s="1863"/>
      <c r="F46" s="1855"/>
      <c r="G46" s="1803"/>
      <c r="H46" s="76" t="s">
        <v>27</v>
      </c>
      <c r="I46" s="175"/>
      <c r="J46" s="176"/>
      <c r="K46" s="177"/>
      <c r="L46" s="286">
        <v>40</v>
      </c>
      <c r="M46" s="184"/>
      <c r="N46" s="184"/>
      <c r="O46" s="187"/>
      <c r="P46" s="186"/>
      <c r="Q46" s="185"/>
      <c r="R46" s="184"/>
      <c r="S46" s="184"/>
      <c r="T46" s="187"/>
      <c r="U46" s="184"/>
      <c r="V46" s="185"/>
      <c r="W46" s="184"/>
      <c r="X46" s="184"/>
      <c r="Y46" s="187"/>
      <c r="Z46" s="184"/>
      <c r="AA46" s="189"/>
      <c r="AB46" s="185"/>
      <c r="AC46" s="184"/>
      <c r="AD46" s="184"/>
      <c r="AE46" s="185"/>
      <c r="AF46" s="184"/>
      <c r="AG46" s="186"/>
      <c r="AH46" s="187"/>
      <c r="AI46" s="184"/>
      <c r="AJ46" s="184"/>
      <c r="AK46" s="188"/>
      <c r="AL46" s="184"/>
      <c r="AM46" s="188"/>
      <c r="AN46" s="188"/>
      <c r="AO46" s="184"/>
      <c r="AP46" s="189"/>
      <c r="AQ46" s="190">
        <f t="shared" si="1"/>
        <v>40</v>
      </c>
      <c r="AR46" s="281"/>
      <c r="AS46" s="1930"/>
    </row>
    <row r="47" spans="2:45" ht="76.2" customHeight="1" x14ac:dyDescent="0.45">
      <c r="B47" s="1869"/>
      <c r="C47" s="282"/>
      <c r="D47" s="287"/>
      <c r="E47" s="1892" t="s">
        <v>62</v>
      </c>
      <c r="F47" s="1840" t="s">
        <v>28</v>
      </c>
      <c r="G47" s="1803"/>
      <c r="H47" s="208" t="s">
        <v>24</v>
      </c>
      <c r="I47" s="209"/>
      <c r="J47" s="210"/>
      <c r="K47" s="161"/>
      <c r="L47" s="158">
        <v>0</v>
      </c>
      <c r="M47" s="159">
        <v>0</v>
      </c>
      <c r="N47" s="159">
        <v>0</v>
      </c>
      <c r="O47" s="160">
        <v>0</v>
      </c>
      <c r="P47" s="161">
        <v>0</v>
      </c>
      <c r="Q47" s="162">
        <v>40</v>
      </c>
      <c r="R47" s="159">
        <v>0</v>
      </c>
      <c r="S47" s="159">
        <v>0</v>
      </c>
      <c r="T47" s="160">
        <v>0</v>
      </c>
      <c r="U47" s="159">
        <v>0</v>
      </c>
      <c r="V47" s="162">
        <v>0</v>
      </c>
      <c r="W47" s="159">
        <v>0</v>
      </c>
      <c r="X47" s="159">
        <v>0</v>
      </c>
      <c r="Y47" s="160">
        <v>0</v>
      </c>
      <c r="Z47" s="159">
        <v>0</v>
      </c>
      <c r="AA47" s="164">
        <v>0</v>
      </c>
      <c r="AB47" s="162">
        <v>0</v>
      </c>
      <c r="AC47" s="159">
        <v>0</v>
      </c>
      <c r="AD47" s="159">
        <v>0</v>
      </c>
      <c r="AE47" s="162"/>
      <c r="AF47" s="159"/>
      <c r="AG47" s="161"/>
      <c r="AH47" s="160"/>
      <c r="AI47" s="159"/>
      <c r="AJ47" s="159"/>
      <c r="AK47" s="212"/>
      <c r="AL47" s="159"/>
      <c r="AM47" s="212"/>
      <c r="AN47" s="212"/>
      <c r="AO47" s="213"/>
      <c r="AP47" s="209"/>
      <c r="AQ47" s="214">
        <f t="shared" si="1"/>
        <v>40</v>
      </c>
      <c r="AR47" s="281"/>
      <c r="AS47" s="1930"/>
    </row>
    <row r="48" spans="2:45" ht="80.25" customHeight="1" x14ac:dyDescent="0.45">
      <c r="B48" s="1869"/>
      <c r="C48" s="282"/>
      <c r="D48" s="287"/>
      <c r="E48" s="1893"/>
      <c r="F48" s="1803"/>
      <c r="G48" s="1803"/>
      <c r="H48" s="62" t="s">
        <v>26</v>
      </c>
      <c r="I48" s="63"/>
      <c r="J48" s="136">
        <v>0</v>
      </c>
      <c r="K48" s="170">
        <v>0</v>
      </c>
      <c r="L48" s="288">
        <v>0</v>
      </c>
      <c r="M48" s="72">
        <v>0</v>
      </c>
      <c r="N48" s="72">
        <v>0</v>
      </c>
      <c r="O48" s="139">
        <v>40</v>
      </c>
      <c r="P48" s="140">
        <v>0</v>
      </c>
      <c r="Q48" s="141">
        <v>0</v>
      </c>
      <c r="R48" s="72">
        <v>0</v>
      </c>
      <c r="S48" s="72">
        <v>0</v>
      </c>
      <c r="T48" s="139">
        <v>0</v>
      </c>
      <c r="U48" s="72">
        <v>0</v>
      </c>
      <c r="V48" s="141">
        <v>0</v>
      </c>
      <c r="W48" s="72">
        <v>0</v>
      </c>
      <c r="X48" s="72">
        <v>0</v>
      </c>
      <c r="Y48" s="139">
        <v>0</v>
      </c>
      <c r="Z48" s="72">
        <v>0</v>
      </c>
      <c r="AA48" s="74">
        <v>0</v>
      </c>
      <c r="AB48" s="141">
        <v>0</v>
      </c>
      <c r="AC48" s="72"/>
      <c r="AD48" s="72"/>
      <c r="AE48" s="141"/>
      <c r="AF48" s="72"/>
      <c r="AG48" s="140"/>
      <c r="AH48" s="139"/>
      <c r="AI48" s="72"/>
      <c r="AJ48" s="72"/>
      <c r="AK48" s="73"/>
      <c r="AL48" s="72"/>
      <c r="AM48" s="73"/>
      <c r="AN48" s="73"/>
      <c r="AO48" s="72"/>
      <c r="AP48" s="74"/>
      <c r="AQ48" s="144">
        <f t="shared" si="1"/>
        <v>40</v>
      </c>
      <c r="AR48" s="281"/>
      <c r="AS48" s="1930"/>
    </row>
    <row r="49" spans="2:49" ht="80.25" customHeight="1" thickBot="1" x14ac:dyDescent="0.5">
      <c r="B49" s="1869"/>
      <c r="C49" s="282"/>
      <c r="D49" s="287"/>
      <c r="E49" s="1894"/>
      <c r="F49" s="1845"/>
      <c r="G49" s="1803"/>
      <c r="H49" s="76" t="s">
        <v>27</v>
      </c>
      <c r="I49" s="175"/>
      <c r="J49" s="176"/>
      <c r="K49" s="177"/>
      <c r="L49" s="286">
        <v>40</v>
      </c>
      <c r="M49" s="184"/>
      <c r="N49" s="184"/>
      <c r="O49" s="187"/>
      <c r="P49" s="186"/>
      <c r="Q49" s="185"/>
      <c r="R49" s="184"/>
      <c r="S49" s="184"/>
      <c r="T49" s="187"/>
      <c r="U49" s="184"/>
      <c r="V49" s="185"/>
      <c r="W49" s="184"/>
      <c r="X49" s="184"/>
      <c r="Y49" s="187"/>
      <c r="Z49" s="184"/>
      <c r="AA49" s="189"/>
      <c r="AB49" s="185"/>
      <c r="AC49" s="184"/>
      <c r="AD49" s="184"/>
      <c r="AE49" s="185"/>
      <c r="AF49" s="184"/>
      <c r="AG49" s="186"/>
      <c r="AH49" s="187"/>
      <c r="AI49" s="184"/>
      <c r="AJ49" s="184"/>
      <c r="AK49" s="188"/>
      <c r="AL49" s="184"/>
      <c r="AM49" s="188"/>
      <c r="AN49" s="188"/>
      <c r="AO49" s="184"/>
      <c r="AP49" s="189"/>
      <c r="AQ49" s="190">
        <f t="shared" si="1"/>
        <v>40</v>
      </c>
      <c r="AR49" s="281"/>
      <c r="AS49" s="1930"/>
    </row>
    <row r="50" spans="2:49" ht="80.25" customHeight="1" x14ac:dyDescent="0.45">
      <c r="B50" s="1869"/>
      <c r="C50" s="282"/>
      <c r="D50" s="287"/>
      <c r="E50" s="1892" t="s">
        <v>63</v>
      </c>
      <c r="F50" s="1840" t="s">
        <v>28</v>
      </c>
      <c r="G50" s="1803"/>
      <c r="H50" s="208" t="s">
        <v>24</v>
      </c>
      <c r="I50" s="209"/>
      <c r="J50" s="210"/>
      <c r="K50" s="211"/>
      <c r="L50" s="158"/>
      <c r="M50" s="159"/>
      <c r="N50" s="159"/>
      <c r="O50" s="160"/>
      <c r="P50" s="161"/>
      <c r="Q50" s="162"/>
      <c r="R50" s="159"/>
      <c r="S50" s="159"/>
      <c r="T50" s="160"/>
      <c r="U50" s="159"/>
      <c r="V50" s="162"/>
      <c r="W50" s="159"/>
      <c r="X50" s="159"/>
      <c r="Y50" s="160"/>
      <c r="Z50" s="159"/>
      <c r="AA50" s="164"/>
      <c r="AB50" s="162"/>
      <c r="AC50" s="159"/>
      <c r="AD50" s="159"/>
      <c r="AE50" s="162"/>
      <c r="AF50" s="159"/>
      <c r="AG50" s="161"/>
      <c r="AH50" s="160"/>
      <c r="AI50" s="159"/>
      <c r="AJ50" s="159"/>
      <c r="AK50" s="212"/>
      <c r="AL50" s="159"/>
      <c r="AM50" s="212"/>
      <c r="AN50" s="212"/>
      <c r="AO50" s="213"/>
      <c r="AP50" s="209"/>
      <c r="AQ50" s="214">
        <f t="shared" ref="AQ50:AQ81" si="2">SUM(I50:AN50)</f>
        <v>0</v>
      </c>
      <c r="AR50" s="281"/>
      <c r="AS50" s="1930"/>
    </row>
    <row r="51" spans="2:49" ht="80.25" customHeight="1" x14ac:dyDescent="0.45">
      <c r="B51" s="1869"/>
      <c r="C51" s="282"/>
      <c r="D51" s="287"/>
      <c r="E51" s="1893"/>
      <c r="F51" s="1803"/>
      <c r="G51" s="1803"/>
      <c r="H51" s="62" t="s">
        <v>26</v>
      </c>
      <c r="I51" s="63"/>
      <c r="J51" s="136"/>
      <c r="K51" s="137"/>
      <c r="L51" s="289"/>
      <c r="M51" s="72"/>
      <c r="N51" s="72"/>
      <c r="O51" s="139"/>
      <c r="P51" s="140"/>
      <c r="Q51" s="141"/>
      <c r="R51" s="72"/>
      <c r="S51" s="72"/>
      <c r="T51" s="139"/>
      <c r="U51" s="72"/>
      <c r="V51" s="141"/>
      <c r="W51" s="72"/>
      <c r="X51" s="72"/>
      <c r="Y51" s="139"/>
      <c r="Z51" s="72"/>
      <c r="AA51" s="74"/>
      <c r="AB51" s="141"/>
      <c r="AC51" s="72"/>
      <c r="AD51" s="72"/>
      <c r="AE51" s="141"/>
      <c r="AF51" s="72"/>
      <c r="AG51" s="140"/>
      <c r="AH51" s="139"/>
      <c r="AI51" s="72"/>
      <c r="AJ51" s="72"/>
      <c r="AK51" s="73"/>
      <c r="AL51" s="72"/>
      <c r="AM51" s="73"/>
      <c r="AN51" s="73"/>
      <c r="AO51" s="72"/>
      <c r="AP51" s="74"/>
      <c r="AQ51" s="144">
        <f t="shared" si="2"/>
        <v>0</v>
      </c>
      <c r="AR51" s="281"/>
      <c r="AS51" s="1930"/>
    </row>
    <row r="52" spans="2:49" ht="80.25" customHeight="1" x14ac:dyDescent="0.45">
      <c r="B52" s="1869"/>
      <c r="C52" s="282"/>
      <c r="D52" s="287"/>
      <c r="E52" s="1894"/>
      <c r="F52" s="1845"/>
      <c r="G52" s="1803"/>
      <c r="H52" s="76" t="s">
        <v>27</v>
      </c>
      <c r="I52" s="175"/>
      <c r="J52" s="176"/>
      <c r="K52" s="177"/>
      <c r="L52" s="290"/>
      <c r="M52" s="184"/>
      <c r="N52" s="184"/>
      <c r="O52" s="187"/>
      <c r="P52" s="186"/>
      <c r="Q52" s="185"/>
      <c r="R52" s="184"/>
      <c r="S52" s="184"/>
      <c r="T52" s="187"/>
      <c r="U52" s="184"/>
      <c r="V52" s="185"/>
      <c r="W52" s="184"/>
      <c r="X52" s="184"/>
      <c r="Y52" s="187"/>
      <c r="Z52" s="184"/>
      <c r="AA52" s="189"/>
      <c r="AB52" s="185"/>
      <c r="AC52" s="184"/>
      <c r="AD52" s="184"/>
      <c r="AE52" s="185"/>
      <c r="AF52" s="184"/>
      <c r="AG52" s="186"/>
      <c r="AH52" s="187"/>
      <c r="AI52" s="184"/>
      <c r="AJ52" s="184"/>
      <c r="AK52" s="188"/>
      <c r="AL52" s="184"/>
      <c r="AM52" s="188"/>
      <c r="AN52" s="188"/>
      <c r="AO52" s="184"/>
      <c r="AP52" s="189"/>
      <c r="AQ52" s="190">
        <f t="shared" si="2"/>
        <v>0</v>
      </c>
      <c r="AR52" s="281"/>
      <c r="AS52" s="1930"/>
    </row>
    <row r="53" spans="2:49" s="135" customFormat="1" ht="80.400000000000006" customHeight="1" x14ac:dyDescent="0.45">
      <c r="B53" s="1869"/>
      <c r="C53" s="282"/>
      <c r="D53" s="1861" t="s">
        <v>64</v>
      </c>
      <c r="E53" s="1877" t="s">
        <v>65</v>
      </c>
      <c r="F53" s="1895" t="s">
        <v>28</v>
      </c>
      <c r="G53" s="1803"/>
      <c r="H53" s="124" t="s">
        <v>24</v>
      </c>
      <c r="I53" s="93"/>
      <c r="J53" s="154"/>
      <c r="K53" s="153"/>
      <c r="L53" s="193"/>
      <c r="M53" s="94"/>
      <c r="N53" s="94"/>
      <c r="O53" s="167"/>
      <c r="P53" s="166"/>
      <c r="Q53" s="165"/>
      <c r="R53" s="94"/>
      <c r="S53" s="94"/>
      <c r="T53" s="167"/>
      <c r="U53" s="94"/>
      <c r="V53" s="165"/>
      <c r="W53" s="94"/>
      <c r="X53" s="94"/>
      <c r="Y53" s="167"/>
      <c r="Z53" s="94"/>
      <c r="AA53" s="194"/>
      <c r="AB53" s="165"/>
      <c r="AC53" s="94"/>
      <c r="AD53" s="94"/>
      <c r="AE53" s="165"/>
      <c r="AF53" s="94"/>
      <c r="AG53" s="166"/>
      <c r="AH53" s="167"/>
      <c r="AI53" s="94"/>
      <c r="AJ53" s="94"/>
      <c r="AK53" s="95"/>
      <c r="AL53" s="94"/>
      <c r="AM53" s="95"/>
      <c r="AN53" s="95"/>
      <c r="AO53" s="96"/>
      <c r="AP53" s="93"/>
      <c r="AQ53" s="97">
        <f t="shared" si="2"/>
        <v>0</v>
      </c>
      <c r="AR53" s="281"/>
      <c r="AS53" s="1930"/>
    </row>
    <row r="54" spans="2:49" s="135" customFormat="1" ht="80.400000000000006" customHeight="1" x14ac:dyDescent="0.45">
      <c r="B54" s="1869"/>
      <c r="C54" s="282"/>
      <c r="D54" s="1615"/>
      <c r="E54" s="1892"/>
      <c r="F54" s="1896"/>
      <c r="G54" s="1803"/>
      <c r="H54" s="98" t="s">
        <v>26</v>
      </c>
      <c r="I54" s="99"/>
      <c r="J54" s="100"/>
      <c r="K54" s="105"/>
      <c r="L54" s="102"/>
      <c r="M54" s="103"/>
      <c r="N54" s="103"/>
      <c r="O54" s="104"/>
      <c r="P54" s="105"/>
      <c r="Q54" s="106"/>
      <c r="R54" s="103"/>
      <c r="S54" s="103"/>
      <c r="T54" s="104"/>
      <c r="U54" s="103"/>
      <c r="V54" s="106"/>
      <c r="W54" s="103"/>
      <c r="X54" s="103"/>
      <c r="Y54" s="104"/>
      <c r="Z54" s="103"/>
      <c r="AA54" s="108"/>
      <c r="AB54" s="106"/>
      <c r="AC54" s="103"/>
      <c r="AD54" s="103"/>
      <c r="AE54" s="206"/>
      <c r="AF54" s="103"/>
      <c r="AG54" s="105"/>
      <c r="AH54" s="104"/>
      <c r="AI54" s="103"/>
      <c r="AJ54" s="103"/>
      <c r="AK54" s="109"/>
      <c r="AL54" s="103"/>
      <c r="AM54" s="109"/>
      <c r="AN54" s="109"/>
      <c r="AO54" s="103"/>
      <c r="AP54" s="108"/>
      <c r="AQ54" s="110">
        <f t="shared" si="2"/>
        <v>0</v>
      </c>
      <c r="AR54" s="281"/>
      <c r="AS54" s="1930"/>
    </row>
    <row r="55" spans="2:49" ht="75" customHeight="1" thickBot="1" x14ac:dyDescent="0.5">
      <c r="B55" s="1870"/>
      <c r="C55" s="291"/>
      <c r="D55" s="1871"/>
      <c r="E55" s="1873"/>
      <c r="F55" s="1897"/>
      <c r="G55" s="1848"/>
      <c r="H55" s="111" t="s">
        <v>27</v>
      </c>
      <c r="I55" s="112"/>
      <c r="J55" s="113"/>
      <c r="K55" s="186"/>
      <c r="L55" s="207"/>
      <c r="M55" s="116"/>
      <c r="N55" s="116"/>
      <c r="O55" s="117"/>
      <c r="P55" s="118"/>
      <c r="Q55" s="119"/>
      <c r="R55" s="116"/>
      <c r="S55" s="116"/>
      <c r="T55" s="117"/>
      <c r="U55" s="116"/>
      <c r="V55" s="119"/>
      <c r="W55" s="116"/>
      <c r="X55" s="116"/>
      <c r="Y55" s="117"/>
      <c r="Z55" s="116"/>
      <c r="AA55" s="120"/>
      <c r="AB55" s="119"/>
      <c r="AC55" s="116"/>
      <c r="AD55" s="116"/>
      <c r="AE55" s="119"/>
      <c r="AF55" s="116"/>
      <c r="AG55" s="118"/>
      <c r="AH55" s="117"/>
      <c r="AI55" s="116"/>
      <c r="AJ55" s="116"/>
      <c r="AK55" s="121"/>
      <c r="AL55" s="116"/>
      <c r="AM55" s="121"/>
      <c r="AN55" s="121"/>
      <c r="AO55" s="116"/>
      <c r="AP55" s="120"/>
      <c r="AQ55" s="122">
        <f t="shared" si="2"/>
        <v>0</v>
      </c>
      <c r="AR55" s="292"/>
      <c r="AS55" s="1930"/>
    </row>
    <row r="56" spans="2:49" s="135" customFormat="1" ht="80.400000000000006" customHeight="1" thickTop="1" thickBot="1" x14ac:dyDescent="0.5">
      <c r="B56" s="293"/>
      <c r="C56" s="294"/>
      <c r="D56" s="1898" t="s">
        <v>66</v>
      </c>
      <c r="E56" s="1844" t="s">
        <v>67</v>
      </c>
      <c r="F56" s="1886" t="s">
        <v>48</v>
      </c>
      <c r="G56" s="1845">
        <v>160</v>
      </c>
      <c r="H56" s="295" t="s">
        <v>24</v>
      </c>
      <c r="I56" s="296"/>
      <c r="J56" s="297"/>
      <c r="K56" s="298"/>
      <c r="L56" s="299"/>
      <c r="M56" s="300"/>
      <c r="N56" s="300"/>
      <c r="O56" s="301"/>
      <c r="P56" s="302"/>
      <c r="Q56" s="303"/>
      <c r="R56" s="300"/>
      <c r="S56" s="300"/>
      <c r="T56" s="301"/>
      <c r="U56" s="300"/>
      <c r="V56" s="303"/>
      <c r="W56" s="300"/>
      <c r="X56" s="300"/>
      <c r="Y56" s="301"/>
      <c r="Z56" s="300"/>
      <c r="AA56" s="304"/>
      <c r="AB56" s="303"/>
      <c r="AC56" s="300"/>
      <c r="AD56" s="300"/>
      <c r="AE56" s="303"/>
      <c r="AF56" s="300"/>
      <c r="AG56" s="302"/>
      <c r="AH56" s="301"/>
      <c r="AI56" s="300"/>
      <c r="AJ56" s="300"/>
      <c r="AK56" s="305"/>
      <c r="AL56" s="300"/>
      <c r="AM56" s="305"/>
      <c r="AN56" s="305"/>
      <c r="AO56" s="300"/>
      <c r="AP56" s="304"/>
      <c r="AQ56" s="306">
        <f t="shared" si="2"/>
        <v>0</v>
      </c>
      <c r="AR56" s="307" t="s">
        <v>46</v>
      </c>
      <c r="AS56" s="1930"/>
      <c r="AT56" s="308"/>
      <c r="AU56" s="1900"/>
      <c r="AV56" s="1891"/>
      <c r="AW56" s="168"/>
    </row>
    <row r="57" spans="2:49" ht="80.400000000000006" customHeight="1" thickTop="1" thickBot="1" x14ac:dyDescent="0.5">
      <c r="B57" s="309"/>
      <c r="C57" s="294"/>
      <c r="D57" s="1843"/>
      <c r="E57" s="1885"/>
      <c r="F57" s="1887"/>
      <c r="G57" s="1854"/>
      <c r="H57" s="310" t="s">
        <v>26</v>
      </c>
      <c r="I57" s="275"/>
      <c r="J57" s="273"/>
      <c r="K57" s="272"/>
      <c r="L57" s="311"/>
      <c r="M57" s="312"/>
      <c r="N57" s="312"/>
      <c r="O57" s="313"/>
      <c r="P57" s="314"/>
      <c r="Q57" s="315"/>
      <c r="R57" s="312"/>
      <c r="S57" s="312"/>
      <c r="T57" s="313"/>
      <c r="U57" s="312"/>
      <c r="V57" s="315"/>
      <c r="W57" s="312"/>
      <c r="X57" s="312"/>
      <c r="Y57" s="313"/>
      <c r="Z57" s="312"/>
      <c r="AA57" s="316"/>
      <c r="AB57" s="315"/>
      <c r="AC57" s="312"/>
      <c r="AD57" s="312"/>
      <c r="AE57" s="315"/>
      <c r="AF57" s="312"/>
      <c r="AG57" s="314"/>
      <c r="AH57" s="313"/>
      <c r="AI57" s="312"/>
      <c r="AJ57" s="312"/>
      <c r="AK57" s="317"/>
      <c r="AL57" s="312"/>
      <c r="AM57" s="317"/>
      <c r="AN57" s="317"/>
      <c r="AO57" s="312"/>
      <c r="AP57" s="316"/>
      <c r="AQ57" s="318">
        <f t="shared" si="2"/>
        <v>0</v>
      </c>
      <c r="AR57" s="281"/>
      <c r="AS57" s="1930"/>
      <c r="AT57" s="319"/>
      <c r="AU57" s="1900"/>
      <c r="AV57" s="1891"/>
      <c r="AW57" s="192"/>
    </row>
    <row r="58" spans="2:49" s="135" customFormat="1" ht="80.400000000000006" customHeight="1" thickTop="1" thickBot="1" x14ac:dyDescent="0.5">
      <c r="B58" s="309"/>
      <c r="C58" s="294"/>
      <c r="D58" s="1843" t="s">
        <v>66</v>
      </c>
      <c r="E58" s="1846" t="s">
        <v>68</v>
      </c>
      <c r="F58" s="1855" t="s">
        <v>48</v>
      </c>
      <c r="G58" s="1854"/>
      <c r="H58" s="92" t="s">
        <v>24</v>
      </c>
      <c r="I58" s="93"/>
      <c r="J58" s="154"/>
      <c r="K58" s="153"/>
      <c r="L58" s="157"/>
      <c r="M58" s="96"/>
      <c r="N58" s="96"/>
      <c r="O58" s="152"/>
      <c r="P58" s="153"/>
      <c r="Q58" s="154"/>
      <c r="R58" s="96"/>
      <c r="S58" s="96"/>
      <c r="T58" s="152"/>
      <c r="U58" s="96"/>
      <c r="V58" s="154"/>
      <c r="W58" s="96"/>
      <c r="X58" s="96"/>
      <c r="Y58" s="152"/>
      <c r="Z58" s="96"/>
      <c r="AA58" s="93"/>
      <c r="AB58" s="154"/>
      <c r="AC58" s="96"/>
      <c r="AD58" s="96"/>
      <c r="AE58" s="154"/>
      <c r="AF58" s="96"/>
      <c r="AG58" s="153"/>
      <c r="AH58" s="152"/>
      <c r="AI58" s="96"/>
      <c r="AJ58" s="96"/>
      <c r="AK58" s="155"/>
      <c r="AL58" s="96"/>
      <c r="AM58" s="155"/>
      <c r="AN58" s="155"/>
      <c r="AO58" s="96"/>
      <c r="AP58" s="93"/>
      <c r="AQ58" s="97">
        <f t="shared" si="2"/>
        <v>0</v>
      </c>
      <c r="AR58" s="281"/>
      <c r="AS58" s="1930"/>
      <c r="AT58" s="308"/>
      <c r="AU58" s="1900"/>
      <c r="AV58" s="1891"/>
      <c r="AW58" s="168"/>
    </row>
    <row r="59" spans="2:49" ht="80.400000000000006" customHeight="1" thickTop="1" thickBot="1" x14ac:dyDescent="0.5">
      <c r="B59" s="309"/>
      <c r="C59" s="294"/>
      <c r="D59" s="1843"/>
      <c r="E59" s="1885"/>
      <c r="F59" s="1855"/>
      <c r="G59" s="1854"/>
      <c r="H59" s="62" t="s">
        <v>26</v>
      </c>
      <c r="I59" s="63"/>
      <c r="J59" s="136"/>
      <c r="K59" s="137"/>
      <c r="L59" s="138"/>
      <c r="M59" s="72"/>
      <c r="N59" s="72"/>
      <c r="O59" s="139"/>
      <c r="P59" s="140"/>
      <c r="Q59" s="141"/>
      <c r="R59" s="72"/>
      <c r="S59" s="72"/>
      <c r="T59" s="139"/>
      <c r="U59" s="72"/>
      <c r="V59" s="141"/>
      <c r="W59" s="72"/>
      <c r="X59" s="72"/>
      <c r="Y59" s="139"/>
      <c r="Z59" s="72"/>
      <c r="AA59" s="74"/>
      <c r="AB59" s="141"/>
      <c r="AC59" s="72"/>
      <c r="AD59" s="72"/>
      <c r="AE59" s="141"/>
      <c r="AF59" s="72"/>
      <c r="AG59" s="140"/>
      <c r="AH59" s="139"/>
      <c r="AI59" s="72"/>
      <c r="AJ59" s="72"/>
      <c r="AK59" s="73"/>
      <c r="AL59" s="72"/>
      <c r="AM59" s="73"/>
      <c r="AN59" s="73"/>
      <c r="AO59" s="72"/>
      <c r="AP59" s="74"/>
      <c r="AQ59" s="144">
        <f t="shared" si="2"/>
        <v>0</v>
      </c>
      <c r="AR59" s="281"/>
      <c r="AS59" s="1930"/>
      <c r="AT59" s="319"/>
      <c r="AU59" s="1900"/>
      <c r="AV59" s="1891"/>
      <c r="AW59" s="192"/>
    </row>
    <row r="60" spans="2:49" s="135" customFormat="1" ht="80.400000000000006" customHeight="1" thickTop="1" thickBot="1" x14ac:dyDescent="0.5">
      <c r="B60" s="268"/>
      <c r="C60" s="123"/>
      <c r="D60" s="1861" t="s">
        <v>69</v>
      </c>
      <c r="E60" s="1877" t="s">
        <v>70</v>
      </c>
      <c r="F60" s="1887" t="s">
        <v>37</v>
      </c>
      <c r="G60" s="320"/>
      <c r="H60" s="92" t="s">
        <v>24</v>
      </c>
      <c r="I60" s="93"/>
      <c r="J60" s="154"/>
      <c r="K60" s="153"/>
      <c r="L60" s="157"/>
      <c r="M60" s="96"/>
      <c r="N60" s="96"/>
      <c r="O60" s="152"/>
      <c r="P60" s="153"/>
      <c r="Q60" s="154"/>
      <c r="R60" s="96"/>
      <c r="S60" s="96"/>
      <c r="T60" s="152"/>
      <c r="U60" s="96"/>
      <c r="V60" s="154"/>
      <c r="W60" s="96"/>
      <c r="X60" s="96"/>
      <c r="Y60" s="152"/>
      <c r="Z60" s="96"/>
      <c r="AA60" s="93"/>
      <c r="AB60" s="154"/>
      <c r="AC60" s="96"/>
      <c r="AD60" s="96"/>
      <c r="AE60" s="154"/>
      <c r="AF60" s="96"/>
      <c r="AG60" s="153"/>
      <c r="AH60" s="152"/>
      <c r="AI60" s="96"/>
      <c r="AJ60" s="96"/>
      <c r="AK60" s="155"/>
      <c r="AL60" s="96"/>
      <c r="AM60" s="155"/>
      <c r="AN60" s="155"/>
      <c r="AO60" s="96"/>
      <c r="AP60" s="93"/>
      <c r="AQ60" s="97">
        <f t="shared" si="2"/>
        <v>0</v>
      </c>
      <c r="AR60" s="321"/>
      <c r="AS60" s="1930"/>
    </row>
    <row r="61" spans="2:49" ht="80.400000000000006" customHeight="1" thickTop="1" thickBot="1" x14ac:dyDescent="0.5">
      <c r="B61" s="268"/>
      <c r="C61" s="123"/>
      <c r="D61" s="1861"/>
      <c r="E61" s="1888"/>
      <c r="F61" s="1889"/>
      <c r="G61" s="322"/>
      <c r="H61" s="98" t="s">
        <v>26</v>
      </c>
      <c r="I61" s="99"/>
      <c r="J61" s="100"/>
      <c r="K61" s="101"/>
      <c r="L61" s="102"/>
      <c r="M61" s="103"/>
      <c r="N61" s="103"/>
      <c r="O61" s="104"/>
      <c r="P61" s="105"/>
      <c r="Q61" s="106"/>
      <c r="R61" s="103"/>
      <c r="S61" s="103"/>
      <c r="T61" s="104"/>
      <c r="U61" s="103"/>
      <c r="V61" s="106"/>
      <c r="W61" s="103"/>
      <c r="X61" s="103"/>
      <c r="Y61" s="104"/>
      <c r="Z61" s="103"/>
      <c r="AA61" s="108"/>
      <c r="AB61" s="106"/>
      <c r="AC61" s="103"/>
      <c r="AD61" s="103"/>
      <c r="AE61" s="106"/>
      <c r="AF61" s="103"/>
      <c r="AG61" s="105"/>
      <c r="AH61" s="104"/>
      <c r="AI61" s="103"/>
      <c r="AJ61" s="103"/>
      <c r="AK61" s="109"/>
      <c r="AL61" s="103"/>
      <c r="AM61" s="109"/>
      <c r="AN61" s="109"/>
      <c r="AO61" s="103"/>
      <c r="AP61" s="108"/>
      <c r="AQ61" s="110">
        <f t="shared" si="2"/>
        <v>0</v>
      </c>
      <c r="AR61" s="321"/>
      <c r="AS61" s="1930"/>
    </row>
    <row r="62" spans="2:49" s="135" customFormat="1" ht="80.400000000000006" customHeight="1" thickTop="1" x14ac:dyDescent="0.45">
      <c r="B62" s="1883">
        <v>5</v>
      </c>
      <c r="C62" s="282"/>
      <c r="D62" s="1861" t="s">
        <v>71</v>
      </c>
      <c r="E62" s="1862" t="s">
        <v>72</v>
      </c>
      <c r="F62" s="1890" t="s">
        <v>37</v>
      </c>
      <c r="G62" s="1802">
        <v>140</v>
      </c>
      <c r="H62" s="208" t="s">
        <v>24</v>
      </c>
      <c r="I62" s="209"/>
      <c r="J62" s="210"/>
      <c r="K62" s="211"/>
      <c r="L62" s="216"/>
      <c r="M62" s="213"/>
      <c r="N62" s="213"/>
      <c r="O62" s="323"/>
      <c r="P62" s="211"/>
      <c r="Q62" s="210"/>
      <c r="R62" s="213"/>
      <c r="S62" s="213"/>
      <c r="T62" s="323"/>
      <c r="U62" s="213"/>
      <c r="V62" s="210"/>
      <c r="W62" s="213"/>
      <c r="X62" s="213"/>
      <c r="Y62" s="323"/>
      <c r="Z62" s="213"/>
      <c r="AA62" s="209"/>
      <c r="AB62" s="210"/>
      <c r="AC62" s="213"/>
      <c r="AD62" s="213"/>
      <c r="AE62" s="210"/>
      <c r="AF62" s="213"/>
      <c r="AG62" s="211"/>
      <c r="AH62" s="323"/>
      <c r="AI62" s="213"/>
      <c r="AJ62" s="213"/>
      <c r="AK62" s="324"/>
      <c r="AL62" s="213"/>
      <c r="AM62" s="324"/>
      <c r="AN62" s="324"/>
      <c r="AO62" s="213"/>
      <c r="AP62" s="209"/>
      <c r="AQ62" s="214">
        <f t="shared" si="2"/>
        <v>0</v>
      </c>
      <c r="AR62" s="281" t="s">
        <v>46</v>
      </c>
      <c r="AS62" s="1930"/>
    </row>
    <row r="63" spans="2:49" ht="80.400000000000006" customHeight="1" thickBot="1" x14ac:dyDescent="0.5">
      <c r="B63" s="1884"/>
      <c r="C63" s="282"/>
      <c r="D63" s="1861"/>
      <c r="E63" s="1863"/>
      <c r="F63" s="1887"/>
      <c r="G63" s="1854"/>
      <c r="H63" s="62" t="s">
        <v>26</v>
      </c>
      <c r="I63" s="63"/>
      <c r="J63" s="136"/>
      <c r="K63" s="137"/>
      <c r="L63" s="138"/>
      <c r="M63" s="72"/>
      <c r="N63" s="72"/>
      <c r="O63" s="139"/>
      <c r="P63" s="140"/>
      <c r="Q63" s="141"/>
      <c r="R63" s="72"/>
      <c r="S63" s="72"/>
      <c r="T63" s="139"/>
      <c r="U63" s="72"/>
      <c r="V63" s="141"/>
      <c r="W63" s="72"/>
      <c r="X63" s="72"/>
      <c r="Y63" s="139"/>
      <c r="Z63" s="72"/>
      <c r="AA63" s="74"/>
      <c r="AB63" s="141"/>
      <c r="AC63" s="72"/>
      <c r="AD63" s="72"/>
      <c r="AE63" s="141"/>
      <c r="AF63" s="72"/>
      <c r="AG63" s="140"/>
      <c r="AH63" s="139"/>
      <c r="AI63" s="72"/>
      <c r="AJ63" s="72"/>
      <c r="AK63" s="73"/>
      <c r="AL63" s="72"/>
      <c r="AM63" s="73"/>
      <c r="AN63" s="73"/>
      <c r="AO63" s="72"/>
      <c r="AP63" s="74"/>
      <c r="AQ63" s="144">
        <f t="shared" si="2"/>
        <v>0</v>
      </c>
      <c r="AR63" s="281"/>
      <c r="AS63" s="1930"/>
    </row>
    <row r="64" spans="2:49" s="135" customFormat="1" ht="80.400000000000006" customHeight="1" thickTop="1" thickBot="1" x14ac:dyDescent="0.5">
      <c r="B64" s="268"/>
      <c r="C64" s="123"/>
      <c r="D64" s="1861" t="s">
        <v>73</v>
      </c>
      <c r="E64" s="1877" t="s">
        <v>74</v>
      </c>
      <c r="F64" s="1882" t="s">
        <v>32</v>
      </c>
      <c r="G64" s="1854"/>
      <c r="H64" s="92" t="s">
        <v>24</v>
      </c>
      <c r="I64" s="93"/>
      <c r="J64" s="154"/>
      <c r="K64" s="153"/>
      <c r="L64" s="157"/>
      <c r="M64" s="96"/>
      <c r="N64" s="96"/>
      <c r="O64" s="152"/>
      <c r="P64" s="153"/>
      <c r="Q64" s="154"/>
      <c r="R64" s="96"/>
      <c r="S64" s="96"/>
      <c r="T64" s="152"/>
      <c r="U64" s="96"/>
      <c r="V64" s="154"/>
      <c r="W64" s="96"/>
      <c r="X64" s="96"/>
      <c r="Y64" s="152"/>
      <c r="Z64" s="96"/>
      <c r="AA64" s="93"/>
      <c r="AB64" s="154"/>
      <c r="AC64" s="96"/>
      <c r="AD64" s="96"/>
      <c r="AE64" s="154"/>
      <c r="AF64" s="96"/>
      <c r="AG64" s="153"/>
      <c r="AH64" s="152"/>
      <c r="AI64" s="96"/>
      <c r="AJ64" s="96"/>
      <c r="AK64" s="155"/>
      <c r="AL64" s="96"/>
      <c r="AM64" s="155"/>
      <c r="AN64" s="155"/>
      <c r="AO64" s="96"/>
      <c r="AP64" s="93"/>
      <c r="AQ64" s="97">
        <f t="shared" si="2"/>
        <v>0</v>
      </c>
      <c r="AR64" s="281"/>
      <c r="AS64" s="1930"/>
    </row>
    <row r="65" spans="2:57" ht="80.400000000000006" customHeight="1" thickTop="1" thickBot="1" x14ac:dyDescent="0.5">
      <c r="B65" s="268"/>
      <c r="C65" s="123"/>
      <c r="D65" s="1861"/>
      <c r="E65" s="1863"/>
      <c r="F65" s="1882"/>
      <c r="G65" s="1854"/>
      <c r="H65" s="62" t="s">
        <v>26</v>
      </c>
      <c r="I65" s="63"/>
      <c r="J65" s="136"/>
      <c r="K65" s="137"/>
      <c r="L65" s="138"/>
      <c r="M65" s="72"/>
      <c r="N65" s="72"/>
      <c r="O65" s="139"/>
      <c r="P65" s="140"/>
      <c r="Q65" s="141"/>
      <c r="R65" s="72"/>
      <c r="S65" s="72"/>
      <c r="T65" s="139"/>
      <c r="U65" s="72"/>
      <c r="V65" s="141"/>
      <c r="W65" s="72"/>
      <c r="X65" s="72"/>
      <c r="Y65" s="139"/>
      <c r="Z65" s="72"/>
      <c r="AA65" s="74"/>
      <c r="AB65" s="141"/>
      <c r="AC65" s="72"/>
      <c r="AD65" s="72"/>
      <c r="AE65" s="141"/>
      <c r="AF65" s="72"/>
      <c r="AG65" s="140"/>
      <c r="AH65" s="139"/>
      <c r="AI65" s="72"/>
      <c r="AJ65" s="72"/>
      <c r="AK65" s="73"/>
      <c r="AL65" s="72"/>
      <c r="AM65" s="73"/>
      <c r="AN65" s="73"/>
      <c r="AO65" s="72"/>
      <c r="AP65" s="74"/>
      <c r="AQ65" s="144">
        <f t="shared" si="2"/>
        <v>0</v>
      </c>
      <c r="AR65" s="281"/>
      <c r="AS65" s="1930"/>
    </row>
    <row r="66" spans="2:57" s="135" customFormat="1" ht="80.400000000000006" customHeight="1" thickTop="1" thickBot="1" x14ac:dyDescent="0.5">
      <c r="B66" s="268"/>
      <c r="C66" s="123"/>
      <c r="D66" s="1861" t="s">
        <v>50</v>
      </c>
      <c r="E66" s="1877" t="s">
        <v>75</v>
      </c>
      <c r="F66" s="1854" t="s">
        <v>58</v>
      </c>
      <c r="G66" s="1854"/>
      <c r="H66" s="92" t="s">
        <v>24</v>
      </c>
      <c r="I66" s="93"/>
      <c r="J66" s="154"/>
      <c r="K66" s="153"/>
      <c r="L66" s="157"/>
      <c r="M66" s="96"/>
      <c r="N66" s="96"/>
      <c r="O66" s="152"/>
      <c r="P66" s="153"/>
      <c r="Q66" s="154"/>
      <c r="R66" s="96"/>
      <c r="S66" s="96"/>
      <c r="T66" s="152"/>
      <c r="U66" s="96"/>
      <c r="V66" s="154"/>
      <c r="W66" s="96"/>
      <c r="X66" s="96"/>
      <c r="Y66" s="152"/>
      <c r="Z66" s="96"/>
      <c r="AA66" s="93"/>
      <c r="AB66" s="154"/>
      <c r="AC66" s="96"/>
      <c r="AD66" s="96"/>
      <c r="AE66" s="154"/>
      <c r="AF66" s="96"/>
      <c r="AG66" s="153"/>
      <c r="AH66" s="152"/>
      <c r="AI66" s="96"/>
      <c r="AJ66" s="96"/>
      <c r="AK66" s="155"/>
      <c r="AL66" s="96"/>
      <c r="AM66" s="155"/>
      <c r="AN66" s="155"/>
      <c r="AO66" s="96"/>
      <c r="AP66" s="93"/>
      <c r="AQ66" s="97">
        <f t="shared" si="2"/>
        <v>0</v>
      </c>
      <c r="AR66" s="281"/>
      <c r="AS66" s="1930"/>
    </row>
    <row r="67" spans="2:57" ht="80.400000000000006" customHeight="1" thickTop="1" thickBot="1" x14ac:dyDescent="0.5">
      <c r="B67" s="268"/>
      <c r="C67" s="123"/>
      <c r="D67" s="1861"/>
      <c r="E67" s="1877"/>
      <c r="F67" s="1882"/>
      <c r="G67" s="1854"/>
      <c r="H67" s="62" t="s">
        <v>26</v>
      </c>
      <c r="I67" s="63"/>
      <c r="J67" s="136"/>
      <c r="K67" s="137"/>
      <c r="L67" s="138"/>
      <c r="M67" s="72"/>
      <c r="N67" s="72"/>
      <c r="O67" s="139"/>
      <c r="P67" s="140"/>
      <c r="Q67" s="141"/>
      <c r="R67" s="72"/>
      <c r="S67" s="72"/>
      <c r="T67" s="139"/>
      <c r="U67" s="72"/>
      <c r="V67" s="141"/>
      <c r="W67" s="72"/>
      <c r="X67" s="72"/>
      <c r="Y67" s="139"/>
      <c r="Z67" s="72"/>
      <c r="AA67" s="74"/>
      <c r="AB67" s="141"/>
      <c r="AC67" s="72"/>
      <c r="AD67" s="72"/>
      <c r="AE67" s="141"/>
      <c r="AF67" s="72"/>
      <c r="AG67" s="140"/>
      <c r="AH67" s="139"/>
      <c r="AI67" s="72"/>
      <c r="AJ67" s="72"/>
      <c r="AK67" s="73"/>
      <c r="AL67" s="72"/>
      <c r="AM67" s="73"/>
      <c r="AN67" s="73"/>
      <c r="AO67" s="72"/>
      <c r="AP67" s="74"/>
      <c r="AQ67" s="144">
        <f t="shared" si="2"/>
        <v>0</v>
      </c>
      <c r="AR67" s="281"/>
      <c r="AS67" s="1930"/>
    </row>
    <row r="68" spans="2:57" s="135" customFormat="1" ht="80.400000000000006" customHeight="1" thickTop="1" thickBot="1" x14ac:dyDescent="0.5">
      <c r="B68" s="268"/>
      <c r="C68" s="123"/>
      <c r="D68" s="1861" t="s">
        <v>50</v>
      </c>
      <c r="E68" s="1877" t="s">
        <v>76</v>
      </c>
      <c r="F68" s="1854" t="s">
        <v>58</v>
      </c>
      <c r="G68" s="1854"/>
      <c r="H68" s="92" t="s">
        <v>24</v>
      </c>
      <c r="I68" s="93"/>
      <c r="J68" s="154"/>
      <c r="K68" s="153"/>
      <c r="L68" s="157"/>
      <c r="M68" s="96"/>
      <c r="N68" s="96"/>
      <c r="O68" s="152"/>
      <c r="P68" s="153"/>
      <c r="Q68" s="154"/>
      <c r="R68" s="96"/>
      <c r="S68" s="96"/>
      <c r="T68" s="152"/>
      <c r="U68" s="96"/>
      <c r="V68" s="154"/>
      <c r="W68" s="96"/>
      <c r="X68" s="96"/>
      <c r="Y68" s="152"/>
      <c r="Z68" s="96"/>
      <c r="AA68" s="93"/>
      <c r="AB68" s="154"/>
      <c r="AC68" s="96"/>
      <c r="AD68" s="96"/>
      <c r="AE68" s="154"/>
      <c r="AF68" s="96"/>
      <c r="AG68" s="153"/>
      <c r="AH68" s="152"/>
      <c r="AI68" s="96"/>
      <c r="AJ68" s="96"/>
      <c r="AK68" s="155"/>
      <c r="AL68" s="96"/>
      <c r="AM68" s="155"/>
      <c r="AN68" s="155"/>
      <c r="AO68" s="96"/>
      <c r="AP68" s="93"/>
      <c r="AQ68" s="97">
        <f t="shared" si="2"/>
        <v>0</v>
      </c>
      <c r="AR68" s="281"/>
      <c r="AS68" s="1930"/>
      <c r="AY68" s="325"/>
      <c r="AZ68" s="325">
        <v>5</v>
      </c>
      <c r="BA68" s="325"/>
      <c r="BB68" s="325"/>
      <c r="BC68" s="325"/>
      <c r="BD68" s="325"/>
      <c r="BE68" s="325">
        <v>5</v>
      </c>
    </row>
    <row r="69" spans="2:57" ht="80.400000000000006" customHeight="1" thickTop="1" thickBot="1" x14ac:dyDescent="0.5">
      <c r="B69" s="268"/>
      <c r="C69" s="123"/>
      <c r="D69" s="1861"/>
      <c r="E69" s="1863"/>
      <c r="F69" s="1882"/>
      <c r="G69" s="1854"/>
      <c r="H69" s="62" t="s">
        <v>26</v>
      </c>
      <c r="I69" s="63"/>
      <c r="J69" s="136"/>
      <c r="K69" s="137"/>
      <c r="L69" s="138"/>
      <c r="M69" s="72"/>
      <c r="N69" s="72"/>
      <c r="O69" s="139"/>
      <c r="P69" s="140"/>
      <c r="Q69" s="141"/>
      <c r="R69" s="72"/>
      <c r="S69" s="72"/>
      <c r="T69" s="139"/>
      <c r="U69" s="72"/>
      <c r="V69" s="141"/>
      <c r="W69" s="72"/>
      <c r="X69" s="72"/>
      <c r="Y69" s="139"/>
      <c r="Z69" s="72"/>
      <c r="AA69" s="74"/>
      <c r="AB69" s="141"/>
      <c r="AC69" s="72"/>
      <c r="AD69" s="72"/>
      <c r="AE69" s="141"/>
      <c r="AF69" s="72"/>
      <c r="AG69" s="140"/>
      <c r="AH69" s="139"/>
      <c r="AI69" s="72"/>
      <c r="AJ69" s="72"/>
      <c r="AK69" s="73"/>
      <c r="AL69" s="72"/>
      <c r="AM69" s="73"/>
      <c r="AN69" s="73"/>
      <c r="AO69" s="72"/>
      <c r="AP69" s="74"/>
      <c r="AQ69" s="144">
        <f t="shared" si="2"/>
        <v>0</v>
      </c>
      <c r="AR69" s="281"/>
      <c r="AS69" s="1930"/>
      <c r="AY69" s="325"/>
      <c r="AZ69" s="325"/>
      <c r="BA69" s="325"/>
      <c r="BB69" s="325"/>
      <c r="BC69" s="325"/>
      <c r="BD69" s="325"/>
      <c r="BE69" s="325"/>
    </row>
    <row r="70" spans="2:57" s="135" customFormat="1" ht="80.400000000000006" customHeight="1" thickTop="1" thickBot="1" x14ac:dyDescent="0.5">
      <c r="B70" s="268"/>
      <c r="C70" s="123"/>
      <c r="D70" s="1861" t="s">
        <v>50</v>
      </c>
      <c r="E70" s="1877" t="s">
        <v>77</v>
      </c>
      <c r="F70" s="1882" t="s">
        <v>28</v>
      </c>
      <c r="G70" s="1854"/>
      <c r="H70" s="92" t="s">
        <v>24</v>
      </c>
      <c r="I70" s="93"/>
      <c r="J70" s="154"/>
      <c r="K70" s="153"/>
      <c r="L70" s="157"/>
      <c r="M70" s="96"/>
      <c r="N70" s="96"/>
      <c r="O70" s="152"/>
      <c r="P70" s="153"/>
      <c r="Q70" s="154"/>
      <c r="R70" s="96"/>
      <c r="S70" s="96"/>
      <c r="T70" s="152"/>
      <c r="U70" s="96"/>
      <c r="V70" s="154"/>
      <c r="W70" s="96"/>
      <c r="X70" s="96"/>
      <c r="Y70" s="152"/>
      <c r="Z70" s="96"/>
      <c r="AA70" s="93"/>
      <c r="AB70" s="154"/>
      <c r="AC70" s="96"/>
      <c r="AD70" s="96"/>
      <c r="AE70" s="154"/>
      <c r="AF70" s="96"/>
      <c r="AG70" s="153"/>
      <c r="AH70" s="152"/>
      <c r="AI70" s="96"/>
      <c r="AJ70" s="96"/>
      <c r="AK70" s="155"/>
      <c r="AL70" s="96"/>
      <c r="AM70" s="155"/>
      <c r="AN70" s="155"/>
      <c r="AO70" s="96"/>
      <c r="AP70" s="93"/>
      <c r="AQ70" s="97">
        <f t="shared" si="2"/>
        <v>0</v>
      </c>
      <c r="AR70" s="281"/>
      <c r="AS70" s="1930"/>
      <c r="AY70" s="325"/>
      <c r="AZ70" s="325"/>
      <c r="BA70" s="325"/>
      <c r="BB70" s="325"/>
      <c r="BC70" s="325"/>
      <c r="BD70" s="325"/>
      <c r="BE70" s="325"/>
    </row>
    <row r="71" spans="2:57" ht="80.400000000000006" customHeight="1" thickTop="1" thickBot="1" x14ac:dyDescent="0.5">
      <c r="B71" s="268"/>
      <c r="C71" s="123"/>
      <c r="D71" s="1861"/>
      <c r="E71" s="1863"/>
      <c r="F71" s="1882"/>
      <c r="G71" s="1854"/>
      <c r="H71" s="62" t="s">
        <v>26</v>
      </c>
      <c r="I71" s="63"/>
      <c r="J71" s="136"/>
      <c r="K71" s="137"/>
      <c r="L71" s="138"/>
      <c r="M71" s="72"/>
      <c r="N71" s="72"/>
      <c r="O71" s="139"/>
      <c r="P71" s="140"/>
      <c r="Q71" s="141"/>
      <c r="R71" s="72"/>
      <c r="S71" s="72"/>
      <c r="T71" s="139"/>
      <c r="U71" s="72"/>
      <c r="V71" s="141"/>
      <c r="W71" s="72"/>
      <c r="X71" s="72"/>
      <c r="Y71" s="139"/>
      <c r="Z71" s="72"/>
      <c r="AA71" s="74"/>
      <c r="AB71" s="141"/>
      <c r="AC71" s="72"/>
      <c r="AD71" s="72"/>
      <c r="AE71" s="141"/>
      <c r="AF71" s="72"/>
      <c r="AG71" s="140"/>
      <c r="AH71" s="139"/>
      <c r="AI71" s="72"/>
      <c r="AJ71" s="72"/>
      <c r="AK71" s="73"/>
      <c r="AL71" s="72"/>
      <c r="AM71" s="73"/>
      <c r="AN71" s="73"/>
      <c r="AO71" s="72"/>
      <c r="AP71" s="74"/>
      <c r="AQ71" s="144">
        <f t="shared" si="2"/>
        <v>0</v>
      </c>
      <c r="AR71" s="281"/>
      <c r="AS71" s="1930"/>
      <c r="AY71" s="325"/>
      <c r="AZ71" s="325">
        <v>5</v>
      </c>
      <c r="BA71" s="325"/>
      <c r="BB71" s="325"/>
      <c r="BC71" s="325"/>
      <c r="BD71" s="325"/>
      <c r="BE71" s="325"/>
    </row>
    <row r="72" spans="2:57" s="135" customFormat="1" ht="80.400000000000006" customHeight="1" thickTop="1" thickBot="1" x14ac:dyDescent="0.5">
      <c r="B72" s="268"/>
      <c r="C72" s="123"/>
      <c r="D72" s="1861" t="s">
        <v>50</v>
      </c>
      <c r="E72" s="1877" t="s">
        <v>78</v>
      </c>
      <c r="F72" s="1882" t="s">
        <v>79</v>
      </c>
      <c r="G72" s="1854"/>
      <c r="H72" s="326" t="s">
        <v>24</v>
      </c>
      <c r="I72" s="327"/>
      <c r="J72" s="328"/>
      <c r="K72" s="329"/>
      <c r="L72" s="330"/>
      <c r="M72" s="269"/>
      <c r="N72" s="269"/>
      <c r="O72" s="271"/>
      <c r="P72" s="329"/>
      <c r="Q72" s="328"/>
      <c r="R72" s="269"/>
      <c r="S72" s="269"/>
      <c r="T72" s="271"/>
      <c r="U72" s="269"/>
      <c r="V72" s="328"/>
      <c r="W72" s="269"/>
      <c r="X72" s="269"/>
      <c r="Y72" s="271"/>
      <c r="Z72" s="269"/>
      <c r="AA72" s="327"/>
      <c r="AB72" s="328"/>
      <c r="AC72" s="269"/>
      <c r="AD72" s="269"/>
      <c r="AE72" s="328"/>
      <c r="AF72" s="269"/>
      <c r="AG72" s="329"/>
      <c r="AH72" s="271"/>
      <c r="AI72" s="269"/>
      <c r="AJ72" s="269"/>
      <c r="AK72" s="331"/>
      <c r="AL72" s="269"/>
      <c r="AM72" s="331"/>
      <c r="AN72" s="331"/>
      <c r="AO72" s="269"/>
      <c r="AP72" s="327"/>
      <c r="AQ72" s="156">
        <f t="shared" si="2"/>
        <v>0</v>
      </c>
      <c r="AR72" s="281"/>
      <c r="AS72" s="1930"/>
      <c r="AY72" s="325"/>
      <c r="AZ72" s="325"/>
      <c r="BA72" s="325"/>
      <c r="BB72" s="325"/>
      <c r="BC72" s="325"/>
      <c r="BD72" s="325"/>
      <c r="BE72" s="325"/>
    </row>
    <row r="73" spans="2:57" ht="80.400000000000006" customHeight="1" thickTop="1" thickBot="1" x14ac:dyDescent="0.5">
      <c r="B73" s="268"/>
      <c r="C73" s="123"/>
      <c r="D73" s="1861"/>
      <c r="E73" s="1863"/>
      <c r="F73" s="1882"/>
      <c r="G73" s="1854"/>
      <c r="H73" s="62" t="s">
        <v>26</v>
      </c>
      <c r="I73" s="63"/>
      <c r="J73" s="136"/>
      <c r="K73" s="137"/>
      <c r="L73" s="138"/>
      <c r="M73" s="72"/>
      <c r="N73" s="72"/>
      <c r="O73" s="139"/>
      <c r="P73" s="140"/>
      <c r="Q73" s="141"/>
      <c r="R73" s="72"/>
      <c r="S73" s="72"/>
      <c r="T73" s="139"/>
      <c r="U73" s="72"/>
      <c r="V73" s="141"/>
      <c r="W73" s="72"/>
      <c r="X73" s="72"/>
      <c r="Y73" s="139"/>
      <c r="Z73" s="312"/>
      <c r="AA73" s="74"/>
      <c r="AB73" s="141"/>
      <c r="AC73" s="312"/>
      <c r="AD73" s="72"/>
      <c r="AE73" s="141"/>
      <c r="AF73" s="72"/>
      <c r="AG73" s="140"/>
      <c r="AH73" s="139"/>
      <c r="AI73" s="72"/>
      <c r="AJ73" s="72"/>
      <c r="AK73" s="73"/>
      <c r="AL73" s="72"/>
      <c r="AM73" s="73"/>
      <c r="AN73" s="73"/>
      <c r="AO73" s="72"/>
      <c r="AP73" s="74"/>
      <c r="AQ73" s="144">
        <f t="shared" si="2"/>
        <v>0</v>
      </c>
      <c r="AR73" s="281"/>
      <c r="AS73" s="1930"/>
      <c r="AY73" s="325"/>
      <c r="AZ73" s="325">
        <v>5</v>
      </c>
      <c r="BA73" s="325"/>
      <c r="BB73" s="325"/>
      <c r="BC73" s="325"/>
      <c r="BD73" s="325"/>
      <c r="BE73" s="325"/>
    </row>
    <row r="74" spans="2:57" s="135" customFormat="1" ht="80.400000000000006" customHeight="1" thickTop="1" thickBot="1" x14ac:dyDescent="0.5">
      <c r="B74" s="268"/>
      <c r="C74" s="123"/>
      <c r="D74" s="1861" t="s">
        <v>50</v>
      </c>
      <c r="E74" s="1877" t="s">
        <v>80</v>
      </c>
      <c r="F74" s="1882" t="s">
        <v>28</v>
      </c>
      <c r="G74" s="1854"/>
      <c r="H74" s="92" t="s">
        <v>24</v>
      </c>
      <c r="I74" s="93"/>
      <c r="J74" s="154"/>
      <c r="K74" s="153"/>
      <c r="L74" s="157"/>
      <c r="M74" s="96"/>
      <c r="N74" s="96"/>
      <c r="O74" s="152"/>
      <c r="P74" s="153"/>
      <c r="Q74" s="154"/>
      <c r="R74" s="96"/>
      <c r="S74" s="96"/>
      <c r="T74" s="152"/>
      <c r="U74" s="96"/>
      <c r="V74" s="154"/>
      <c r="W74" s="96"/>
      <c r="X74" s="96"/>
      <c r="Y74" s="152"/>
      <c r="Z74" s="96"/>
      <c r="AA74" s="93"/>
      <c r="AB74" s="154"/>
      <c r="AC74" s="96"/>
      <c r="AD74" s="96"/>
      <c r="AE74" s="154"/>
      <c r="AF74" s="96"/>
      <c r="AG74" s="153"/>
      <c r="AH74" s="152"/>
      <c r="AI74" s="96"/>
      <c r="AJ74" s="96"/>
      <c r="AK74" s="155"/>
      <c r="AL74" s="96"/>
      <c r="AM74" s="155"/>
      <c r="AN74" s="155"/>
      <c r="AO74" s="96"/>
      <c r="AP74" s="93"/>
      <c r="AQ74" s="97">
        <f t="shared" si="2"/>
        <v>0</v>
      </c>
      <c r="AR74" s="281"/>
      <c r="AS74" s="1930"/>
    </row>
    <row r="75" spans="2:57" ht="80.400000000000006" customHeight="1" thickTop="1" thickBot="1" x14ac:dyDescent="0.5">
      <c r="B75" s="268"/>
      <c r="C75" s="123"/>
      <c r="D75" s="1861"/>
      <c r="E75" s="1863"/>
      <c r="F75" s="1882"/>
      <c r="G75" s="1854"/>
      <c r="H75" s="62" t="s">
        <v>26</v>
      </c>
      <c r="I75" s="63"/>
      <c r="J75" s="136"/>
      <c r="K75" s="137"/>
      <c r="L75" s="138"/>
      <c r="M75" s="72"/>
      <c r="N75" s="72"/>
      <c r="O75" s="139"/>
      <c r="P75" s="140"/>
      <c r="Q75" s="141"/>
      <c r="R75" s="72"/>
      <c r="S75" s="72"/>
      <c r="T75" s="139"/>
      <c r="U75" s="72"/>
      <c r="V75" s="141"/>
      <c r="W75" s="72"/>
      <c r="X75" s="72"/>
      <c r="Y75" s="139"/>
      <c r="Z75" s="72"/>
      <c r="AA75" s="74"/>
      <c r="AB75" s="141"/>
      <c r="AC75" s="72"/>
      <c r="AD75" s="72"/>
      <c r="AE75" s="141"/>
      <c r="AF75" s="72"/>
      <c r="AG75" s="140"/>
      <c r="AH75" s="139"/>
      <c r="AI75" s="72"/>
      <c r="AJ75" s="72"/>
      <c r="AK75" s="73"/>
      <c r="AL75" s="72"/>
      <c r="AM75" s="73"/>
      <c r="AN75" s="73"/>
      <c r="AO75" s="72"/>
      <c r="AP75" s="74"/>
      <c r="AQ75" s="144">
        <f t="shared" si="2"/>
        <v>0</v>
      </c>
      <c r="AR75" s="281"/>
      <c r="AS75" s="1930"/>
    </row>
    <row r="76" spans="2:57" s="135" customFormat="1" ht="80.400000000000006" customHeight="1" thickTop="1" thickBot="1" x14ac:dyDescent="0.5">
      <c r="B76" s="268"/>
      <c r="C76" s="123"/>
      <c r="D76" s="1861" t="s">
        <v>50</v>
      </c>
      <c r="E76" s="1877" t="s">
        <v>81</v>
      </c>
      <c r="F76" s="1882" t="s">
        <v>28</v>
      </c>
      <c r="G76" s="1854"/>
      <c r="H76" s="332" t="s">
        <v>24</v>
      </c>
      <c r="I76" s="333"/>
      <c r="J76" s="334"/>
      <c r="K76" s="335"/>
      <c r="L76" s="336"/>
      <c r="M76" s="270"/>
      <c r="N76" s="270"/>
      <c r="O76" s="274"/>
      <c r="P76" s="272"/>
      <c r="Q76" s="273"/>
      <c r="R76" s="270"/>
      <c r="S76" s="270"/>
      <c r="T76" s="274"/>
      <c r="U76" s="270"/>
      <c r="V76" s="273"/>
      <c r="W76" s="270"/>
      <c r="X76" s="270"/>
      <c r="Y76" s="274"/>
      <c r="Z76" s="270"/>
      <c r="AA76" s="275"/>
      <c r="AB76" s="273"/>
      <c r="AC76" s="270"/>
      <c r="AD76" s="270"/>
      <c r="AE76" s="273"/>
      <c r="AF76" s="270"/>
      <c r="AG76" s="272"/>
      <c r="AH76" s="274"/>
      <c r="AI76" s="270"/>
      <c r="AJ76" s="270"/>
      <c r="AK76" s="276"/>
      <c r="AL76" s="270"/>
      <c r="AM76" s="276"/>
      <c r="AN76" s="276"/>
      <c r="AO76" s="270"/>
      <c r="AP76" s="275"/>
      <c r="AQ76" s="337">
        <f t="shared" si="2"/>
        <v>0</v>
      </c>
      <c r="AR76" s="281"/>
      <c r="AS76" s="1930"/>
    </row>
    <row r="77" spans="2:57" ht="80.400000000000006" customHeight="1" thickTop="1" thickBot="1" x14ac:dyDescent="0.5">
      <c r="B77" s="268"/>
      <c r="C77" s="123"/>
      <c r="D77" s="1861"/>
      <c r="E77" s="1863"/>
      <c r="F77" s="1882"/>
      <c r="G77" s="1854"/>
      <c r="H77" s="310" t="s">
        <v>26</v>
      </c>
      <c r="I77" s="275"/>
      <c r="J77" s="273"/>
      <c r="K77" s="272"/>
      <c r="L77" s="311"/>
      <c r="M77" s="312"/>
      <c r="N77" s="312"/>
      <c r="O77" s="313"/>
      <c r="P77" s="314"/>
      <c r="Q77" s="315"/>
      <c r="R77" s="312"/>
      <c r="S77" s="312"/>
      <c r="T77" s="313"/>
      <c r="U77" s="312"/>
      <c r="V77" s="315"/>
      <c r="W77" s="312"/>
      <c r="X77" s="312"/>
      <c r="Y77" s="313"/>
      <c r="Z77" s="312"/>
      <c r="AA77" s="316"/>
      <c r="AB77" s="315"/>
      <c r="AC77" s="312"/>
      <c r="AD77" s="312"/>
      <c r="AE77" s="315"/>
      <c r="AF77" s="312"/>
      <c r="AG77" s="314"/>
      <c r="AH77" s="313"/>
      <c r="AI77" s="312"/>
      <c r="AJ77" s="312"/>
      <c r="AK77" s="317"/>
      <c r="AL77" s="312"/>
      <c r="AM77" s="317"/>
      <c r="AN77" s="317"/>
      <c r="AO77" s="312"/>
      <c r="AP77" s="316"/>
      <c r="AQ77" s="338">
        <f t="shared" si="2"/>
        <v>0</v>
      </c>
      <c r="AR77" s="281"/>
      <c r="AS77" s="1930"/>
      <c r="AZ77" s="135" t="e">
        <f>SUM(AY62,#REF!,#REF!,#REF!)</f>
        <v>#REF!</v>
      </c>
    </row>
    <row r="78" spans="2:57" s="135" customFormat="1" ht="80.400000000000006" customHeight="1" thickTop="1" thickBot="1" x14ac:dyDescent="0.5">
      <c r="B78" s="268"/>
      <c r="C78" s="123"/>
      <c r="D78" s="1861" t="s">
        <v>50</v>
      </c>
      <c r="E78" s="1877" t="s">
        <v>81</v>
      </c>
      <c r="F78" s="1882" t="s">
        <v>82</v>
      </c>
      <c r="G78" s="1854"/>
      <c r="H78" s="92" t="s">
        <v>24</v>
      </c>
      <c r="I78" s="93"/>
      <c r="J78" s="154"/>
      <c r="K78" s="153"/>
      <c r="L78" s="157"/>
      <c r="M78" s="96"/>
      <c r="N78" s="96"/>
      <c r="O78" s="152"/>
      <c r="P78" s="153"/>
      <c r="Q78" s="154"/>
      <c r="R78" s="96"/>
      <c r="S78" s="96"/>
      <c r="T78" s="152"/>
      <c r="U78" s="96"/>
      <c r="V78" s="154"/>
      <c r="W78" s="96"/>
      <c r="X78" s="96"/>
      <c r="Y78" s="152"/>
      <c r="Z78" s="96"/>
      <c r="AA78" s="93"/>
      <c r="AB78" s="154"/>
      <c r="AC78" s="96"/>
      <c r="AD78" s="96"/>
      <c r="AE78" s="154"/>
      <c r="AF78" s="96"/>
      <c r="AG78" s="153"/>
      <c r="AH78" s="152"/>
      <c r="AI78" s="96"/>
      <c r="AJ78" s="96"/>
      <c r="AK78" s="155"/>
      <c r="AL78" s="96"/>
      <c r="AM78" s="155"/>
      <c r="AN78" s="155"/>
      <c r="AO78" s="96"/>
      <c r="AP78" s="93"/>
      <c r="AQ78" s="97">
        <f t="shared" si="2"/>
        <v>0</v>
      </c>
      <c r="AR78" s="281"/>
      <c r="AS78" s="1930"/>
    </row>
    <row r="79" spans="2:57" ht="80.400000000000006" customHeight="1" thickTop="1" thickBot="1" x14ac:dyDescent="0.5">
      <c r="B79" s="268"/>
      <c r="C79" s="123"/>
      <c r="D79" s="1861"/>
      <c r="E79" s="1863"/>
      <c r="F79" s="1882"/>
      <c r="G79" s="1854"/>
      <c r="H79" s="62" t="s">
        <v>26</v>
      </c>
      <c r="I79" s="63"/>
      <c r="J79" s="136"/>
      <c r="K79" s="137"/>
      <c r="L79" s="138"/>
      <c r="M79" s="72"/>
      <c r="N79" s="72"/>
      <c r="O79" s="139"/>
      <c r="P79" s="140"/>
      <c r="Q79" s="141"/>
      <c r="R79" s="72"/>
      <c r="S79" s="72"/>
      <c r="T79" s="139"/>
      <c r="U79" s="72"/>
      <c r="V79" s="141"/>
      <c r="W79" s="72"/>
      <c r="X79" s="72"/>
      <c r="Y79" s="139"/>
      <c r="Z79" s="72"/>
      <c r="AA79" s="74"/>
      <c r="AB79" s="141"/>
      <c r="AC79" s="72"/>
      <c r="AD79" s="72"/>
      <c r="AE79" s="141"/>
      <c r="AF79" s="72"/>
      <c r="AG79" s="140"/>
      <c r="AH79" s="139"/>
      <c r="AI79" s="72"/>
      <c r="AJ79" s="72"/>
      <c r="AK79" s="73"/>
      <c r="AL79" s="72"/>
      <c r="AM79" s="73"/>
      <c r="AN79" s="73"/>
      <c r="AO79" s="72"/>
      <c r="AP79" s="74"/>
      <c r="AQ79" s="144">
        <f t="shared" si="2"/>
        <v>0</v>
      </c>
      <c r="AR79" s="281"/>
      <c r="AS79" s="1930"/>
      <c r="AZ79" s="135" t="e">
        <f>SUM(AY62,#REF!,#REF!,#REF!)</f>
        <v>#REF!</v>
      </c>
    </row>
    <row r="80" spans="2:57" s="135" customFormat="1" ht="80.400000000000006" customHeight="1" thickTop="1" x14ac:dyDescent="0.45">
      <c r="B80" s="1883">
        <v>6</v>
      </c>
      <c r="C80" s="282"/>
      <c r="D80" s="1861" t="s">
        <v>50</v>
      </c>
      <c r="E80" s="1877" t="s">
        <v>83</v>
      </c>
      <c r="F80" s="1882" t="s">
        <v>84</v>
      </c>
      <c r="G80" s="1854"/>
      <c r="H80" s="208" t="s">
        <v>24</v>
      </c>
      <c r="I80" s="125"/>
      <c r="J80" s="126"/>
      <c r="K80" s="127"/>
      <c r="L80" s="128"/>
      <c r="M80" s="269"/>
      <c r="N80" s="269"/>
      <c r="O80" s="271"/>
      <c r="P80" s="329"/>
      <c r="Q80" s="328"/>
      <c r="R80" s="269"/>
      <c r="S80" s="269"/>
      <c r="T80" s="271"/>
      <c r="U80" s="269"/>
      <c r="V80" s="328"/>
      <c r="W80" s="269"/>
      <c r="X80" s="269"/>
      <c r="Y80" s="271"/>
      <c r="Z80" s="269"/>
      <c r="AA80" s="327"/>
      <c r="AB80" s="328"/>
      <c r="AC80" s="269"/>
      <c r="AD80" s="269"/>
      <c r="AE80" s="328"/>
      <c r="AF80" s="269"/>
      <c r="AG80" s="329"/>
      <c r="AH80" s="271"/>
      <c r="AI80" s="269"/>
      <c r="AJ80" s="269"/>
      <c r="AK80" s="331"/>
      <c r="AL80" s="269"/>
      <c r="AM80" s="331"/>
      <c r="AN80" s="331"/>
      <c r="AO80" s="269"/>
      <c r="AP80" s="327"/>
      <c r="AQ80" s="156">
        <f t="shared" si="2"/>
        <v>0</v>
      </c>
      <c r="AR80" s="281"/>
      <c r="AS80" s="1930"/>
    </row>
    <row r="81" spans="2:52" ht="80.400000000000006" customHeight="1" x14ac:dyDescent="0.45">
      <c r="B81" s="1869"/>
      <c r="C81" s="282"/>
      <c r="D81" s="1861"/>
      <c r="E81" s="1863"/>
      <c r="F81" s="1882"/>
      <c r="G81" s="1854"/>
      <c r="H81" s="62" t="s">
        <v>26</v>
      </c>
      <c r="I81" s="63"/>
      <c r="J81" s="136"/>
      <c r="K81" s="137"/>
      <c r="L81" s="138"/>
      <c r="M81" s="72"/>
      <c r="N81" s="339"/>
      <c r="O81" s="139"/>
      <c r="P81" s="140"/>
      <c r="Q81" s="141"/>
      <c r="R81" s="72"/>
      <c r="S81" s="72"/>
      <c r="T81" s="139"/>
      <c r="U81" s="72"/>
      <c r="V81" s="141"/>
      <c r="W81" s="72"/>
      <c r="X81" s="72"/>
      <c r="Y81" s="139"/>
      <c r="Z81" s="72"/>
      <c r="AA81" s="74"/>
      <c r="AB81" s="141"/>
      <c r="AC81" s="72"/>
      <c r="AD81" s="72"/>
      <c r="AE81" s="141"/>
      <c r="AF81" s="72"/>
      <c r="AG81" s="140"/>
      <c r="AH81" s="139"/>
      <c r="AI81" s="72"/>
      <c r="AJ81" s="72"/>
      <c r="AK81" s="73"/>
      <c r="AL81" s="72"/>
      <c r="AM81" s="73"/>
      <c r="AN81" s="73"/>
      <c r="AO81" s="72"/>
      <c r="AP81" s="74"/>
      <c r="AQ81" s="144">
        <f t="shared" si="2"/>
        <v>0</v>
      </c>
      <c r="AR81" s="281"/>
      <c r="AS81" s="1930"/>
      <c r="AZ81" s="135" t="e">
        <f>SUM(#REF!,#REF!,#REF!,AZ69)</f>
        <v>#REF!</v>
      </c>
    </row>
    <row r="82" spans="2:52" s="135" customFormat="1" ht="80.400000000000006" customHeight="1" x14ac:dyDescent="0.45">
      <c r="B82" s="1869"/>
      <c r="C82" s="282"/>
      <c r="D82" s="1861" t="s">
        <v>50</v>
      </c>
      <c r="E82" s="1877" t="s">
        <v>85</v>
      </c>
      <c r="F82" s="1882" t="s">
        <v>86</v>
      </c>
      <c r="G82" s="1854"/>
      <c r="H82" s="92" t="s">
        <v>24</v>
      </c>
      <c r="I82" s="93"/>
      <c r="J82" s="154"/>
      <c r="K82" s="153"/>
      <c r="L82" s="157"/>
      <c r="M82" s="96"/>
      <c r="N82" s="96"/>
      <c r="O82" s="152"/>
      <c r="P82" s="153"/>
      <c r="Q82" s="154"/>
      <c r="R82" s="96"/>
      <c r="S82" s="96"/>
      <c r="T82" s="152"/>
      <c r="U82" s="96"/>
      <c r="V82" s="154"/>
      <c r="W82" s="96"/>
      <c r="X82" s="96"/>
      <c r="Y82" s="152"/>
      <c r="Z82" s="96"/>
      <c r="AA82" s="93"/>
      <c r="AB82" s="154"/>
      <c r="AC82" s="96"/>
      <c r="AD82" s="96"/>
      <c r="AE82" s="154"/>
      <c r="AF82" s="96"/>
      <c r="AG82" s="153"/>
      <c r="AH82" s="152"/>
      <c r="AI82" s="96"/>
      <c r="AJ82" s="96"/>
      <c r="AK82" s="155"/>
      <c r="AL82" s="96"/>
      <c r="AM82" s="155"/>
      <c r="AN82" s="155"/>
      <c r="AO82" s="96"/>
      <c r="AP82" s="93"/>
      <c r="AQ82" s="97">
        <f t="shared" ref="AQ82:AQ113" si="3">SUM(I82:AN82)</f>
        <v>0</v>
      </c>
      <c r="AR82" s="281"/>
      <c r="AS82" s="1930"/>
    </row>
    <row r="83" spans="2:52" ht="80.400000000000006" customHeight="1" x14ac:dyDescent="0.45">
      <c r="B83" s="1869"/>
      <c r="C83" s="282"/>
      <c r="D83" s="1861"/>
      <c r="E83" s="1863"/>
      <c r="F83" s="1882"/>
      <c r="G83" s="1854"/>
      <c r="H83" s="62" t="s">
        <v>26</v>
      </c>
      <c r="I83" s="63"/>
      <c r="J83" s="136"/>
      <c r="K83" s="137"/>
      <c r="L83" s="138"/>
      <c r="M83" s="72"/>
      <c r="N83" s="72"/>
      <c r="O83" s="139"/>
      <c r="P83" s="140"/>
      <c r="Q83" s="141"/>
      <c r="R83" s="72"/>
      <c r="S83" s="72"/>
      <c r="T83" s="139"/>
      <c r="U83" s="72"/>
      <c r="V83" s="141"/>
      <c r="W83" s="72"/>
      <c r="X83" s="72"/>
      <c r="Y83" s="139"/>
      <c r="Z83" s="72"/>
      <c r="AA83" s="74"/>
      <c r="AB83" s="141"/>
      <c r="AC83" s="72"/>
      <c r="AD83" s="72"/>
      <c r="AE83" s="141"/>
      <c r="AF83" s="72"/>
      <c r="AG83" s="140"/>
      <c r="AH83" s="139"/>
      <c r="AI83" s="72"/>
      <c r="AJ83" s="72"/>
      <c r="AK83" s="73"/>
      <c r="AL83" s="72"/>
      <c r="AM83" s="73"/>
      <c r="AN83" s="73"/>
      <c r="AO83" s="72"/>
      <c r="AP83" s="74"/>
      <c r="AQ83" s="144">
        <f t="shared" si="3"/>
        <v>0</v>
      </c>
      <c r="AR83" s="281"/>
      <c r="AS83" s="1930"/>
      <c r="AZ83" s="135" t="e">
        <f>SUM(#REF!,AZ68,BE68,AZ73)</f>
        <v>#REF!</v>
      </c>
    </row>
    <row r="84" spans="2:52" s="135" customFormat="1" ht="80.400000000000006" customHeight="1" x14ac:dyDescent="0.45">
      <c r="B84" s="1869"/>
      <c r="C84" s="282"/>
      <c r="D84" s="1861" t="s">
        <v>50</v>
      </c>
      <c r="E84" s="1877" t="s">
        <v>87</v>
      </c>
      <c r="F84" s="1882" t="s">
        <v>37</v>
      </c>
      <c r="G84" s="1854"/>
      <c r="H84" s="92" t="s">
        <v>24</v>
      </c>
      <c r="I84" s="93"/>
      <c r="J84" s="154"/>
      <c r="K84" s="153"/>
      <c r="L84" s="157"/>
      <c r="M84" s="96"/>
      <c r="N84" s="96"/>
      <c r="O84" s="152"/>
      <c r="P84" s="153"/>
      <c r="Q84" s="154"/>
      <c r="R84" s="96"/>
      <c r="S84" s="96"/>
      <c r="T84" s="152"/>
      <c r="U84" s="96"/>
      <c r="V84" s="154"/>
      <c r="W84" s="96"/>
      <c r="X84" s="96"/>
      <c r="Y84" s="152"/>
      <c r="Z84" s="96"/>
      <c r="AA84" s="93"/>
      <c r="AB84" s="154"/>
      <c r="AC84" s="96"/>
      <c r="AD84" s="96"/>
      <c r="AE84" s="154"/>
      <c r="AF84" s="96"/>
      <c r="AG84" s="153"/>
      <c r="AH84" s="152"/>
      <c r="AI84" s="96"/>
      <c r="AJ84" s="96"/>
      <c r="AK84" s="155"/>
      <c r="AL84" s="96"/>
      <c r="AM84" s="155"/>
      <c r="AN84" s="155"/>
      <c r="AO84" s="96"/>
      <c r="AP84" s="93"/>
      <c r="AQ84" s="97">
        <f t="shared" si="3"/>
        <v>0</v>
      </c>
      <c r="AR84" s="281"/>
      <c r="AS84" s="1930"/>
    </row>
    <row r="85" spans="2:52" ht="80.400000000000006" customHeight="1" thickBot="1" x14ac:dyDescent="0.5">
      <c r="B85" s="1884"/>
      <c r="C85" s="282"/>
      <c r="D85" s="1861"/>
      <c r="E85" s="1863"/>
      <c r="F85" s="1882"/>
      <c r="G85" s="1854"/>
      <c r="H85" s="62" t="s">
        <v>26</v>
      </c>
      <c r="I85" s="63"/>
      <c r="J85" s="136"/>
      <c r="K85" s="137"/>
      <c r="L85" s="138"/>
      <c r="M85" s="72"/>
      <c r="N85" s="72"/>
      <c r="O85" s="139"/>
      <c r="P85" s="140"/>
      <c r="Q85" s="141"/>
      <c r="R85" s="72"/>
      <c r="S85" s="72"/>
      <c r="T85" s="139"/>
      <c r="U85" s="72"/>
      <c r="V85" s="141"/>
      <c r="W85" s="72"/>
      <c r="X85" s="72"/>
      <c r="Y85" s="139"/>
      <c r="Z85" s="72"/>
      <c r="AA85" s="74"/>
      <c r="AB85" s="141"/>
      <c r="AC85" s="72"/>
      <c r="AD85" s="72"/>
      <c r="AE85" s="141"/>
      <c r="AF85" s="72"/>
      <c r="AG85" s="140"/>
      <c r="AH85" s="139"/>
      <c r="AI85" s="72"/>
      <c r="AJ85" s="72"/>
      <c r="AK85" s="73"/>
      <c r="AL85" s="72"/>
      <c r="AM85" s="73"/>
      <c r="AN85" s="73"/>
      <c r="AO85" s="72"/>
      <c r="AP85" s="74"/>
      <c r="AQ85" s="144">
        <f t="shared" si="3"/>
        <v>0</v>
      </c>
      <c r="AR85" s="281"/>
      <c r="AS85" s="1930"/>
    </row>
    <row r="86" spans="2:52" s="135" customFormat="1" ht="80.400000000000006" customHeight="1" thickTop="1" thickBot="1" x14ac:dyDescent="0.5">
      <c r="B86" s="268"/>
      <c r="C86" s="123"/>
      <c r="D86" s="1861" t="s">
        <v>88</v>
      </c>
      <c r="E86" s="1877" t="s">
        <v>77</v>
      </c>
      <c r="F86" s="1882" t="s">
        <v>28</v>
      </c>
      <c r="G86" s="1854"/>
      <c r="H86" s="332" t="s">
        <v>24</v>
      </c>
      <c r="I86" s="333"/>
      <c r="J86" s="334"/>
      <c r="K86" s="335"/>
      <c r="L86" s="336"/>
      <c r="M86" s="270"/>
      <c r="N86" s="270"/>
      <c r="O86" s="274"/>
      <c r="P86" s="272"/>
      <c r="Q86" s="273"/>
      <c r="R86" s="270"/>
      <c r="S86" s="270"/>
      <c r="T86" s="274"/>
      <c r="U86" s="270"/>
      <c r="V86" s="273"/>
      <c r="W86" s="270"/>
      <c r="X86" s="270"/>
      <c r="Y86" s="274"/>
      <c r="Z86" s="270"/>
      <c r="AA86" s="275"/>
      <c r="AB86" s="273"/>
      <c r="AC86" s="270"/>
      <c r="AD86" s="270"/>
      <c r="AE86" s="273"/>
      <c r="AF86" s="270"/>
      <c r="AG86" s="272"/>
      <c r="AH86" s="274"/>
      <c r="AI86" s="270"/>
      <c r="AJ86" s="270"/>
      <c r="AK86" s="276"/>
      <c r="AL86" s="270"/>
      <c r="AM86" s="276"/>
      <c r="AN86" s="276"/>
      <c r="AO86" s="270"/>
      <c r="AP86" s="275"/>
      <c r="AQ86" s="144">
        <f t="shared" si="3"/>
        <v>0</v>
      </c>
      <c r="AR86" s="281"/>
      <c r="AS86" s="1930"/>
    </row>
    <row r="87" spans="2:52" ht="80.400000000000006" customHeight="1" thickTop="1" thickBot="1" x14ac:dyDescent="0.5">
      <c r="B87" s="268"/>
      <c r="C87" s="123"/>
      <c r="D87" s="1861"/>
      <c r="E87" s="1863"/>
      <c r="F87" s="1882"/>
      <c r="G87" s="1854"/>
      <c r="H87" s="310" t="s">
        <v>26</v>
      </c>
      <c r="I87" s="275"/>
      <c r="J87" s="273"/>
      <c r="K87" s="272"/>
      <c r="L87" s="311"/>
      <c r="M87" s="312"/>
      <c r="N87" s="312"/>
      <c r="O87" s="313"/>
      <c r="P87" s="314"/>
      <c r="Q87" s="315"/>
      <c r="R87" s="312"/>
      <c r="S87" s="312"/>
      <c r="T87" s="313"/>
      <c r="U87" s="312"/>
      <c r="V87" s="315"/>
      <c r="W87" s="312"/>
      <c r="X87" s="312"/>
      <c r="Y87" s="313"/>
      <c r="Z87" s="312"/>
      <c r="AA87" s="316"/>
      <c r="AB87" s="315"/>
      <c r="AC87" s="312"/>
      <c r="AD87" s="312"/>
      <c r="AE87" s="315"/>
      <c r="AF87" s="312"/>
      <c r="AG87" s="314"/>
      <c r="AH87" s="313"/>
      <c r="AI87" s="312"/>
      <c r="AJ87" s="312"/>
      <c r="AK87" s="317"/>
      <c r="AL87" s="312"/>
      <c r="AM87" s="317"/>
      <c r="AN87" s="317"/>
      <c r="AO87" s="312"/>
      <c r="AP87" s="316"/>
      <c r="AQ87" s="144">
        <f t="shared" si="3"/>
        <v>0</v>
      </c>
      <c r="AR87" s="281"/>
      <c r="AS87" s="1930"/>
    </row>
    <row r="88" spans="2:52" s="135" customFormat="1" ht="80.400000000000006" customHeight="1" thickTop="1" thickBot="1" x14ac:dyDescent="0.5">
      <c r="B88" s="268"/>
      <c r="C88" s="123"/>
      <c r="D88" s="1861" t="s">
        <v>50</v>
      </c>
      <c r="E88" s="1877" t="s">
        <v>89</v>
      </c>
      <c r="F88" s="1855" t="s">
        <v>79</v>
      </c>
      <c r="G88" s="1854"/>
      <c r="H88" s="326" t="s">
        <v>24</v>
      </c>
      <c r="I88" s="327"/>
      <c r="J88" s="328"/>
      <c r="K88" s="329"/>
      <c r="L88" s="330"/>
      <c r="M88" s="269"/>
      <c r="N88" s="269"/>
      <c r="O88" s="271"/>
      <c r="P88" s="329"/>
      <c r="Q88" s="328"/>
      <c r="R88" s="269"/>
      <c r="S88" s="269"/>
      <c r="T88" s="271"/>
      <c r="U88" s="269"/>
      <c r="V88" s="328"/>
      <c r="W88" s="269"/>
      <c r="X88" s="269"/>
      <c r="Y88" s="271"/>
      <c r="Z88" s="269"/>
      <c r="AA88" s="327"/>
      <c r="AB88" s="328"/>
      <c r="AC88" s="269"/>
      <c r="AD88" s="269"/>
      <c r="AE88" s="328"/>
      <c r="AF88" s="269"/>
      <c r="AG88" s="329"/>
      <c r="AH88" s="271"/>
      <c r="AI88" s="269"/>
      <c r="AJ88" s="269"/>
      <c r="AK88" s="331"/>
      <c r="AL88" s="269"/>
      <c r="AM88" s="331"/>
      <c r="AN88" s="331"/>
      <c r="AO88" s="269"/>
      <c r="AP88" s="327"/>
      <c r="AQ88" s="144">
        <f t="shared" si="3"/>
        <v>0</v>
      </c>
      <c r="AR88" s="281"/>
      <c r="AS88" s="1930"/>
      <c r="AT88" s="168"/>
    </row>
    <row r="89" spans="2:52" ht="80.400000000000006" customHeight="1" thickTop="1" thickBot="1" x14ac:dyDescent="0.5">
      <c r="B89" s="268"/>
      <c r="C89" s="123"/>
      <c r="D89" s="1861"/>
      <c r="E89" s="1863"/>
      <c r="F89" s="1855"/>
      <c r="G89" s="1854"/>
      <c r="H89" s="62" t="s">
        <v>26</v>
      </c>
      <c r="I89" s="63"/>
      <c r="J89" s="136"/>
      <c r="K89" s="137"/>
      <c r="L89" s="138"/>
      <c r="M89" s="72"/>
      <c r="N89" s="72"/>
      <c r="O89" s="139"/>
      <c r="P89" s="140"/>
      <c r="Q89" s="141"/>
      <c r="R89" s="72"/>
      <c r="S89" s="72"/>
      <c r="T89" s="139"/>
      <c r="U89" s="72"/>
      <c r="V89" s="141"/>
      <c r="W89" s="72"/>
      <c r="X89" s="72"/>
      <c r="Y89" s="139"/>
      <c r="Z89" s="312"/>
      <c r="AA89" s="74"/>
      <c r="AB89" s="141"/>
      <c r="AC89" s="312"/>
      <c r="AD89" s="72"/>
      <c r="AE89" s="141"/>
      <c r="AF89" s="72"/>
      <c r="AG89" s="140"/>
      <c r="AH89" s="139"/>
      <c r="AI89" s="72"/>
      <c r="AJ89" s="72"/>
      <c r="AK89" s="73"/>
      <c r="AL89" s="72"/>
      <c r="AM89" s="73"/>
      <c r="AN89" s="73"/>
      <c r="AO89" s="72"/>
      <c r="AP89" s="74"/>
      <c r="AQ89" s="144">
        <f t="shared" si="3"/>
        <v>0</v>
      </c>
      <c r="AR89" s="281"/>
      <c r="AS89" s="1930"/>
      <c r="AT89" s="192"/>
    </row>
    <row r="90" spans="2:52" s="135" customFormat="1" ht="80.400000000000006" customHeight="1" thickTop="1" thickBot="1" x14ac:dyDescent="0.5">
      <c r="B90" s="268"/>
      <c r="C90" s="123"/>
      <c r="D90" s="1861" t="s">
        <v>50</v>
      </c>
      <c r="E90" s="1877" t="s">
        <v>75</v>
      </c>
      <c r="F90" s="1855" t="s">
        <v>58</v>
      </c>
      <c r="G90" s="1854"/>
      <c r="H90" s="92" t="s">
        <v>24</v>
      </c>
      <c r="I90" s="93"/>
      <c r="J90" s="154"/>
      <c r="K90" s="153"/>
      <c r="L90" s="157"/>
      <c r="M90" s="96"/>
      <c r="N90" s="96"/>
      <c r="O90" s="152"/>
      <c r="P90" s="153"/>
      <c r="Q90" s="154"/>
      <c r="R90" s="96"/>
      <c r="S90" s="96"/>
      <c r="T90" s="152"/>
      <c r="U90" s="96"/>
      <c r="V90" s="154"/>
      <c r="W90" s="96"/>
      <c r="X90" s="96"/>
      <c r="Y90" s="152"/>
      <c r="Z90" s="96"/>
      <c r="AA90" s="93"/>
      <c r="AB90" s="154"/>
      <c r="AC90" s="96"/>
      <c r="AD90" s="96"/>
      <c r="AE90" s="154"/>
      <c r="AF90" s="96"/>
      <c r="AG90" s="153"/>
      <c r="AH90" s="152"/>
      <c r="AI90" s="96"/>
      <c r="AJ90" s="96"/>
      <c r="AK90" s="155"/>
      <c r="AL90" s="96"/>
      <c r="AM90" s="155"/>
      <c r="AN90" s="155"/>
      <c r="AO90" s="96"/>
      <c r="AP90" s="93"/>
      <c r="AQ90" s="144">
        <f t="shared" si="3"/>
        <v>0</v>
      </c>
      <c r="AR90" s="281"/>
      <c r="AS90" s="1930"/>
      <c r="AT90" s="168"/>
    </row>
    <row r="91" spans="2:52" ht="80.400000000000006" customHeight="1" thickTop="1" thickBot="1" x14ac:dyDescent="0.5">
      <c r="B91" s="268"/>
      <c r="C91" s="123"/>
      <c r="D91" s="1861"/>
      <c r="E91" s="1863"/>
      <c r="F91" s="1855"/>
      <c r="G91" s="1854"/>
      <c r="H91" s="62" t="s">
        <v>26</v>
      </c>
      <c r="I91" s="63"/>
      <c r="J91" s="136"/>
      <c r="K91" s="137"/>
      <c r="L91" s="138"/>
      <c r="M91" s="72"/>
      <c r="N91" s="72"/>
      <c r="O91" s="139"/>
      <c r="P91" s="140"/>
      <c r="Q91" s="141"/>
      <c r="R91" s="72"/>
      <c r="S91" s="72"/>
      <c r="T91" s="139"/>
      <c r="U91" s="72"/>
      <c r="V91" s="141"/>
      <c r="W91" s="72"/>
      <c r="X91" s="72"/>
      <c r="Y91" s="139"/>
      <c r="Z91" s="72"/>
      <c r="AA91" s="74"/>
      <c r="AB91" s="141"/>
      <c r="AC91" s="72"/>
      <c r="AD91" s="72"/>
      <c r="AE91" s="141"/>
      <c r="AF91" s="72"/>
      <c r="AG91" s="140"/>
      <c r="AH91" s="139"/>
      <c r="AI91" s="72"/>
      <c r="AJ91" s="72"/>
      <c r="AK91" s="73"/>
      <c r="AL91" s="72"/>
      <c r="AM91" s="73"/>
      <c r="AN91" s="73"/>
      <c r="AO91" s="72"/>
      <c r="AP91" s="74"/>
      <c r="AQ91" s="144">
        <f t="shared" si="3"/>
        <v>0</v>
      </c>
      <c r="AR91" s="292"/>
      <c r="AS91" s="1930"/>
      <c r="AT91" s="192"/>
    </row>
    <row r="92" spans="2:52" s="135" customFormat="1" ht="80.400000000000006" customHeight="1" thickTop="1" thickBot="1" x14ac:dyDescent="0.5">
      <c r="B92" s="268"/>
      <c r="C92" s="123"/>
      <c r="D92" s="1861" t="s">
        <v>88</v>
      </c>
      <c r="E92" s="1877" t="s">
        <v>80</v>
      </c>
      <c r="F92" s="1855" t="s">
        <v>28</v>
      </c>
      <c r="G92" s="1854"/>
      <c r="H92" s="92" t="s">
        <v>24</v>
      </c>
      <c r="I92" s="93"/>
      <c r="J92" s="154"/>
      <c r="K92" s="153"/>
      <c r="L92" s="157"/>
      <c r="M92" s="96"/>
      <c r="N92" s="96"/>
      <c r="O92" s="152"/>
      <c r="P92" s="153"/>
      <c r="Q92" s="154"/>
      <c r="R92" s="96"/>
      <c r="S92" s="96"/>
      <c r="T92" s="152"/>
      <c r="U92" s="96"/>
      <c r="V92" s="154"/>
      <c r="W92" s="96"/>
      <c r="X92" s="96"/>
      <c r="Y92" s="152"/>
      <c r="Z92" s="96"/>
      <c r="AA92" s="93"/>
      <c r="AB92" s="154"/>
      <c r="AC92" s="96"/>
      <c r="AD92" s="96"/>
      <c r="AE92" s="154"/>
      <c r="AF92" s="96"/>
      <c r="AG92" s="153"/>
      <c r="AH92" s="152"/>
      <c r="AI92" s="96"/>
      <c r="AJ92" s="96"/>
      <c r="AK92" s="155"/>
      <c r="AL92" s="96"/>
      <c r="AM92" s="155"/>
      <c r="AN92" s="155"/>
      <c r="AO92" s="96"/>
      <c r="AP92" s="93"/>
      <c r="AQ92" s="144">
        <f t="shared" si="3"/>
        <v>0</v>
      </c>
      <c r="AR92" s="321"/>
      <c r="AS92" s="1930"/>
      <c r="AT92" s="168"/>
    </row>
    <row r="93" spans="2:52" ht="80.400000000000006" customHeight="1" thickTop="1" thickBot="1" x14ac:dyDescent="0.5">
      <c r="B93" s="340"/>
      <c r="C93" s="123"/>
      <c r="D93" s="1615"/>
      <c r="E93" s="1873"/>
      <c r="F93" s="1856"/>
      <c r="G93" s="1804"/>
      <c r="H93" s="217" t="s">
        <v>26</v>
      </c>
      <c r="I93" s="218"/>
      <c r="J93" s="219"/>
      <c r="K93" s="279"/>
      <c r="L93" s="221"/>
      <c r="M93" s="223"/>
      <c r="N93" s="223"/>
      <c r="O93" s="224"/>
      <c r="P93" s="220"/>
      <c r="Q93" s="227"/>
      <c r="R93" s="223"/>
      <c r="S93" s="223"/>
      <c r="T93" s="224"/>
      <c r="U93" s="223"/>
      <c r="V93" s="227"/>
      <c r="W93" s="223"/>
      <c r="X93" s="223"/>
      <c r="Y93" s="224"/>
      <c r="Z93" s="223"/>
      <c r="AA93" s="229"/>
      <c r="AB93" s="227"/>
      <c r="AC93" s="223"/>
      <c r="AD93" s="223"/>
      <c r="AE93" s="227"/>
      <c r="AF93" s="223"/>
      <c r="AG93" s="220"/>
      <c r="AH93" s="224"/>
      <c r="AI93" s="223"/>
      <c r="AJ93" s="223"/>
      <c r="AK93" s="230"/>
      <c r="AL93" s="223"/>
      <c r="AM93" s="230"/>
      <c r="AN93" s="230"/>
      <c r="AO93" s="223"/>
      <c r="AP93" s="229"/>
      <c r="AQ93" s="231">
        <f t="shared" si="3"/>
        <v>0</v>
      </c>
      <c r="AR93" s="321"/>
      <c r="AS93" s="1930"/>
      <c r="AT93" s="192"/>
    </row>
    <row r="94" spans="2:52" s="135" customFormat="1" ht="80.400000000000006" customHeight="1" x14ac:dyDescent="0.45">
      <c r="B94" s="1868">
        <v>6</v>
      </c>
      <c r="C94" s="280"/>
      <c r="D94" s="1860" t="s">
        <v>50</v>
      </c>
      <c r="E94" s="1880" t="s">
        <v>77</v>
      </c>
      <c r="F94" s="1847" t="s">
        <v>58</v>
      </c>
      <c r="G94" s="1847">
        <v>120</v>
      </c>
      <c r="H94" s="208" t="s">
        <v>24</v>
      </c>
      <c r="I94" s="209"/>
      <c r="J94" s="162"/>
      <c r="K94" s="161"/>
      <c r="L94" s="158"/>
      <c r="M94" s="159"/>
      <c r="N94" s="159"/>
      <c r="O94" s="160"/>
      <c r="P94" s="161"/>
      <c r="Q94" s="162"/>
      <c r="R94" s="159"/>
      <c r="S94" s="159"/>
      <c r="T94" s="160"/>
      <c r="U94" s="159"/>
      <c r="V94" s="162"/>
      <c r="W94" s="159">
        <v>2</v>
      </c>
      <c r="X94" s="159"/>
      <c r="Y94" s="160"/>
      <c r="Z94" s="159"/>
      <c r="AA94" s="164"/>
      <c r="AB94" s="162"/>
      <c r="AC94" s="159"/>
      <c r="AD94" s="159"/>
      <c r="AE94" s="162"/>
      <c r="AF94" s="159"/>
      <c r="AG94" s="161"/>
      <c r="AH94" s="160"/>
      <c r="AI94" s="159"/>
      <c r="AJ94" s="159"/>
      <c r="AK94" s="212"/>
      <c r="AL94" s="159"/>
      <c r="AM94" s="341"/>
      <c r="AN94" s="342"/>
      <c r="AO94" s="343"/>
      <c r="AP94" s="344"/>
      <c r="AQ94" s="345">
        <f t="shared" si="3"/>
        <v>2</v>
      </c>
      <c r="AR94" s="321"/>
      <c r="AS94" s="1930"/>
      <c r="AT94" s="168"/>
    </row>
    <row r="95" spans="2:52" ht="80.400000000000006" customHeight="1" x14ac:dyDescent="0.45">
      <c r="B95" s="1869"/>
      <c r="C95" s="282"/>
      <c r="D95" s="1615"/>
      <c r="E95" s="1872"/>
      <c r="F95" s="1803"/>
      <c r="G95" s="1803"/>
      <c r="H95" s="98" t="s">
        <v>26</v>
      </c>
      <c r="I95" s="99"/>
      <c r="J95" s="100"/>
      <c r="K95" s="346"/>
      <c r="L95" s="347"/>
      <c r="M95" s="107"/>
      <c r="N95" s="107"/>
      <c r="O95" s="197"/>
      <c r="P95" s="198"/>
      <c r="Q95" s="199"/>
      <c r="R95" s="107"/>
      <c r="S95" s="107"/>
      <c r="T95" s="104"/>
      <c r="U95" s="348">
        <v>2</v>
      </c>
      <c r="V95" s="106"/>
      <c r="W95" s="103"/>
      <c r="X95" s="103"/>
      <c r="Y95" s="104"/>
      <c r="Z95" s="103"/>
      <c r="AA95" s="108"/>
      <c r="AB95" s="106"/>
      <c r="AC95" s="103"/>
      <c r="AD95" s="103"/>
      <c r="AE95" s="106"/>
      <c r="AF95" s="103"/>
      <c r="AG95" s="105"/>
      <c r="AH95" s="104"/>
      <c r="AI95" s="103"/>
      <c r="AJ95" s="103"/>
      <c r="AK95" s="109"/>
      <c r="AL95" s="103"/>
      <c r="AM95" s="109"/>
      <c r="AN95" s="109"/>
      <c r="AO95" s="103"/>
      <c r="AP95" s="108"/>
      <c r="AQ95" s="110">
        <f t="shared" si="3"/>
        <v>2</v>
      </c>
      <c r="AR95" s="321"/>
      <c r="AS95" s="1930"/>
      <c r="AT95" s="192"/>
    </row>
    <row r="96" spans="2:52" ht="80.400000000000006" customHeight="1" thickBot="1" x14ac:dyDescent="0.5">
      <c r="B96" s="1870"/>
      <c r="C96" s="291"/>
      <c r="D96" s="349"/>
      <c r="E96" s="1881"/>
      <c r="F96" s="1848"/>
      <c r="G96" s="1848"/>
      <c r="H96" s="111" t="s">
        <v>27</v>
      </c>
      <c r="I96" s="112"/>
      <c r="J96" s="113"/>
      <c r="K96" s="186"/>
      <c r="L96" s="207"/>
      <c r="M96" s="116"/>
      <c r="N96" s="116"/>
      <c r="O96" s="117"/>
      <c r="P96" s="118"/>
      <c r="Q96" s="119"/>
      <c r="R96" s="116"/>
      <c r="S96" s="116"/>
      <c r="T96" s="117">
        <v>2</v>
      </c>
      <c r="U96" s="116"/>
      <c r="V96" s="119"/>
      <c r="W96" s="116"/>
      <c r="X96" s="116"/>
      <c r="Y96" s="117"/>
      <c r="Z96" s="116"/>
      <c r="AA96" s="120"/>
      <c r="AB96" s="119"/>
      <c r="AC96" s="116"/>
      <c r="AD96" s="116"/>
      <c r="AE96" s="119"/>
      <c r="AF96" s="116"/>
      <c r="AG96" s="118"/>
      <c r="AH96" s="117"/>
      <c r="AI96" s="116"/>
      <c r="AJ96" s="116"/>
      <c r="AK96" s="121"/>
      <c r="AL96" s="116"/>
      <c r="AM96" s="121"/>
      <c r="AN96" s="121"/>
      <c r="AO96" s="116"/>
      <c r="AP96" s="120"/>
      <c r="AQ96" s="122">
        <f t="shared" si="3"/>
        <v>2</v>
      </c>
      <c r="AR96" s="321"/>
      <c r="AS96" s="1930"/>
      <c r="AT96" s="192"/>
    </row>
    <row r="97" spans="2:46" s="135" customFormat="1" ht="80.400000000000006" customHeight="1" x14ac:dyDescent="0.45">
      <c r="B97" s="1868">
        <v>4</v>
      </c>
      <c r="C97" s="280"/>
      <c r="D97" s="1878" t="s">
        <v>90</v>
      </c>
      <c r="E97" s="1880" t="s">
        <v>91</v>
      </c>
      <c r="F97" s="1802" t="s">
        <v>58</v>
      </c>
      <c r="G97" s="1847">
        <v>160</v>
      </c>
      <c r="H97" s="208" t="s">
        <v>24</v>
      </c>
      <c r="I97" s="209"/>
      <c r="J97" s="162"/>
      <c r="K97" s="161"/>
      <c r="L97" s="158"/>
      <c r="M97" s="163"/>
      <c r="N97" s="159"/>
      <c r="O97" s="350"/>
      <c r="P97" s="351"/>
      <c r="Q97" s="352"/>
      <c r="R97" s="163"/>
      <c r="S97" s="163"/>
      <c r="T97" s="350"/>
      <c r="U97" s="163"/>
      <c r="V97" s="352"/>
      <c r="W97" s="163"/>
      <c r="X97" s="163"/>
      <c r="Y97" s="350"/>
      <c r="Z97" s="163"/>
      <c r="AA97" s="353"/>
      <c r="AB97" s="352"/>
      <c r="AC97" s="163"/>
      <c r="AD97" s="163"/>
      <c r="AE97" s="352"/>
      <c r="AF97" s="163"/>
      <c r="AG97" s="351"/>
      <c r="AH97" s="350"/>
      <c r="AI97" s="163"/>
      <c r="AJ97" s="159"/>
      <c r="AK97" s="212"/>
      <c r="AL97" s="163"/>
      <c r="AM97" s="212"/>
      <c r="AN97" s="212"/>
      <c r="AO97" s="213"/>
      <c r="AP97" s="209"/>
      <c r="AQ97" s="214">
        <f t="shared" si="3"/>
        <v>0</v>
      </c>
      <c r="AR97" s="321"/>
      <c r="AS97" s="1930"/>
      <c r="AT97" s="168"/>
    </row>
    <row r="98" spans="2:46" s="135" customFormat="1" ht="80.400000000000006" customHeight="1" x14ac:dyDescent="0.45">
      <c r="B98" s="1869"/>
      <c r="C98" s="282"/>
      <c r="D98" s="1616"/>
      <c r="E98" s="1872"/>
      <c r="F98" s="1803"/>
      <c r="G98" s="1803"/>
      <c r="H98" s="62" t="s">
        <v>26</v>
      </c>
      <c r="I98" s="354"/>
      <c r="J98" s="199"/>
      <c r="K98" s="198"/>
      <c r="L98" s="196"/>
      <c r="M98" s="107"/>
      <c r="N98" s="107"/>
      <c r="O98" s="104"/>
      <c r="P98" s="198"/>
      <c r="Q98" s="199"/>
      <c r="R98" s="103"/>
      <c r="S98" s="107"/>
      <c r="T98" s="197"/>
      <c r="U98" s="107"/>
      <c r="V98" s="199"/>
      <c r="W98" s="107"/>
      <c r="X98" s="107"/>
      <c r="Y98" s="197"/>
      <c r="Z98" s="103"/>
      <c r="AA98" s="354"/>
      <c r="AB98" s="199"/>
      <c r="AC98" s="103"/>
      <c r="AD98" s="348"/>
      <c r="AE98" s="199"/>
      <c r="AF98" s="107"/>
      <c r="AG98" s="198"/>
      <c r="AH98" s="197"/>
      <c r="AI98" s="103"/>
      <c r="AJ98" s="107"/>
      <c r="AK98" s="109"/>
      <c r="AL98" s="103"/>
      <c r="AM98" s="109"/>
      <c r="AN98" s="109"/>
      <c r="AO98" s="103"/>
      <c r="AP98" s="108"/>
      <c r="AQ98" s="110">
        <f t="shared" si="3"/>
        <v>0</v>
      </c>
      <c r="AR98" s="321"/>
      <c r="AS98" s="1930"/>
      <c r="AT98" s="168"/>
    </row>
    <row r="99" spans="2:46" ht="80.400000000000006" customHeight="1" thickBot="1" x14ac:dyDescent="0.5">
      <c r="B99" s="1869"/>
      <c r="C99" s="282"/>
      <c r="D99" s="1616"/>
      <c r="E99" s="1872"/>
      <c r="F99" s="1840"/>
      <c r="G99" s="1803"/>
      <c r="H99" s="355" t="s">
        <v>27</v>
      </c>
      <c r="I99" s="120"/>
      <c r="J99" s="119"/>
      <c r="K99" s="118"/>
      <c r="L99" s="115"/>
      <c r="M99" s="116"/>
      <c r="N99" s="116"/>
      <c r="O99" s="117"/>
      <c r="P99" s="118"/>
      <c r="Q99" s="119"/>
      <c r="R99" s="116"/>
      <c r="S99" s="116"/>
      <c r="T99" s="117"/>
      <c r="U99" s="116"/>
      <c r="V99" s="119"/>
      <c r="W99" s="116"/>
      <c r="X99" s="116"/>
      <c r="Y99" s="117"/>
      <c r="Z99" s="116"/>
      <c r="AA99" s="120"/>
      <c r="AB99" s="119"/>
      <c r="AC99" s="116"/>
      <c r="AD99" s="116"/>
      <c r="AE99" s="119"/>
      <c r="AF99" s="116"/>
      <c r="AG99" s="118"/>
      <c r="AH99" s="117"/>
      <c r="AI99" s="116"/>
      <c r="AJ99" s="116"/>
      <c r="AK99" s="121"/>
      <c r="AL99" s="116"/>
      <c r="AM99" s="121"/>
      <c r="AN99" s="121"/>
      <c r="AO99" s="116"/>
      <c r="AP99" s="120"/>
      <c r="AQ99" s="122">
        <f t="shared" si="3"/>
        <v>0</v>
      </c>
      <c r="AR99" s="321"/>
      <c r="AS99" s="1930"/>
      <c r="AT99" s="192"/>
    </row>
    <row r="100" spans="2:46" s="135" customFormat="1" ht="80.400000000000006" customHeight="1" x14ac:dyDescent="0.45">
      <c r="B100" s="1869"/>
      <c r="C100" s="282"/>
      <c r="D100" s="1616"/>
      <c r="E100" s="1872"/>
      <c r="F100" s="1854" t="s">
        <v>92</v>
      </c>
      <c r="G100" s="1803"/>
      <c r="H100" s="208" t="s">
        <v>93</v>
      </c>
      <c r="I100" s="356"/>
      <c r="J100" s="357"/>
      <c r="K100" s="358"/>
      <c r="L100" s="359"/>
      <c r="M100" s="360"/>
      <c r="N100" s="360"/>
      <c r="O100" s="361"/>
      <c r="P100" s="358"/>
      <c r="Q100" s="357"/>
      <c r="R100" s="360"/>
      <c r="S100" s="360"/>
      <c r="T100" s="361"/>
      <c r="U100" s="360"/>
      <c r="V100" s="357"/>
      <c r="W100" s="360"/>
      <c r="X100" s="360"/>
      <c r="Y100" s="361"/>
      <c r="Z100" s="360"/>
      <c r="AA100" s="356"/>
      <c r="AB100" s="357"/>
      <c r="AC100" s="360"/>
      <c r="AD100" s="360"/>
      <c r="AE100" s="357"/>
      <c r="AF100" s="360"/>
      <c r="AG100" s="358"/>
      <c r="AH100" s="361"/>
      <c r="AI100" s="360"/>
      <c r="AJ100" s="360"/>
      <c r="AK100" s="212"/>
      <c r="AL100" s="159"/>
      <c r="AM100" s="212"/>
      <c r="AN100" s="212"/>
      <c r="AO100" s="159"/>
      <c r="AP100" s="164"/>
      <c r="AQ100" s="214">
        <f t="shared" si="3"/>
        <v>0</v>
      </c>
      <c r="AR100" s="321"/>
      <c r="AS100" s="1930"/>
      <c r="AT100" s="168"/>
    </row>
    <row r="101" spans="2:46" ht="79.5" customHeight="1" thickBot="1" x14ac:dyDescent="0.5">
      <c r="B101" s="1869"/>
      <c r="C101" s="282"/>
      <c r="D101" s="1879"/>
      <c r="E101" s="1881"/>
      <c r="F101" s="1804"/>
      <c r="G101" s="1848"/>
      <c r="H101" s="362" t="s">
        <v>26</v>
      </c>
      <c r="I101" s="363"/>
      <c r="J101" s="364"/>
      <c r="K101" s="365"/>
      <c r="L101" s="366"/>
      <c r="M101" s="223"/>
      <c r="N101" s="223"/>
      <c r="O101" s="224"/>
      <c r="P101" s="220"/>
      <c r="Q101" s="227"/>
      <c r="R101" s="223"/>
      <c r="S101" s="223"/>
      <c r="T101" s="224"/>
      <c r="U101" s="223"/>
      <c r="V101" s="227"/>
      <c r="W101" s="223"/>
      <c r="X101" s="223"/>
      <c r="Y101" s="224"/>
      <c r="Z101" s="223"/>
      <c r="AA101" s="229"/>
      <c r="AB101" s="227"/>
      <c r="AC101" s="223"/>
      <c r="AD101" s="223"/>
      <c r="AE101" s="227"/>
      <c r="AF101" s="227"/>
      <c r="AG101" s="223"/>
      <c r="AH101" s="224"/>
      <c r="AI101" s="223"/>
      <c r="AJ101" s="223"/>
      <c r="AK101" s="230"/>
      <c r="AL101" s="223"/>
      <c r="AM101" s="230"/>
      <c r="AN101" s="230"/>
      <c r="AO101" s="223"/>
      <c r="AP101" s="229"/>
      <c r="AQ101" s="231">
        <f t="shared" si="3"/>
        <v>0</v>
      </c>
      <c r="AR101" s="321"/>
      <c r="AS101" s="1930"/>
      <c r="AT101" s="192"/>
    </row>
    <row r="102" spans="2:46" s="135" customFormat="1" ht="79.5" customHeight="1" x14ac:dyDescent="0.45">
      <c r="B102" s="1869"/>
      <c r="C102" s="282"/>
      <c r="D102" s="1617" t="s">
        <v>90</v>
      </c>
      <c r="E102" s="1862" t="s">
        <v>94</v>
      </c>
      <c r="F102" s="1802" t="s">
        <v>58</v>
      </c>
      <c r="G102" s="1802">
        <v>160</v>
      </c>
      <c r="H102" s="367" t="s">
        <v>24</v>
      </c>
      <c r="I102" s="209"/>
      <c r="J102" s="210"/>
      <c r="K102" s="161"/>
      <c r="L102" s="158"/>
      <c r="M102" s="159"/>
      <c r="N102" s="159"/>
      <c r="O102" s="160"/>
      <c r="P102" s="161"/>
      <c r="Q102" s="162"/>
      <c r="R102" s="159"/>
      <c r="S102" s="159"/>
      <c r="T102" s="160"/>
      <c r="U102" s="159"/>
      <c r="V102" s="162"/>
      <c r="W102" s="159"/>
      <c r="X102" s="159"/>
      <c r="Y102" s="160"/>
      <c r="Z102" s="159"/>
      <c r="AA102" s="164"/>
      <c r="AB102" s="162"/>
      <c r="AC102" s="159"/>
      <c r="AD102" s="159"/>
      <c r="AE102" s="162"/>
      <c r="AF102" s="159"/>
      <c r="AG102" s="161"/>
      <c r="AH102" s="160"/>
      <c r="AI102" s="159"/>
      <c r="AJ102" s="159"/>
      <c r="AK102" s="212"/>
      <c r="AL102" s="159"/>
      <c r="AM102" s="212"/>
      <c r="AN102" s="212"/>
      <c r="AO102" s="213"/>
      <c r="AP102" s="209"/>
      <c r="AQ102" s="214">
        <f t="shared" si="3"/>
        <v>0</v>
      </c>
      <c r="AR102" s="321"/>
      <c r="AS102" s="1930"/>
      <c r="AT102" s="168"/>
    </row>
    <row r="103" spans="2:46" s="135" customFormat="1" ht="79.5" customHeight="1" x14ac:dyDescent="0.45">
      <c r="B103" s="1869"/>
      <c r="C103" s="282"/>
      <c r="D103" s="1616"/>
      <c r="E103" s="1872"/>
      <c r="F103" s="1803"/>
      <c r="G103" s="1803"/>
      <c r="H103" s="368" t="s">
        <v>26</v>
      </c>
      <c r="I103" s="369"/>
      <c r="J103" s="370"/>
      <c r="K103" s="198"/>
      <c r="L103" s="196"/>
      <c r="M103" s="107"/>
      <c r="N103" s="107"/>
      <c r="O103" s="197"/>
      <c r="P103" s="198"/>
      <c r="Q103" s="199"/>
      <c r="R103" s="107"/>
      <c r="S103" s="107"/>
      <c r="T103" s="197"/>
      <c r="U103" s="107"/>
      <c r="V103" s="199"/>
      <c r="W103" s="107"/>
      <c r="X103" s="107"/>
      <c r="Y103" s="197"/>
      <c r="Z103" s="107"/>
      <c r="AA103" s="205"/>
      <c r="AB103" s="206"/>
      <c r="AC103" s="107"/>
      <c r="AD103" s="348"/>
      <c r="AE103" s="199"/>
      <c r="AF103" s="107"/>
      <c r="AG103" s="198"/>
      <c r="AH103" s="197"/>
      <c r="AI103" s="107"/>
      <c r="AJ103" s="107"/>
      <c r="AK103" s="371"/>
      <c r="AL103" s="103"/>
      <c r="AM103" s="109"/>
      <c r="AN103" s="109"/>
      <c r="AO103" s="103"/>
      <c r="AP103" s="108"/>
      <c r="AQ103" s="110">
        <f t="shared" si="3"/>
        <v>0</v>
      </c>
      <c r="AR103" s="321"/>
      <c r="AS103" s="1930"/>
      <c r="AT103" s="168"/>
    </row>
    <row r="104" spans="2:46" ht="79.5" customHeight="1" thickBot="1" x14ac:dyDescent="0.5">
      <c r="B104" s="1869"/>
      <c r="C104" s="282"/>
      <c r="D104" s="1615"/>
      <c r="E104" s="1876"/>
      <c r="F104" s="1804"/>
      <c r="G104" s="1804"/>
      <c r="H104" s="111" t="s">
        <v>27</v>
      </c>
      <c r="I104" s="120"/>
      <c r="J104" s="119"/>
      <c r="K104" s="181"/>
      <c r="L104" s="115"/>
      <c r="M104" s="116"/>
      <c r="N104" s="116"/>
      <c r="O104" s="117"/>
      <c r="P104" s="118"/>
      <c r="Q104" s="119"/>
      <c r="R104" s="116"/>
      <c r="S104" s="116"/>
      <c r="T104" s="117"/>
      <c r="U104" s="116"/>
      <c r="V104" s="119"/>
      <c r="W104" s="116"/>
      <c r="X104" s="116"/>
      <c r="Y104" s="117"/>
      <c r="Z104" s="116"/>
      <c r="AA104" s="120"/>
      <c r="AB104" s="119"/>
      <c r="AC104" s="116"/>
      <c r="AD104" s="116"/>
      <c r="AE104" s="119"/>
      <c r="AF104" s="116"/>
      <c r="AG104" s="118"/>
      <c r="AH104" s="117"/>
      <c r="AI104" s="116"/>
      <c r="AJ104" s="116"/>
      <c r="AK104" s="121"/>
      <c r="AL104" s="116"/>
      <c r="AM104" s="121"/>
      <c r="AN104" s="121"/>
      <c r="AO104" s="116"/>
      <c r="AP104" s="120"/>
      <c r="AQ104" s="122">
        <f t="shared" si="3"/>
        <v>0</v>
      </c>
      <c r="AR104" s="321"/>
      <c r="AS104" s="1930"/>
      <c r="AT104" s="192"/>
    </row>
    <row r="105" spans="2:46" s="135" customFormat="1" ht="79.2" customHeight="1" x14ac:dyDescent="0.45">
      <c r="B105" s="1869"/>
      <c r="C105" s="282"/>
      <c r="D105" s="1860" t="s">
        <v>95</v>
      </c>
      <c r="E105" s="1875" t="s">
        <v>96</v>
      </c>
      <c r="F105" s="1845" t="s">
        <v>58</v>
      </c>
      <c r="G105" s="1845">
        <v>160</v>
      </c>
      <c r="H105" s="124" t="s">
        <v>24</v>
      </c>
      <c r="I105" s="125"/>
      <c r="J105" s="126"/>
      <c r="K105" s="323"/>
      <c r="L105" s="372">
        <v>0</v>
      </c>
      <c r="M105" s="159">
        <v>0</v>
      </c>
      <c r="N105" s="159">
        <v>0</v>
      </c>
      <c r="O105" s="160">
        <v>0</v>
      </c>
      <c r="P105" s="161">
        <v>0</v>
      </c>
      <c r="Q105" s="162">
        <v>0</v>
      </c>
      <c r="R105" s="159">
        <v>0</v>
      </c>
      <c r="S105" s="159">
        <v>0</v>
      </c>
      <c r="T105" s="160">
        <v>0</v>
      </c>
      <c r="U105" s="159">
        <v>0</v>
      </c>
      <c r="V105" s="162">
        <v>5</v>
      </c>
      <c r="W105" s="159">
        <v>5</v>
      </c>
      <c r="X105" s="159">
        <v>5</v>
      </c>
      <c r="Y105" s="160">
        <v>5</v>
      </c>
      <c r="Z105" s="159">
        <v>0</v>
      </c>
      <c r="AA105" s="164">
        <v>0</v>
      </c>
      <c r="AB105" s="162">
        <v>0</v>
      </c>
      <c r="AC105" s="159">
        <v>0</v>
      </c>
      <c r="AD105" s="159">
        <v>0</v>
      </c>
      <c r="AE105" s="162"/>
      <c r="AF105" s="159"/>
      <c r="AG105" s="161"/>
      <c r="AH105" s="160"/>
      <c r="AI105" s="159"/>
      <c r="AJ105" s="159"/>
      <c r="AK105" s="212"/>
      <c r="AL105" s="159"/>
      <c r="AM105" s="212"/>
      <c r="AN105" s="212"/>
      <c r="AO105" s="213"/>
      <c r="AP105" s="209"/>
      <c r="AQ105" s="132">
        <f t="shared" si="3"/>
        <v>20</v>
      </c>
      <c r="AR105" s="321"/>
      <c r="AS105" s="1930"/>
      <c r="AT105" s="168"/>
    </row>
    <row r="106" spans="2:46" s="135" customFormat="1" ht="79.2" customHeight="1" x14ac:dyDescent="0.45">
      <c r="B106" s="1869"/>
      <c r="C106" s="282"/>
      <c r="D106" s="1616"/>
      <c r="E106" s="1872"/>
      <c r="F106" s="1803"/>
      <c r="G106" s="1803"/>
      <c r="H106" s="373" t="s">
        <v>26</v>
      </c>
      <c r="I106" s="374"/>
      <c r="J106" s="100">
        <v>0</v>
      </c>
      <c r="K106" s="375">
        <v>0</v>
      </c>
      <c r="L106" s="376">
        <v>0</v>
      </c>
      <c r="M106" s="377">
        <v>0</v>
      </c>
      <c r="N106" s="377">
        <v>0</v>
      </c>
      <c r="O106" s="104">
        <v>0</v>
      </c>
      <c r="P106" s="378">
        <v>0</v>
      </c>
      <c r="Q106" s="370">
        <v>0</v>
      </c>
      <c r="R106" s="103">
        <v>0</v>
      </c>
      <c r="S106" s="377">
        <v>0</v>
      </c>
      <c r="T106" s="379">
        <v>5</v>
      </c>
      <c r="U106" s="377">
        <v>5</v>
      </c>
      <c r="V106" s="370">
        <v>5</v>
      </c>
      <c r="W106" s="377">
        <v>5</v>
      </c>
      <c r="X106" s="377">
        <v>0</v>
      </c>
      <c r="Y106" s="379">
        <v>0</v>
      </c>
      <c r="Z106" s="377">
        <v>0</v>
      </c>
      <c r="AA106" s="369">
        <v>0</v>
      </c>
      <c r="AB106" s="370">
        <v>0</v>
      </c>
      <c r="AC106" s="377"/>
      <c r="AD106" s="107"/>
      <c r="AE106" s="106"/>
      <c r="AF106" s="107"/>
      <c r="AG106" s="105"/>
      <c r="AH106" s="104"/>
      <c r="AI106" s="103"/>
      <c r="AJ106" s="103"/>
      <c r="AK106" s="109"/>
      <c r="AL106" s="103"/>
      <c r="AM106" s="109"/>
      <c r="AN106" s="109"/>
      <c r="AO106" s="380"/>
      <c r="AP106" s="381"/>
      <c r="AQ106" s="110">
        <f t="shared" si="3"/>
        <v>20</v>
      </c>
      <c r="AR106" s="321"/>
      <c r="AS106" s="1930"/>
      <c r="AT106" s="168"/>
    </row>
    <row r="107" spans="2:46" ht="79.5" customHeight="1" thickBot="1" x14ac:dyDescent="0.5">
      <c r="B107" s="1869"/>
      <c r="C107" s="282"/>
      <c r="D107" s="1871"/>
      <c r="E107" s="1876"/>
      <c r="F107" s="1804"/>
      <c r="G107" s="1804"/>
      <c r="H107" s="111" t="s">
        <v>27</v>
      </c>
      <c r="I107" s="112"/>
      <c r="J107" s="113"/>
      <c r="K107" s="114"/>
      <c r="L107" s="207"/>
      <c r="M107" s="116"/>
      <c r="N107" s="116"/>
      <c r="O107" s="117"/>
      <c r="P107" s="118"/>
      <c r="Q107" s="119"/>
      <c r="R107" s="116"/>
      <c r="S107" s="116">
        <v>5</v>
      </c>
      <c r="T107" s="117">
        <v>5</v>
      </c>
      <c r="U107" s="116">
        <v>5</v>
      </c>
      <c r="V107" s="119">
        <v>5</v>
      </c>
      <c r="W107" s="116"/>
      <c r="X107" s="116"/>
      <c r="Y107" s="117"/>
      <c r="Z107" s="116"/>
      <c r="AA107" s="120"/>
      <c r="AB107" s="119"/>
      <c r="AC107" s="116"/>
      <c r="AD107" s="116"/>
      <c r="AE107" s="119"/>
      <c r="AF107" s="116"/>
      <c r="AG107" s="118"/>
      <c r="AH107" s="117"/>
      <c r="AI107" s="116"/>
      <c r="AJ107" s="116"/>
      <c r="AK107" s="121"/>
      <c r="AL107" s="116"/>
      <c r="AM107" s="121"/>
      <c r="AN107" s="121"/>
      <c r="AO107" s="116"/>
      <c r="AP107" s="120"/>
      <c r="AQ107" s="122">
        <f t="shared" si="3"/>
        <v>20</v>
      </c>
      <c r="AR107" s="321"/>
      <c r="AS107" s="1930"/>
      <c r="AT107" s="192"/>
    </row>
    <row r="108" spans="2:46" ht="79.5" customHeight="1" x14ac:dyDescent="0.45">
      <c r="B108" s="1869"/>
      <c r="C108" s="282"/>
      <c r="D108" s="382"/>
      <c r="E108" s="1880" t="s">
        <v>97</v>
      </c>
      <c r="F108" s="1847" t="s">
        <v>32</v>
      </c>
      <c r="G108" s="1847">
        <v>180</v>
      </c>
      <c r="H108" s="208" t="s">
        <v>98</v>
      </c>
      <c r="I108" s="209"/>
      <c r="J108" s="210"/>
      <c r="K108" s="211"/>
      <c r="L108" s="216"/>
      <c r="M108" s="383"/>
      <c r="N108" s="383"/>
      <c r="O108" s="384"/>
      <c r="P108" s="385"/>
      <c r="Q108" s="386"/>
      <c r="R108" s="383"/>
      <c r="S108" s="383"/>
      <c r="T108" s="384"/>
      <c r="U108" s="383"/>
      <c r="V108" s="386"/>
      <c r="W108" s="383"/>
      <c r="X108" s="383"/>
      <c r="Y108" s="384"/>
      <c r="Z108" s="383"/>
      <c r="AA108" s="387"/>
      <c r="AB108" s="386"/>
      <c r="AC108" s="383"/>
      <c r="AD108" s="383"/>
      <c r="AE108" s="386"/>
      <c r="AF108" s="383"/>
      <c r="AG108" s="385"/>
      <c r="AH108" s="384"/>
      <c r="AI108" s="383"/>
      <c r="AJ108" s="383"/>
      <c r="AK108" s="388"/>
      <c r="AL108" s="383"/>
      <c r="AM108" s="388"/>
      <c r="AN108" s="388"/>
      <c r="AO108" s="383"/>
      <c r="AP108" s="387"/>
      <c r="AQ108" s="389">
        <f t="shared" si="3"/>
        <v>0</v>
      </c>
      <c r="AR108" s="195"/>
      <c r="AS108" s="1930"/>
      <c r="AT108" s="192"/>
    </row>
    <row r="109" spans="2:46" ht="79.5" customHeight="1" thickBot="1" x14ac:dyDescent="0.5">
      <c r="B109" s="1869"/>
      <c r="C109" s="282"/>
      <c r="D109" s="382"/>
      <c r="E109" s="1881"/>
      <c r="F109" s="1848"/>
      <c r="G109" s="1848"/>
      <c r="H109" s="390" t="s">
        <v>26</v>
      </c>
      <c r="I109" s="391"/>
      <c r="J109" s="392"/>
      <c r="K109" s="393"/>
      <c r="L109" s="394"/>
      <c r="M109" s="395"/>
      <c r="N109" s="395"/>
      <c r="O109" s="396"/>
      <c r="P109" s="397"/>
      <c r="Q109" s="398"/>
      <c r="R109" s="399"/>
      <c r="S109" s="395"/>
      <c r="T109" s="400"/>
      <c r="U109" s="401"/>
      <c r="V109" s="402"/>
      <c r="W109" s="401"/>
      <c r="X109" s="395"/>
      <c r="Y109" s="403"/>
      <c r="Z109" s="395"/>
      <c r="AA109" s="404"/>
      <c r="AB109" s="402"/>
      <c r="AC109" s="395"/>
      <c r="AD109" s="399"/>
      <c r="AE109" s="402"/>
      <c r="AF109" s="405"/>
      <c r="AG109" s="406"/>
      <c r="AH109" s="396"/>
      <c r="AI109" s="399"/>
      <c r="AJ109" s="399"/>
      <c r="AK109" s="407"/>
      <c r="AL109" s="399"/>
      <c r="AM109" s="407"/>
      <c r="AN109" s="407"/>
      <c r="AO109" s="399"/>
      <c r="AP109" s="408"/>
      <c r="AQ109" s="409">
        <f t="shared" si="3"/>
        <v>0</v>
      </c>
      <c r="AR109" s="195"/>
      <c r="AS109" s="1930"/>
      <c r="AT109" s="192"/>
    </row>
    <row r="110" spans="2:46" ht="80.400000000000006" customHeight="1" x14ac:dyDescent="0.45">
      <c r="B110" s="1869"/>
      <c r="C110" s="282"/>
      <c r="D110" s="1860" t="s">
        <v>95</v>
      </c>
      <c r="E110" s="1862" t="s">
        <v>99</v>
      </c>
      <c r="F110" s="1802" t="s">
        <v>58</v>
      </c>
      <c r="G110" s="1802">
        <v>160</v>
      </c>
      <c r="H110" s="208" t="s">
        <v>93</v>
      </c>
      <c r="I110" s="240"/>
      <c r="J110" s="410">
        <v>58</v>
      </c>
      <c r="K110" s="411">
        <v>53</v>
      </c>
      <c r="L110" s="412">
        <v>60</v>
      </c>
      <c r="M110" s="413">
        <v>60</v>
      </c>
      <c r="N110" s="413">
        <v>52</v>
      </c>
      <c r="O110" s="414">
        <v>50</v>
      </c>
      <c r="P110" s="411">
        <v>60</v>
      </c>
      <c r="Q110" s="410">
        <v>57</v>
      </c>
      <c r="R110" s="413">
        <v>56</v>
      </c>
      <c r="S110" s="413">
        <v>46</v>
      </c>
      <c r="T110" s="414">
        <v>55</v>
      </c>
      <c r="U110" s="413">
        <v>54</v>
      </c>
      <c r="V110" s="410">
        <v>37</v>
      </c>
      <c r="W110" s="413">
        <v>37</v>
      </c>
      <c r="X110" s="413">
        <v>10</v>
      </c>
      <c r="Y110" s="414">
        <v>24</v>
      </c>
      <c r="Z110" s="413">
        <v>43</v>
      </c>
      <c r="AA110" s="415">
        <v>43</v>
      </c>
      <c r="AB110" s="410">
        <v>43</v>
      </c>
      <c r="AC110" s="413">
        <v>44</v>
      </c>
      <c r="AD110" s="413">
        <v>42</v>
      </c>
      <c r="AE110" s="410"/>
      <c r="AF110" s="413"/>
      <c r="AG110" s="411"/>
      <c r="AH110" s="416"/>
      <c r="AI110" s="417"/>
      <c r="AJ110" s="417"/>
      <c r="AK110" s="418"/>
      <c r="AL110" s="417"/>
      <c r="AM110" s="419"/>
      <c r="AN110" s="212"/>
      <c r="AO110" s="213"/>
      <c r="AP110" s="209"/>
      <c r="AQ110" s="420">
        <f t="shared" si="3"/>
        <v>984</v>
      </c>
      <c r="AR110" s="195"/>
      <c r="AS110" s="1930"/>
      <c r="AT110" s="192"/>
    </row>
    <row r="111" spans="2:46" ht="80.400000000000006" customHeight="1" x14ac:dyDescent="0.45">
      <c r="B111" s="1869"/>
      <c r="C111" s="282"/>
      <c r="D111" s="1617"/>
      <c r="E111" s="1875"/>
      <c r="F111" s="1845"/>
      <c r="G111" s="1845"/>
      <c r="H111" s="421" t="s">
        <v>26</v>
      </c>
      <c r="I111" s="422">
        <v>58</v>
      </c>
      <c r="J111" s="136">
        <v>53</v>
      </c>
      <c r="K111" s="137">
        <v>60</v>
      </c>
      <c r="L111" s="138">
        <v>60</v>
      </c>
      <c r="M111" s="72">
        <v>52</v>
      </c>
      <c r="N111" s="72">
        <v>50</v>
      </c>
      <c r="O111" s="139">
        <v>60</v>
      </c>
      <c r="P111" s="140">
        <v>57</v>
      </c>
      <c r="Q111" s="141">
        <v>56</v>
      </c>
      <c r="R111" s="72">
        <v>46</v>
      </c>
      <c r="S111" s="72">
        <v>55</v>
      </c>
      <c r="T111" s="139">
        <v>54</v>
      </c>
      <c r="U111" s="72">
        <v>37</v>
      </c>
      <c r="V111" s="141">
        <v>37</v>
      </c>
      <c r="W111" s="72">
        <v>10</v>
      </c>
      <c r="X111" s="72">
        <v>24</v>
      </c>
      <c r="Y111" s="139">
        <v>43</v>
      </c>
      <c r="Z111" s="244">
        <v>43</v>
      </c>
      <c r="AA111" s="74">
        <v>43</v>
      </c>
      <c r="AB111" s="141">
        <v>44</v>
      </c>
      <c r="AC111" s="244">
        <v>42</v>
      </c>
      <c r="AD111" s="72"/>
      <c r="AE111" s="141"/>
      <c r="AF111" s="72"/>
      <c r="AG111" s="140"/>
      <c r="AH111" s="139"/>
      <c r="AI111" s="72"/>
      <c r="AJ111" s="72"/>
      <c r="AK111" s="73"/>
      <c r="AL111" s="72"/>
      <c r="AM111" s="73"/>
      <c r="AN111" s="73"/>
      <c r="AO111" s="103"/>
      <c r="AP111" s="108"/>
      <c r="AQ111" s="144">
        <f t="shared" si="3"/>
        <v>984</v>
      </c>
      <c r="AR111" s="195"/>
      <c r="AS111" s="1930"/>
      <c r="AT111" s="192"/>
    </row>
    <row r="112" spans="2:46" ht="79.95" customHeight="1" x14ac:dyDescent="0.45">
      <c r="B112" s="1874"/>
      <c r="C112" s="423"/>
      <c r="D112" s="1861"/>
      <c r="E112" s="1877"/>
      <c r="F112" s="1854"/>
      <c r="G112" s="1854"/>
      <c r="H112" s="76" t="s">
        <v>27</v>
      </c>
      <c r="I112" s="175">
        <v>60</v>
      </c>
      <c r="J112" s="176">
        <v>60</v>
      </c>
      <c r="K112" s="177">
        <v>52</v>
      </c>
      <c r="L112" s="286">
        <v>50</v>
      </c>
      <c r="M112" s="184">
        <v>60</v>
      </c>
      <c r="N112" s="184">
        <v>57</v>
      </c>
      <c r="O112" s="187">
        <v>56</v>
      </c>
      <c r="P112" s="186">
        <v>46</v>
      </c>
      <c r="Q112" s="185">
        <v>55</v>
      </c>
      <c r="R112" s="184">
        <v>54</v>
      </c>
      <c r="S112" s="184">
        <v>37</v>
      </c>
      <c r="T112" s="187">
        <v>37</v>
      </c>
      <c r="U112" s="184">
        <v>10</v>
      </c>
      <c r="V112" s="185">
        <v>24</v>
      </c>
      <c r="W112" s="184">
        <v>43</v>
      </c>
      <c r="X112" s="184">
        <v>43</v>
      </c>
      <c r="Y112" s="187">
        <v>43</v>
      </c>
      <c r="Z112" s="424">
        <v>44</v>
      </c>
      <c r="AA112" s="189">
        <v>42</v>
      </c>
      <c r="AB112" s="185"/>
      <c r="AC112" s="424"/>
      <c r="AD112" s="184"/>
      <c r="AE112" s="185"/>
      <c r="AF112" s="184"/>
      <c r="AG112" s="186"/>
      <c r="AH112" s="187"/>
      <c r="AI112" s="184"/>
      <c r="AJ112" s="184"/>
      <c r="AK112" s="188"/>
      <c r="AL112" s="184"/>
      <c r="AM112" s="188"/>
      <c r="AN112" s="188"/>
      <c r="AO112" s="184"/>
      <c r="AP112" s="189"/>
      <c r="AQ112" s="190">
        <f t="shared" si="3"/>
        <v>873</v>
      </c>
      <c r="AR112" s="195"/>
      <c r="AS112" s="1930"/>
      <c r="AT112" s="192"/>
    </row>
    <row r="113" spans="1:1242" ht="3.6" customHeight="1" thickBot="1" x14ac:dyDescent="0.5">
      <c r="B113" s="282">
        <v>7</v>
      </c>
      <c r="C113" s="282"/>
      <c r="D113" s="382"/>
      <c r="E113" s="425"/>
      <c r="F113" s="426"/>
      <c r="G113" s="426"/>
      <c r="H113" s="390" t="s">
        <v>26</v>
      </c>
      <c r="I113" s="391"/>
      <c r="J113" s="392"/>
      <c r="K113" s="393"/>
      <c r="L113" s="394"/>
      <c r="M113" s="395"/>
      <c r="N113" s="395"/>
      <c r="O113" s="400"/>
      <c r="P113" s="427"/>
      <c r="Q113" s="402"/>
      <c r="R113" s="401"/>
      <c r="S113" s="395"/>
      <c r="T113" s="403"/>
      <c r="U113" s="377"/>
      <c r="V113" s="370"/>
      <c r="W113" s="377"/>
      <c r="X113" s="377"/>
      <c r="Y113" s="379"/>
      <c r="Z113" s="348"/>
      <c r="AA113" s="205"/>
      <c r="AB113" s="206"/>
      <c r="AC113" s="348"/>
      <c r="AD113" s="103"/>
      <c r="AE113" s="106"/>
      <c r="AF113" s="348"/>
      <c r="AG113" s="105"/>
      <c r="AH113" s="104"/>
      <c r="AI113" s="348"/>
      <c r="AJ113" s="103"/>
      <c r="AK113" s="109"/>
      <c r="AL113" s="103"/>
      <c r="AM113" s="109"/>
      <c r="AN113" s="109"/>
      <c r="AO113" s="103"/>
      <c r="AP113" s="108"/>
      <c r="AQ113" s="110">
        <f t="shared" si="3"/>
        <v>0</v>
      </c>
      <c r="AR113" s="321"/>
      <c r="AS113" s="1930"/>
      <c r="AT113" s="192"/>
    </row>
    <row r="114" spans="1:1242" s="135" customFormat="1" ht="79.5" customHeight="1" x14ac:dyDescent="0.45">
      <c r="B114" s="1868">
        <v>5</v>
      </c>
      <c r="C114" s="280"/>
      <c r="D114" s="1860" t="s">
        <v>100</v>
      </c>
      <c r="E114" s="1862" t="s">
        <v>101</v>
      </c>
      <c r="F114" s="1805" t="s">
        <v>28</v>
      </c>
      <c r="G114" s="1865">
        <v>106</v>
      </c>
      <c r="H114" s="208" t="s">
        <v>24</v>
      </c>
      <c r="I114" s="240"/>
      <c r="J114" s="241"/>
      <c r="K114" s="428"/>
      <c r="L114" s="412"/>
      <c r="M114" s="413"/>
      <c r="N114" s="413"/>
      <c r="O114" s="414"/>
      <c r="P114" s="411"/>
      <c r="Q114" s="410"/>
      <c r="R114" s="413"/>
      <c r="S114" s="413"/>
      <c r="T114" s="414"/>
      <c r="U114" s="413"/>
      <c r="V114" s="410"/>
      <c r="W114" s="413"/>
      <c r="X114" s="413"/>
      <c r="Y114" s="414"/>
      <c r="Z114" s="429"/>
      <c r="AA114" s="415"/>
      <c r="AB114" s="410"/>
      <c r="AC114" s="429"/>
      <c r="AD114" s="413"/>
      <c r="AE114" s="410"/>
      <c r="AF114" s="413"/>
      <c r="AG114" s="430"/>
      <c r="AH114" s="431"/>
      <c r="AI114" s="417"/>
      <c r="AJ114" s="413"/>
      <c r="AK114" s="432"/>
      <c r="AL114" s="413"/>
      <c r="AM114" s="432"/>
      <c r="AN114" s="432"/>
      <c r="AO114" s="413"/>
      <c r="AP114" s="240"/>
      <c r="AQ114" s="420">
        <f t="shared" ref="AQ114:AQ145" si="4">SUM(I114:AN114)</f>
        <v>0</v>
      </c>
      <c r="AR114" s="281"/>
      <c r="AS114" s="1930"/>
    </row>
    <row r="115" spans="1:1242" s="135" customFormat="1" ht="79.5" customHeight="1" x14ac:dyDescent="0.45">
      <c r="B115" s="1869"/>
      <c r="C115" s="282"/>
      <c r="D115" s="1616"/>
      <c r="E115" s="1872"/>
      <c r="F115" s="1806"/>
      <c r="G115" s="1850"/>
      <c r="H115" s="373" t="s">
        <v>26</v>
      </c>
      <c r="I115" s="374"/>
      <c r="J115" s="100"/>
      <c r="K115" s="105"/>
      <c r="L115" s="171"/>
      <c r="M115" s="103"/>
      <c r="N115" s="103"/>
      <c r="O115" s="433"/>
      <c r="P115" s="105"/>
      <c r="Q115" s="106"/>
      <c r="R115" s="103"/>
      <c r="S115" s="103"/>
      <c r="T115" s="104"/>
      <c r="U115" s="103"/>
      <c r="V115" s="206"/>
      <c r="W115" s="103"/>
      <c r="X115" s="103"/>
      <c r="Y115" s="104"/>
      <c r="Z115" s="103"/>
      <c r="AA115" s="108"/>
      <c r="AB115" s="106"/>
      <c r="AC115" s="348"/>
      <c r="AD115" s="103"/>
      <c r="AE115" s="106"/>
      <c r="AF115" s="103"/>
      <c r="AG115" s="105"/>
      <c r="AH115" s="104"/>
      <c r="AI115" s="103"/>
      <c r="AJ115" s="103"/>
      <c r="AK115" s="109"/>
      <c r="AL115" s="103"/>
      <c r="AM115" s="109"/>
      <c r="AN115" s="109"/>
      <c r="AO115" s="103"/>
      <c r="AP115" s="108"/>
      <c r="AQ115" s="110">
        <f t="shared" si="4"/>
        <v>0</v>
      </c>
      <c r="AR115" s="281"/>
      <c r="AS115" s="1930"/>
    </row>
    <row r="116" spans="1:1242" ht="79.5" customHeight="1" thickBot="1" x14ac:dyDescent="0.5">
      <c r="B116" s="1870"/>
      <c r="C116" s="291"/>
      <c r="D116" s="1871"/>
      <c r="E116" s="1873"/>
      <c r="F116" s="1807"/>
      <c r="G116" s="1867"/>
      <c r="H116" s="355" t="s">
        <v>27</v>
      </c>
      <c r="I116" s="112"/>
      <c r="J116" s="113"/>
      <c r="K116" s="118"/>
      <c r="L116" s="207"/>
      <c r="M116" s="116"/>
      <c r="N116" s="116"/>
      <c r="O116" s="117"/>
      <c r="P116" s="118"/>
      <c r="Q116" s="119"/>
      <c r="R116" s="116"/>
      <c r="S116" s="116"/>
      <c r="T116" s="117"/>
      <c r="U116" s="116"/>
      <c r="V116" s="119"/>
      <c r="W116" s="116"/>
      <c r="X116" s="116"/>
      <c r="Y116" s="117"/>
      <c r="Z116" s="116"/>
      <c r="AA116" s="120"/>
      <c r="AB116" s="119"/>
      <c r="AC116" s="116"/>
      <c r="AD116" s="116"/>
      <c r="AE116" s="119"/>
      <c r="AF116" s="116"/>
      <c r="AG116" s="118"/>
      <c r="AH116" s="117"/>
      <c r="AI116" s="116"/>
      <c r="AJ116" s="116"/>
      <c r="AK116" s="121"/>
      <c r="AL116" s="116"/>
      <c r="AM116" s="121"/>
      <c r="AN116" s="121"/>
      <c r="AO116" s="116"/>
      <c r="AP116" s="120"/>
      <c r="AQ116" s="122">
        <f t="shared" si="4"/>
        <v>0</v>
      </c>
      <c r="AR116" s="281"/>
      <c r="AS116" s="1930"/>
    </row>
    <row r="117" spans="1:1242" s="135" customFormat="1" ht="79.5" customHeight="1" x14ac:dyDescent="0.45">
      <c r="B117" s="1868">
        <v>6</v>
      </c>
      <c r="C117" s="280"/>
      <c r="D117" s="1860" t="s">
        <v>100</v>
      </c>
      <c r="E117" s="1862" t="s">
        <v>102</v>
      </c>
      <c r="F117" s="1805" t="s">
        <v>28</v>
      </c>
      <c r="G117" s="1865">
        <v>130</v>
      </c>
      <c r="H117" s="208" t="s">
        <v>24</v>
      </c>
      <c r="I117" s="240"/>
      <c r="J117" s="241"/>
      <c r="K117" s="428"/>
      <c r="L117" s="412"/>
      <c r="M117" s="413"/>
      <c r="N117" s="413"/>
      <c r="O117" s="414"/>
      <c r="P117" s="411"/>
      <c r="Q117" s="410"/>
      <c r="R117" s="413"/>
      <c r="S117" s="413">
        <v>29</v>
      </c>
      <c r="T117" s="414">
        <v>1</v>
      </c>
      <c r="U117" s="413"/>
      <c r="V117" s="410"/>
      <c r="W117" s="413"/>
      <c r="X117" s="413"/>
      <c r="Y117" s="414"/>
      <c r="Z117" s="429"/>
      <c r="AA117" s="434"/>
      <c r="AB117" s="435"/>
      <c r="AC117" s="429"/>
      <c r="AD117" s="413"/>
      <c r="AE117" s="410"/>
      <c r="AF117" s="417"/>
      <c r="AG117" s="411"/>
      <c r="AH117" s="414"/>
      <c r="AI117" s="413"/>
      <c r="AJ117" s="413"/>
      <c r="AK117" s="432"/>
      <c r="AL117" s="413"/>
      <c r="AM117" s="432"/>
      <c r="AN117" s="432"/>
      <c r="AO117" s="413"/>
      <c r="AP117" s="240"/>
      <c r="AQ117" s="420">
        <f t="shared" si="4"/>
        <v>30</v>
      </c>
      <c r="AR117" s="281"/>
      <c r="AS117" s="1930"/>
    </row>
    <row r="118" spans="1:1242" s="135" customFormat="1" ht="79.5" customHeight="1" thickBot="1" x14ac:dyDescent="0.5">
      <c r="B118" s="1869"/>
      <c r="C118" s="282"/>
      <c r="D118" s="1616"/>
      <c r="E118" s="1872"/>
      <c r="F118" s="1806"/>
      <c r="G118" s="1850"/>
      <c r="H118" s="362" t="s">
        <v>26</v>
      </c>
      <c r="I118" s="363"/>
      <c r="J118" s="364"/>
      <c r="K118" s="279"/>
      <c r="L118" s="436"/>
      <c r="M118" s="223"/>
      <c r="N118" s="223"/>
      <c r="O118" s="224"/>
      <c r="P118" s="220"/>
      <c r="Q118" s="227">
        <v>30</v>
      </c>
      <c r="R118" s="223"/>
      <c r="S118" s="223"/>
      <c r="T118" s="224"/>
      <c r="U118" s="223"/>
      <c r="V118" s="227"/>
      <c r="W118" s="223"/>
      <c r="X118" s="223"/>
      <c r="Y118" s="224"/>
      <c r="Z118" s="223"/>
      <c r="AA118" s="229"/>
      <c r="AB118" s="227"/>
      <c r="AC118" s="223"/>
      <c r="AD118" s="223"/>
      <c r="AE118" s="227"/>
      <c r="AF118" s="223"/>
      <c r="AG118" s="220"/>
      <c r="AH118" s="224"/>
      <c r="AI118" s="223"/>
      <c r="AJ118" s="223"/>
      <c r="AK118" s="230"/>
      <c r="AL118" s="223"/>
      <c r="AM118" s="230"/>
      <c r="AN118" s="230"/>
      <c r="AO118" s="223"/>
      <c r="AP118" s="229"/>
      <c r="AQ118" s="231">
        <f t="shared" si="4"/>
        <v>30</v>
      </c>
      <c r="AR118" s="281"/>
      <c r="AS118" s="1930"/>
    </row>
    <row r="119" spans="1:1242" ht="79.5" customHeight="1" thickBot="1" x14ac:dyDescent="0.5">
      <c r="B119" s="1870"/>
      <c r="C119" s="291"/>
      <c r="D119" s="1871"/>
      <c r="E119" s="1873"/>
      <c r="F119" s="1807"/>
      <c r="G119" s="1867"/>
      <c r="H119" s="76" t="s">
        <v>27</v>
      </c>
      <c r="I119" s="175"/>
      <c r="J119" s="437"/>
      <c r="K119" s="186"/>
      <c r="L119" s="286"/>
      <c r="M119" s="184"/>
      <c r="N119" s="184"/>
      <c r="O119" s="187">
        <v>1</v>
      </c>
      <c r="P119" s="186"/>
      <c r="Q119" s="185"/>
      <c r="R119" s="184"/>
      <c r="S119" s="184"/>
      <c r="T119" s="187"/>
      <c r="U119" s="184"/>
      <c r="V119" s="185"/>
      <c r="W119" s="184"/>
      <c r="X119" s="184"/>
      <c r="Y119" s="187"/>
      <c r="Z119" s="184"/>
      <c r="AA119" s="189"/>
      <c r="AB119" s="185"/>
      <c r="AC119" s="184"/>
      <c r="AD119" s="184"/>
      <c r="AE119" s="185"/>
      <c r="AF119" s="184"/>
      <c r="AG119" s="186"/>
      <c r="AH119" s="187"/>
      <c r="AI119" s="184"/>
      <c r="AJ119" s="184"/>
      <c r="AK119" s="188"/>
      <c r="AL119" s="184"/>
      <c r="AM119" s="188"/>
      <c r="AN119" s="188"/>
      <c r="AO119" s="184"/>
      <c r="AP119" s="189"/>
      <c r="AQ119" s="190">
        <f t="shared" si="4"/>
        <v>1</v>
      </c>
      <c r="AR119" s="281"/>
      <c r="AS119" s="1930"/>
    </row>
    <row r="120" spans="1:1242" s="135" customFormat="1" ht="79.2" customHeight="1" x14ac:dyDescent="0.45">
      <c r="B120" s="1857">
        <v>7</v>
      </c>
      <c r="C120" s="438"/>
      <c r="D120" s="1860" t="s">
        <v>103</v>
      </c>
      <c r="E120" s="1862" t="s">
        <v>104</v>
      </c>
      <c r="F120" s="1805" t="s">
        <v>32</v>
      </c>
      <c r="G120" s="1865">
        <v>150</v>
      </c>
      <c r="H120" s="208" t="s">
        <v>98</v>
      </c>
      <c r="I120" s="209"/>
      <c r="J120" s="210"/>
      <c r="K120" s="211"/>
      <c r="L120" s="216"/>
      <c r="M120" s="213"/>
      <c r="N120" s="213"/>
      <c r="O120" s="323"/>
      <c r="P120" s="211"/>
      <c r="Q120" s="210"/>
      <c r="R120" s="213"/>
      <c r="S120" s="213"/>
      <c r="T120" s="323"/>
      <c r="U120" s="213"/>
      <c r="V120" s="210"/>
      <c r="W120" s="213"/>
      <c r="X120" s="213"/>
      <c r="Y120" s="323"/>
      <c r="Z120" s="213"/>
      <c r="AA120" s="209"/>
      <c r="AB120" s="210"/>
      <c r="AC120" s="213"/>
      <c r="AD120" s="213"/>
      <c r="AE120" s="210"/>
      <c r="AF120" s="213"/>
      <c r="AG120" s="161"/>
      <c r="AH120" s="323"/>
      <c r="AI120" s="213"/>
      <c r="AJ120" s="213"/>
      <c r="AK120" s="324"/>
      <c r="AL120" s="213"/>
      <c r="AM120" s="324"/>
      <c r="AN120" s="324"/>
      <c r="AO120" s="213"/>
      <c r="AP120" s="209"/>
      <c r="AQ120" s="214">
        <f t="shared" si="4"/>
        <v>0</v>
      </c>
      <c r="AR120" s="281"/>
      <c r="AS120" s="1930"/>
      <c r="AT120" s="439"/>
    </row>
    <row r="121" spans="1:1242" s="447" customFormat="1" ht="79.5" customHeight="1" thickBot="1" x14ac:dyDescent="0.5">
      <c r="A121" s="3"/>
      <c r="B121" s="1858"/>
      <c r="C121" s="440"/>
      <c r="D121" s="1861"/>
      <c r="E121" s="1863"/>
      <c r="F121" s="1864"/>
      <c r="G121" s="1866"/>
      <c r="H121" s="421" t="s">
        <v>26</v>
      </c>
      <c r="I121" s="422"/>
      <c r="J121" s="441"/>
      <c r="K121" s="442"/>
      <c r="L121" s="443"/>
      <c r="M121" s="72"/>
      <c r="N121" s="339"/>
      <c r="O121" s="139"/>
      <c r="P121" s="140"/>
      <c r="Q121" s="141"/>
      <c r="R121" s="72"/>
      <c r="S121" s="72"/>
      <c r="T121" s="444"/>
      <c r="U121" s="339"/>
      <c r="V121" s="142"/>
      <c r="W121" s="72"/>
      <c r="X121" s="72"/>
      <c r="Y121" s="139"/>
      <c r="Z121" s="72"/>
      <c r="AA121" s="445"/>
      <c r="AB121" s="142"/>
      <c r="AC121" s="72"/>
      <c r="AD121" s="339"/>
      <c r="AE121" s="142"/>
      <c r="AF121" s="339"/>
      <c r="AG121" s="140"/>
      <c r="AH121" s="139"/>
      <c r="AI121" s="72"/>
      <c r="AJ121" s="72"/>
      <c r="AK121" s="73"/>
      <c r="AL121" s="72"/>
      <c r="AM121" s="73"/>
      <c r="AN121" s="73"/>
      <c r="AO121" s="72"/>
      <c r="AP121" s="74"/>
      <c r="AQ121" s="144">
        <f t="shared" si="4"/>
        <v>0</v>
      </c>
      <c r="AR121" s="292"/>
      <c r="AS121" s="1930"/>
      <c r="AT121" s="446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  <c r="AUT121" s="3"/>
    </row>
    <row r="122" spans="1:1242" s="135" customFormat="1" ht="79.2" customHeight="1" thickTop="1" x14ac:dyDescent="0.45">
      <c r="B122" s="1858"/>
      <c r="C122" s="440"/>
      <c r="D122" s="1843" t="s">
        <v>105</v>
      </c>
      <c r="E122" s="1846" t="s">
        <v>106</v>
      </c>
      <c r="F122" s="1854" t="s">
        <v>82</v>
      </c>
      <c r="G122" s="1866">
        <v>150</v>
      </c>
      <c r="H122" s="92" t="s">
        <v>24</v>
      </c>
      <c r="I122" s="194"/>
      <c r="J122" s="165"/>
      <c r="K122" s="166"/>
      <c r="L122" s="193"/>
      <c r="M122" s="94"/>
      <c r="N122" s="94"/>
      <c r="O122" s="167"/>
      <c r="P122" s="166"/>
      <c r="Q122" s="165"/>
      <c r="R122" s="94"/>
      <c r="S122" s="94"/>
      <c r="T122" s="167"/>
      <c r="U122" s="94"/>
      <c r="V122" s="165"/>
      <c r="W122" s="94"/>
      <c r="X122" s="94"/>
      <c r="Y122" s="167"/>
      <c r="Z122" s="448"/>
      <c r="AA122" s="449"/>
      <c r="AB122" s="450"/>
      <c r="AC122" s="448"/>
      <c r="AD122" s="448"/>
      <c r="AE122" s="450"/>
      <c r="AF122" s="448"/>
      <c r="AG122" s="166"/>
      <c r="AH122" s="167"/>
      <c r="AI122" s="94"/>
      <c r="AJ122" s="94"/>
      <c r="AK122" s="95"/>
      <c r="AL122" s="94"/>
      <c r="AM122" s="95"/>
      <c r="AN122" s="95"/>
      <c r="AO122" s="94"/>
      <c r="AP122" s="194"/>
      <c r="AQ122" s="97">
        <f t="shared" si="4"/>
        <v>0</v>
      </c>
      <c r="AR122" s="307"/>
      <c r="AS122" s="1930"/>
      <c r="AT122" s="168"/>
    </row>
    <row r="123" spans="1:1242" s="135" customFormat="1" ht="79.2" customHeight="1" x14ac:dyDescent="0.45">
      <c r="B123" s="1858"/>
      <c r="C123" s="440"/>
      <c r="D123" s="1843"/>
      <c r="E123" s="1846"/>
      <c r="F123" s="1854"/>
      <c r="G123" s="1866"/>
      <c r="H123" s="62" t="s">
        <v>26</v>
      </c>
      <c r="I123" s="63"/>
      <c r="J123" s="169"/>
      <c r="K123" s="174"/>
      <c r="L123" s="288"/>
      <c r="M123" s="172"/>
      <c r="N123" s="172"/>
      <c r="O123" s="251"/>
      <c r="P123" s="174"/>
      <c r="Q123" s="173"/>
      <c r="R123" s="172"/>
      <c r="S123" s="172"/>
      <c r="T123" s="251"/>
      <c r="U123" s="172"/>
      <c r="V123" s="173"/>
      <c r="W123" s="339"/>
      <c r="X123" s="339"/>
      <c r="Y123" s="251"/>
      <c r="Z123" s="172"/>
      <c r="AA123" s="252"/>
      <c r="AB123" s="173"/>
      <c r="AC123" s="172"/>
      <c r="AD123" s="172"/>
      <c r="AE123" s="173"/>
      <c r="AF123" s="172"/>
      <c r="AG123" s="174"/>
      <c r="AH123" s="251"/>
      <c r="AI123" s="72"/>
      <c r="AJ123" s="72"/>
      <c r="AK123" s="73"/>
      <c r="AL123" s="72"/>
      <c r="AM123" s="73"/>
      <c r="AN123" s="73"/>
      <c r="AO123" s="72"/>
      <c r="AP123" s="74"/>
      <c r="AQ123" s="144">
        <f t="shared" si="4"/>
        <v>0</v>
      </c>
      <c r="AR123" s="281"/>
      <c r="AS123" s="1930"/>
      <c r="AT123" s="168"/>
    </row>
    <row r="124" spans="1:1242" ht="79.5" customHeight="1" thickBot="1" x14ac:dyDescent="0.5">
      <c r="B124" s="1858"/>
      <c r="C124" s="440"/>
      <c r="D124" s="1843"/>
      <c r="E124" s="1846"/>
      <c r="F124" s="1854"/>
      <c r="G124" s="1866"/>
      <c r="H124" s="76" t="s">
        <v>27</v>
      </c>
      <c r="I124" s="175"/>
      <c r="J124" s="176"/>
      <c r="K124" s="186"/>
      <c r="L124" s="286"/>
      <c r="M124" s="184"/>
      <c r="N124" s="184"/>
      <c r="O124" s="187"/>
      <c r="P124" s="186"/>
      <c r="Q124" s="185"/>
      <c r="R124" s="184"/>
      <c r="S124" s="184"/>
      <c r="T124" s="187"/>
      <c r="U124" s="184"/>
      <c r="V124" s="185"/>
      <c r="W124" s="184"/>
      <c r="X124" s="184"/>
      <c r="Y124" s="187"/>
      <c r="Z124" s="184"/>
      <c r="AA124" s="189"/>
      <c r="AB124" s="185"/>
      <c r="AC124" s="184"/>
      <c r="AD124" s="184"/>
      <c r="AE124" s="185"/>
      <c r="AF124" s="184"/>
      <c r="AG124" s="186"/>
      <c r="AH124" s="187"/>
      <c r="AI124" s="184"/>
      <c r="AJ124" s="184"/>
      <c r="AK124" s="188"/>
      <c r="AL124" s="184"/>
      <c r="AM124" s="188"/>
      <c r="AN124" s="188"/>
      <c r="AO124" s="184"/>
      <c r="AP124" s="189"/>
      <c r="AQ124" s="190">
        <f t="shared" si="4"/>
        <v>0</v>
      </c>
      <c r="AR124" s="292"/>
      <c r="AS124" s="1930"/>
      <c r="AT124" s="192"/>
    </row>
    <row r="125" spans="1:1242" ht="79.5" customHeight="1" thickTop="1" x14ac:dyDescent="0.45">
      <c r="B125" s="1858"/>
      <c r="C125" s="440"/>
      <c r="D125" s="451"/>
      <c r="E125" s="1846"/>
      <c r="F125" s="1854" t="s">
        <v>92</v>
      </c>
      <c r="G125" s="1866"/>
      <c r="H125" s="124" t="s">
        <v>93</v>
      </c>
      <c r="I125" s="194"/>
      <c r="J125" s="165"/>
      <c r="K125" s="452"/>
      <c r="L125" s="193"/>
      <c r="M125" s="453"/>
      <c r="N125" s="453"/>
      <c r="O125" s="454"/>
      <c r="P125" s="452"/>
      <c r="Q125" s="455"/>
      <c r="R125" s="453"/>
      <c r="S125" s="453"/>
      <c r="T125" s="454"/>
      <c r="U125" s="453"/>
      <c r="V125" s="455"/>
      <c r="W125" s="453"/>
      <c r="X125" s="453"/>
      <c r="Y125" s="454"/>
      <c r="Z125" s="453"/>
      <c r="AA125" s="456"/>
      <c r="AB125" s="455"/>
      <c r="AC125" s="453"/>
      <c r="AD125" s="453"/>
      <c r="AE125" s="455"/>
      <c r="AF125" s="453"/>
      <c r="AG125" s="452"/>
      <c r="AH125" s="454"/>
      <c r="AI125" s="453"/>
      <c r="AJ125" s="453"/>
      <c r="AK125" s="457"/>
      <c r="AL125" s="453"/>
      <c r="AM125" s="457"/>
      <c r="AN125" s="457"/>
      <c r="AO125" s="453"/>
      <c r="AP125" s="456"/>
      <c r="AQ125" s="458">
        <f t="shared" si="4"/>
        <v>0</v>
      </c>
      <c r="AR125" s="133"/>
      <c r="AS125" s="1930"/>
      <c r="AT125" s="192"/>
    </row>
    <row r="126" spans="1:1242" ht="79.95" customHeight="1" thickBot="1" x14ac:dyDescent="0.5">
      <c r="B126" s="1859"/>
      <c r="C126" s="459"/>
      <c r="D126" s="460"/>
      <c r="E126" s="1842"/>
      <c r="F126" s="1804"/>
      <c r="G126" s="1867"/>
      <c r="H126" s="362" t="s">
        <v>26</v>
      </c>
      <c r="I126" s="229"/>
      <c r="J126" s="227"/>
      <c r="K126" s="220"/>
      <c r="L126" s="436"/>
      <c r="M126" s="223"/>
      <c r="N126" s="223"/>
      <c r="O126" s="224"/>
      <c r="P126" s="220"/>
      <c r="Q126" s="227"/>
      <c r="R126" s="223"/>
      <c r="S126" s="223"/>
      <c r="T126" s="224"/>
      <c r="U126" s="223"/>
      <c r="V126" s="227"/>
      <c r="W126" s="223"/>
      <c r="X126" s="223"/>
      <c r="Y126" s="224"/>
      <c r="Z126" s="223"/>
      <c r="AA126" s="229"/>
      <c r="AB126" s="227"/>
      <c r="AC126" s="223"/>
      <c r="AD126" s="223"/>
      <c r="AE126" s="227"/>
      <c r="AF126" s="223"/>
      <c r="AG126" s="220"/>
      <c r="AH126" s="224"/>
      <c r="AI126" s="223"/>
      <c r="AJ126" s="223"/>
      <c r="AK126" s="230"/>
      <c r="AL126" s="223"/>
      <c r="AM126" s="230"/>
      <c r="AN126" s="230"/>
      <c r="AO126" s="223"/>
      <c r="AP126" s="229"/>
      <c r="AQ126" s="231">
        <f t="shared" si="4"/>
        <v>0</v>
      </c>
      <c r="AR126" s="195"/>
      <c r="AS126" s="1930"/>
      <c r="AT126" s="192"/>
    </row>
    <row r="127" spans="1:1242" ht="80.25" customHeight="1" x14ac:dyDescent="0.45">
      <c r="B127" s="1833">
        <v>12</v>
      </c>
      <c r="C127" s="461"/>
      <c r="D127" s="1808" t="s">
        <v>107</v>
      </c>
      <c r="E127" s="1837" t="s">
        <v>108</v>
      </c>
      <c r="F127" s="1802" t="s">
        <v>32</v>
      </c>
      <c r="G127" s="1805">
        <v>150</v>
      </c>
      <c r="H127" s="208" t="s">
        <v>24</v>
      </c>
      <c r="I127" s="209"/>
      <c r="J127" s="210"/>
      <c r="K127" s="211"/>
      <c r="L127" s="216"/>
      <c r="M127" s="213"/>
      <c r="N127" s="213"/>
      <c r="O127" s="323"/>
      <c r="P127" s="211"/>
      <c r="Q127" s="210"/>
      <c r="R127" s="213"/>
      <c r="S127" s="213"/>
      <c r="T127" s="323"/>
      <c r="U127" s="213"/>
      <c r="V127" s="210"/>
      <c r="W127" s="213"/>
      <c r="X127" s="213"/>
      <c r="Y127" s="323"/>
      <c r="Z127" s="213"/>
      <c r="AA127" s="209"/>
      <c r="AB127" s="210"/>
      <c r="AC127" s="213"/>
      <c r="AD127" s="213"/>
      <c r="AE127" s="210"/>
      <c r="AF127" s="213"/>
      <c r="AG127" s="211"/>
      <c r="AH127" s="323"/>
      <c r="AI127" s="213"/>
      <c r="AJ127" s="213"/>
      <c r="AK127" s="324"/>
      <c r="AL127" s="213"/>
      <c r="AM127" s="324"/>
      <c r="AN127" s="324"/>
      <c r="AO127" s="213"/>
      <c r="AP127" s="209"/>
      <c r="AQ127" s="214">
        <f t="shared" si="4"/>
        <v>0</v>
      </c>
      <c r="AR127" s="195"/>
      <c r="AS127" s="1930"/>
      <c r="AT127" s="192"/>
    </row>
    <row r="128" spans="1:1242" ht="80.25" customHeight="1" thickBot="1" x14ac:dyDescent="0.5">
      <c r="B128" s="1835"/>
      <c r="C128" s="462"/>
      <c r="D128" s="1810"/>
      <c r="E128" s="1842"/>
      <c r="F128" s="1804"/>
      <c r="G128" s="1807"/>
      <c r="H128" s="362" t="s">
        <v>26</v>
      </c>
      <c r="I128" s="363"/>
      <c r="J128" s="364"/>
      <c r="K128" s="365"/>
      <c r="L128" s="366"/>
      <c r="M128" s="223"/>
      <c r="N128" s="222"/>
      <c r="O128" s="463"/>
      <c r="P128" s="225"/>
      <c r="Q128" s="226"/>
      <c r="R128" s="464"/>
      <c r="S128" s="464"/>
      <c r="T128" s="463"/>
      <c r="U128" s="464"/>
      <c r="V128" s="465"/>
      <c r="W128" s="464"/>
      <c r="X128" s="464"/>
      <c r="Y128" s="228"/>
      <c r="Z128" s="246"/>
      <c r="AA128" s="466"/>
      <c r="AB128" s="226"/>
      <c r="AC128" s="246"/>
      <c r="AD128" s="223"/>
      <c r="AE128" s="226"/>
      <c r="AF128" s="222"/>
      <c r="AG128" s="220"/>
      <c r="AH128" s="228"/>
      <c r="AI128" s="223"/>
      <c r="AJ128" s="223"/>
      <c r="AK128" s="230"/>
      <c r="AL128" s="223"/>
      <c r="AM128" s="230"/>
      <c r="AN128" s="230"/>
      <c r="AO128" s="223"/>
      <c r="AP128" s="229"/>
      <c r="AQ128" s="231">
        <f t="shared" si="4"/>
        <v>0</v>
      </c>
      <c r="AR128" s="195"/>
      <c r="AS128" s="1930"/>
      <c r="AT128" s="192"/>
    </row>
    <row r="129" spans="2:46" s="135" customFormat="1" ht="80.25" customHeight="1" x14ac:dyDescent="0.45">
      <c r="B129" s="1833">
        <v>7</v>
      </c>
      <c r="C129" s="461"/>
      <c r="D129" s="1808" t="s">
        <v>109</v>
      </c>
      <c r="E129" s="1852" t="s">
        <v>110</v>
      </c>
      <c r="F129" s="1847" t="s">
        <v>111</v>
      </c>
      <c r="G129" s="1847">
        <v>250</v>
      </c>
      <c r="H129" s="467" t="s">
        <v>112</v>
      </c>
      <c r="I129" s="210"/>
      <c r="J129" s="210"/>
      <c r="K129" s="211"/>
      <c r="L129" s="216"/>
      <c r="M129" s="159"/>
      <c r="N129" s="159"/>
      <c r="O129" s="160"/>
      <c r="P129" s="161"/>
      <c r="Q129" s="162"/>
      <c r="R129" s="159"/>
      <c r="S129" s="159"/>
      <c r="T129" s="323"/>
      <c r="U129" s="213"/>
      <c r="V129" s="162"/>
      <c r="W129" s="159"/>
      <c r="X129" s="159"/>
      <c r="Y129" s="160"/>
      <c r="Z129" s="159"/>
      <c r="AA129" s="353"/>
      <c r="AB129" s="352"/>
      <c r="AC129" s="159"/>
      <c r="AD129" s="163"/>
      <c r="AE129" s="352"/>
      <c r="AF129" s="159"/>
      <c r="AG129" s="161"/>
      <c r="AH129" s="160"/>
      <c r="AI129" s="213"/>
      <c r="AJ129" s="213"/>
      <c r="AK129" s="324"/>
      <c r="AL129" s="213"/>
      <c r="AM129" s="324"/>
      <c r="AN129" s="324"/>
      <c r="AO129" s="213"/>
      <c r="AP129" s="209"/>
      <c r="AQ129" s="214">
        <f t="shared" si="4"/>
        <v>0</v>
      </c>
      <c r="AS129" s="1930"/>
    </row>
    <row r="130" spans="2:46" ht="79.95" customHeight="1" x14ac:dyDescent="0.45">
      <c r="B130" s="1834"/>
      <c r="C130" s="468"/>
      <c r="D130" s="1843"/>
      <c r="E130" s="1838"/>
      <c r="F130" s="1803"/>
      <c r="G130" s="1803"/>
      <c r="H130" s="373" t="s">
        <v>26</v>
      </c>
      <c r="I130" s="469"/>
      <c r="J130" s="469"/>
      <c r="K130" s="375"/>
      <c r="L130" s="376"/>
      <c r="M130" s="103"/>
      <c r="N130" s="103"/>
      <c r="O130" s="379"/>
      <c r="P130" s="378"/>
      <c r="Q130" s="370"/>
      <c r="R130" s="377"/>
      <c r="S130" s="377"/>
      <c r="T130" s="379"/>
      <c r="U130" s="377"/>
      <c r="V130" s="370"/>
      <c r="W130" s="377"/>
      <c r="X130" s="377"/>
      <c r="Y130" s="379"/>
      <c r="Z130" s="470"/>
      <c r="AA130" s="205"/>
      <c r="AB130" s="206"/>
      <c r="AC130" s="470"/>
      <c r="AD130" s="471"/>
      <c r="AE130" s="472"/>
      <c r="AF130" s="471"/>
      <c r="AG130" s="473"/>
      <c r="AH130" s="474"/>
      <c r="AI130" s="103"/>
      <c r="AJ130" s="103"/>
      <c r="AK130" s="109"/>
      <c r="AL130" s="103"/>
      <c r="AM130" s="109"/>
      <c r="AN130" s="109"/>
      <c r="AO130" s="103"/>
      <c r="AP130" s="108"/>
      <c r="AQ130" s="110">
        <f t="shared" si="4"/>
        <v>0</v>
      </c>
      <c r="AS130" s="1930"/>
    </row>
    <row r="131" spans="2:46" ht="79.95" customHeight="1" x14ac:dyDescent="0.45">
      <c r="B131" s="1834"/>
      <c r="C131" s="468"/>
      <c r="D131" s="451"/>
      <c r="E131" s="1844"/>
      <c r="F131" s="1845"/>
      <c r="G131" s="1803"/>
      <c r="H131" s="475" t="s">
        <v>27</v>
      </c>
      <c r="I131" s="176"/>
      <c r="J131" s="176"/>
      <c r="K131" s="186"/>
      <c r="L131" s="286"/>
      <c r="M131" s="184"/>
      <c r="N131" s="184"/>
      <c r="O131" s="187"/>
      <c r="P131" s="186"/>
      <c r="Q131" s="185"/>
      <c r="R131" s="184"/>
      <c r="S131" s="184"/>
      <c r="T131" s="187"/>
      <c r="U131" s="184"/>
      <c r="V131" s="185"/>
      <c r="W131" s="184"/>
      <c r="X131" s="184"/>
      <c r="Y131" s="187"/>
      <c r="Z131" s="184"/>
      <c r="AA131" s="189"/>
      <c r="AB131" s="185"/>
      <c r="AC131" s="184"/>
      <c r="AD131" s="184"/>
      <c r="AE131" s="185"/>
      <c r="AF131" s="184"/>
      <c r="AG131" s="186"/>
      <c r="AH131" s="187"/>
      <c r="AI131" s="184"/>
      <c r="AJ131" s="184"/>
      <c r="AK131" s="188"/>
      <c r="AL131" s="184"/>
      <c r="AM131" s="188"/>
      <c r="AN131" s="188"/>
      <c r="AO131" s="184"/>
      <c r="AP131" s="189"/>
      <c r="AQ131" s="190">
        <f t="shared" si="4"/>
        <v>0</v>
      </c>
      <c r="AS131" s="1930"/>
    </row>
    <row r="132" spans="2:46" s="135" customFormat="1" ht="80.25" customHeight="1" x14ac:dyDescent="0.45">
      <c r="B132" s="1834"/>
      <c r="C132" s="468"/>
      <c r="D132" s="1843" t="s">
        <v>109</v>
      </c>
      <c r="E132" s="1839" t="s">
        <v>113</v>
      </c>
      <c r="F132" s="1840" t="s">
        <v>111</v>
      </c>
      <c r="G132" s="1803"/>
      <c r="H132" s="476" t="s">
        <v>112</v>
      </c>
      <c r="I132" s="154"/>
      <c r="J132" s="154"/>
      <c r="K132" s="153"/>
      <c r="L132" s="157"/>
      <c r="M132" s="96"/>
      <c r="N132" s="96"/>
      <c r="O132" s="152"/>
      <c r="P132" s="153"/>
      <c r="Q132" s="154"/>
      <c r="R132" s="96"/>
      <c r="S132" s="96"/>
      <c r="T132" s="152"/>
      <c r="U132" s="96"/>
      <c r="V132" s="154"/>
      <c r="W132" s="96"/>
      <c r="X132" s="96"/>
      <c r="Y132" s="167"/>
      <c r="Z132" s="96"/>
      <c r="AA132" s="93"/>
      <c r="AB132" s="154"/>
      <c r="AC132" s="96"/>
      <c r="AD132" s="448"/>
      <c r="AE132" s="450"/>
      <c r="AF132" s="448"/>
      <c r="AG132" s="166"/>
      <c r="AH132" s="167"/>
      <c r="AI132" s="96"/>
      <c r="AJ132" s="96"/>
      <c r="AK132" s="155"/>
      <c r="AL132" s="96"/>
      <c r="AM132" s="155"/>
      <c r="AN132" s="155"/>
      <c r="AO132" s="96"/>
      <c r="AP132" s="93"/>
      <c r="AQ132" s="97">
        <f t="shared" si="4"/>
        <v>0</v>
      </c>
      <c r="AS132" s="1930"/>
    </row>
    <row r="133" spans="2:46" ht="79.95" customHeight="1" thickBot="1" x14ac:dyDescent="0.5">
      <c r="B133" s="1834"/>
      <c r="C133" s="468"/>
      <c r="D133" s="1843"/>
      <c r="E133" s="1838"/>
      <c r="F133" s="1803"/>
      <c r="G133" s="1803"/>
      <c r="H133" s="362" t="s">
        <v>26</v>
      </c>
      <c r="I133" s="364"/>
      <c r="J133" s="364"/>
      <c r="K133" s="365"/>
      <c r="L133" s="366"/>
      <c r="M133" s="223"/>
      <c r="N133" s="223"/>
      <c r="O133" s="463"/>
      <c r="P133" s="477"/>
      <c r="Q133" s="465"/>
      <c r="R133" s="464"/>
      <c r="S133" s="464"/>
      <c r="T133" s="463"/>
      <c r="U133" s="464"/>
      <c r="V133" s="465"/>
      <c r="W133" s="464"/>
      <c r="X133" s="464"/>
      <c r="Y133" s="463"/>
      <c r="Z133" s="246"/>
      <c r="AA133" s="466"/>
      <c r="AB133" s="226"/>
      <c r="AC133" s="246"/>
      <c r="AD133" s="223"/>
      <c r="AE133" s="227"/>
      <c r="AF133" s="223"/>
      <c r="AG133" s="220"/>
      <c r="AH133" s="224"/>
      <c r="AI133" s="223"/>
      <c r="AJ133" s="223"/>
      <c r="AK133" s="230"/>
      <c r="AL133" s="223"/>
      <c r="AM133" s="230"/>
      <c r="AN133" s="230"/>
      <c r="AO133" s="223"/>
      <c r="AP133" s="229"/>
      <c r="AQ133" s="231">
        <f t="shared" si="4"/>
        <v>0</v>
      </c>
      <c r="AS133" s="1930"/>
    </row>
    <row r="134" spans="2:46" ht="79.95" customHeight="1" x14ac:dyDescent="0.45">
      <c r="B134" s="1834"/>
      <c r="C134" s="468"/>
      <c r="D134" s="451"/>
      <c r="E134" s="1844"/>
      <c r="F134" s="1845"/>
      <c r="G134" s="1845"/>
      <c r="H134" s="475" t="s">
        <v>27</v>
      </c>
      <c r="I134" s="176"/>
      <c r="J134" s="176"/>
      <c r="K134" s="186"/>
      <c r="L134" s="286"/>
      <c r="M134" s="184"/>
      <c r="N134" s="184"/>
      <c r="O134" s="187"/>
      <c r="P134" s="186"/>
      <c r="Q134" s="185"/>
      <c r="R134" s="184"/>
      <c r="S134" s="184"/>
      <c r="T134" s="187"/>
      <c r="U134" s="184"/>
      <c r="V134" s="185"/>
      <c r="W134" s="184"/>
      <c r="X134" s="184"/>
      <c r="Y134" s="187"/>
      <c r="Z134" s="184"/>
      <c r="AA134" s="189"/>
      <c r="AB134" s="185"/>
      <c r="AC134" s="184"/>
      <c r="AD134" s="184"/>
      <c r="AE134" s="185"/>
      <c r="AF134" s="184"/>
      <c r="AG134" s="186"/>
      <c r="AH134" s="187"/>
      <c r="AI134" s="184"/>
      <c r="AJ134" s="184"/>
      <c r="AK134" s="188"/>
      <c r="AL134" s="184"/>
      <c r="AM134" s="188"/>
      <c r="AN134" s="188"/>
      <c r="AO134" s="184"/>
      <c r="AP134" s="189"/>
      <c r="AQ134" s="190">
        <f t="shared" si="4"/>
        <v>0</v>
      </c>
      <c r="AS134" s="1930"/>
    </row>
    <row r="135" spans="2:46" s="135" customFormat="1" ht="80.25" customHeight="1" x14ac:dyDescent="0.45">
      <c r="B135" s="1834"/>
      <c r="C135" s="468"/>
      <c r="D135" s="1843" t="s">
        <v>114</v>
      </c>
      <c r="E135" s="1846" t="s">
        <v>115</v>
      </c>
      <c r="F135" s="1853" t="s">
        <v>32</v>
      </c>
      <c r="G135" s="1854">
        <v>200</v>
      </c>
      <c r="H135" s="92" t="s">
        <v>24</v>
      </c>
      <c r="I135" s="478"/>
      <c r="J135" s="479"/>
      <c r="K135" s="480"/>
      <c r="L135" s="481"/>
      <c r="M135" s="482"/>
      <c r="N135" s="482"/>
      <c r="O135" s="483"/>
      <c r="P135" s="484"/>
      <c r="Q135" s="485"/>
      <c r="R135" s="482"/>
      <c r="S135" s="482"/>
      <c r="T135" s="483"/>
      <c r="U135" s="482"/>
      <c r="V135" s="485"/>
      <c r="W135" s="482"/>
      <c r="X135" s="482"/>
      <c r="Y135" s="483"/>
      <c r="Z135" s="482"/>
      <c r="AA135" s="486"/>
      <c r="AB135" s="485"/>
      <c r="AC135" s="482"/>
      <c r="AD135" s="482"/>
      <c r="AE135" s="485"/>
      <c r="AF135" s="482"/>
      <c r="AG135" s="484"/>
      <c r="AH135" s="483"/>
      <c r="AI135" s="482"/>
      <c r="AJ135" s="482"/>
      <c r="AK135" s="487"/>
      <c r="AL135" s="482"/>
      <c r="AM135" s="487"/>
      <c r="AN135" s="487"/>
      <c r="AO135" s="482"/>
      <c r="AP135" s="486"/>
      <c r="AQ135" s="97">
        <f t="shared" si="4"/>
        <v>0</v>
      </c>
      <c r="AS135" s="1930"/>
    </row>
    <row r="136" spans="2:46" ht="80.25" customHeight="1" thickBot="1" x14ac:dyDescent="0.5">
      <c r="B136" s="1834"/>
      <c r="C136" s="468"/>
      <c r="D136" s="1843"/>
      <c r="E136" s="1846"/>
      <c r="F136" s="1853"/>
      <c r="G136" s="1854"/>
      <c r="H136" s="362" t="s">
        <v>26</v>
      </c>
      <c r="I136" s="488"/>
      <c r="J136" s="489"/>
      <c r="K136" s="490"/>
      <c r="L136" s="491"/>
      <c r="M136" s="492"/>
      <c r="N136" s="493"/>
      <c r="O136" s="494"/>
      <c r="P136" s="495"/>
      <c r="Q136" s="496"/>
      <c r="R136" s="497"/>
      <c r="S136" s="497"/>
      <c r="T136" s="494"/>
      <c r="U136" s="497"/>
      <c r="V136" s="496"/>
      <c r="W136" s="497"/>
      <c r="X136" s="497"/>
      <c r="Y136" s="494"/>
      <c r="Z136" s="498"/>
      <c r="AA136" s="499"/>
      <c r="AB136" s="500"/>
      <c r="AC136" s="498"/>
      <c r="AD136" s="492"/>
      <c r="AE136" s="501"/>
      <c r="AF136" s="492"/>
      <c r="AG136" s="502"/>
      <c r="AH136" s="503"/>
      <c r="AI136" s="492"/>
      <c r="AJ136" s="492"/>
      <c r="AK136" s="504"/>
      <c r="AL136" s="492"/>
      <c r="AM136" s="504"/>
      <c r="AN136" s="504"/>
      <c r="AO136" s="492"/>
      <c r="AP136" s="505"/>
      <c r="AQ136" s="231">
        <f t="shared" si="4"/>
        <v>0</v>
      </c>
      <c r="AS136" s="1930"/>
    </row>
    <row r="137" spans="2:46" s="135" customFormat="1" ht="80.25" customHeight="1" x14ac:dyDescent="0.45">
      <c r="B137" s="1834"/>
      <c r="C137" s="468"/>
      <c r="D137" s="1843" t="s">
        <v>114</v>
      </c>
      <c r="E137" s="1846" t="s">
        <v>116</v>
      </c>
      <c r="F137" s="1855" t="s">
        <v>48</v>
      </c>
      <c r="G137" s="1854"/>
      <c r="H137" s="92" t="s">
        <v>24</v>
      </c>
      <c r="I137" s="478"/>
      <c r="J137" s="479"/>
      <c r="K137" s="480"/>
      <c r="L137" s="481"/>
      <c r="M137" s="482"/>
      <c r="N137" s="482"/>
      <c r="O137" s="483"/>
      <c r="P137" s="484"/>
      <c r="Q137" s="485"/>
      <c r="R137" s="482"/>
      <c r="S137" s="482"/>
      <c r="T137" s="483"/>
      <c r="U137" s="482"/>
      <c r="V137" s="485"/>
      <c r="W137" s="482"/>
      <c r="X137" s="482"/>
      <c r="Y137" s="483"/>
      <c r="Z137" s="482"/>
      <c r="AA137" s="486"/>
      <c r="AB137" s="485"/>
      <c r="AC137" s="482"/>
      <c r="AD137" s="482"/>
      <c r="AE137" s="485"/>
      <c r="AF137" s="482"/>
      <c r="AG137" s="484"/>
      <c r="AH137" s="483"/>
      <c r="AI137" s="482"/>
      <c r="AJ137" s="482"/>
      <c r="AK137" s="487"/>
      <c r="AL137" s="482"/>
      <c r="AM137" s="487"/>
      <c r="AN137" s="487"/>
      <c r="AO137" s="482"/>
      <c r="AP137" s="486"/>
      <c r="AQ137" s="97">
        <f t="shared" si="4"/>
        <v>0</v>
      </c>
      <c r="AS137" s="1930"/>
    </row>
    <row r="138" spans="2:46" ht="80.25" customHeight="1" thickBot="1" x14ac:dyDescent="0.5">
      <c r="B138" s="1834"/>
      <c r="C138" s="468"/>
      <c r="D138" s="1810"/>
      <c r="E138" s="1842"/>
      <c r="F138" s="1856"/>
      <c r="G138" s="1804"/>
      <c r="H138" s="362" t="s">
        <v>26</v>
      </c>
      <c r="I138" s="488"/>
      <c r="J138" s="489"/>
      <c r="K138" s="490"/>
      <c r="L138" s="491"/>
      <c r="M138" s="492"/>
      <c r="N138" s="493"/>
      <c r="O138" s="494"/>
      <c r="P138" s="495"/>
      <c r="Q138" s="496"/>
      <c r="R138" s="497"/>
      <c r="S138" s="497"/>
      <c r="T138" s="494"/>
      <c r="U138" s="497"/>
      <c r="V138" s="496"/>
      <c r="W138" s="497"/>
      <c r="X138" s="497"/>
      <c r="Y138" s="494"/>
      <c r="Z138" s="493"/>
      <c r="AA138" s="505"/>
      <c r="AB138" s="501"/>
      <c r="AC138" s="493"/>
      <c r="AD138" s="492"/>
      <c r="AE138" s="501"/>
      <c r="AF138" s="492"/>
      <c r="AG138" s="502"/>
      <c r="AH138" s="503"/>
      <c r="AI138" s="492"/>
      <c r="AJ138" s="492"/>
      <c r="AK138" s="504"/>
      <c r="AL138" s="492"/>
      <c r="AM138" s="504"/>
      <c r="AN138" s="504"/>
      <c r="AO138" s="492"/>
      <c r="AP138" s="505"/>
      <c r="AQ138" s="231">
        <f t="shared" si="4"/>
        <v>0</v>
      </c>
      <c r="AS138" s="1930"/>
    </row>
    <row r="139" spans="2:46" ht="79.95" customHeight="1" x14ac:dyDescent="0.45">
      <c r="B139" s="1833">
        <v>8</v>
      </c>
      <c r="C139" s="461"/>
      <c r="D139" s="1808" t="s">
        <v>117</v>
      </c>
      <c r="E139" s="1837" t="s">
        <v>118</v>
      </c>
      <c r="F139" s="1847" t="s">
        <v>119</v>
      </c>
      <c r="G139" s="1849">
        <v>200</v>
      </c>
      <c r="H139" s="208" t="s">
        <v>24</v>
      </c>
      <c r="I139" s="506"/>
      <c r="J139" s="507"/>
      <c r="K139" s="161"/>
      <c r="L139" s="158"/>
      <c r="M139" s="94"/>
      <c r="N139" s="94"/>
      <c r="O139" s="167"/>
      <c r="P139" s="166"/>
      <c r="Q139" s="165"/>
      <c r="R139" s="94"/>
      <c r="S139" s="94"/>
      <c r="T139" s="167"/>
      <c r="U139" s="94"/>
      <c r="V139" s="165"/>
      <c r="W139" s="94"/>
      <c r="X139" s="94"/>
      <c r="Y139" s="508"/>
      <c r="Z139" s="509"/>
      <c r="AA139" s="510"/>
      <c r="AB139" s="511"/>
      <c r="AC139" s="509"/>
      <c r="AD139" s="509"/>
      <c r="AE139" s="511"/>
      <c r="AF139" s="509"/>
      <c r="AG139" s="512"/>
      <c r="AH139" s="167"/>
      <c r="AI139" s="94"/>
      <c r="AJ139" s="94"/>
      <c r="AK139" s="513"/>
      <c r="AL139" s="514"/>
      <c r="AM139" s="513"/>
      <c r="AN139" s="513"/>
      <c r="AO139" s="514"/>
      <c r="AP139" s="515"/>
      <c r="AQ139" s="214">
        <f t="shared" si="4"/>
        <v>0</v>
      </c>
      <c r="AR139" s="195"/>
      <c r="AS139" s="1930"/>
      <c r="AT139" s="192"/>
    </row>
    <row r="140" spans="2:46" ht="79.95" customHeight="1" x14ac:dyDescent="0.45">
      <c r="B140" s="1834"/>
      <c r="C140" s="468"/>
      <c r="D140" s="1809"/>
      <c r="E140" s="1838"/>
      <c r="F140" s="1803"/>
      <c r="G140" s="1850"/>
      <c r="H140" s="373" t="s">
        <v>26</v>
      </c>
      <c r="I140" s="374"/>
      <c r="J140" s="469"/>
      <c r="K140" s="375"/>
      <c r="L140" s="102"/>
      <c r="M140" s="103"/>
      <c r="N140" s="103"/>
      <c r="O140" s="379"/>
      <c r="P140" s="378"/>
      <c r="Q140" s="370"/>
      <c r="R140" s="377"/>
      <c r="S140" s="377"/>
      <c r="T140" s="379"/>
      <c r="U140" s="377"/>
      <c r="V140" s="370"/>
      <c r="W140" s="348"/>
      <c r="X140" s="377"/>
      <c r="Y140" s="379"/>
      <c r="Z140" s="470"/>
      <c r="AA140" s="205"/>
      <c r="AB140" s="206"/>
      <c r="AC140" s="470"/>
      <c r="AD140" s="103"/>
      <c r="AE140" s="106"/>
      <c r="AF140" s="103"/>
      <c r="AG140" s="105"/>
      <c r="AH140" s="104"/>
      <c r="AI140" s="103"/>
      <c r="AJ140" s="103"/>
      <c r="AK140" s="516"/>
      <c r="AL140" s="517"/>
      <c r="AM140" s="516"/>
      <c r="AN140" s="516"/>
      <c r="AO140" s="517"/>
      <c r="AP140" s="518"/>
      <c r="AQ140" s="110">
        <f t="shared" si="4"/>
        <v>0</v>
      </c>
      <c r="AR140" s="195"/>
      <c r="AS140" s="1930"/>
      <c r="AT140" s="192"/>
    </row>
    <row r="141" spans="2:46" ht="80.25" customHeight="1" thickBot="1" x14ac:dyDescent="0.5">
      <c r="B141" s="1835"/>
      <c r="C141" s="468"/>
      <c r="D141" s="1836"/>
      <c r="E141" s="1839"/>
      <c r="F141" s="1848"/>
      <c r="G141" s="1851"/>
      <c r="H141" s="519" t="s">
        <v>27</v>
      </c>
      <c r="I141" s="520"/>
      <c r="J141" s="521"/>
      <c r="K141" s="522"/>
      <c r="L141" s="523"/>
      <c r="M141" s="524"/>
      <c r="N141" s="524"/>
      <c r="O141" s="525"/>
      <c r="P141" s="526"/>
      <c r="Q141" s="527"/>
      <c r="R141" s="524"/>
      <c r="S141" s="524"/>
      <c r="T141" s="525"/>
      <c r="U141" s="524"/>
      <c r="V141" s="527"/>
      <c r="W141" s="524"/>
      <c r="X141" s="524"/>
      <c r="Y141" s="525"/>
      <c r="Z141" s="528"/>
      <c r="AA141" s="529"/>
      <c r="AB141" s="527"/>
      <c r="AC141" s="528"/>
      <c r="AD141" s="524"/>
      <c r="AE141" s="527"/>
      <c r="AF141" s="524"/>
      <c r="AG141" s="526"/>
      <c r="AH141" s="525"/>
      <c r="AI141" s="524"/>
      <c r="AJ141" s="524"/>
      <c r="AK141" s="530"/>
      <c r="AL141" s="531"/>
      <c r="AM141" s="532"/>
      <c r="AN141" s="532"/>
      <c r="AO141" s="531"/>
      <c r="AP141" s="533"/>
      <c r="AQ141" s="534">
        <f t="shared" si="4"/>
        <v>0</v>
      </c>
      <c r="AR141" s="195"/>
      <c r="AS141" s="1930"/>
      <c r="AT141" s="192"/>
    </row>
    <row r="142" spans="2:46" ht="80.400000000000006" customHeight="1" x14ac:dyDescent="0.45">
      <c r="B142" s="1833">
        <v>6</v>
      </c>
      <c r="C142" s="461"/>
      <c r="D142" s="1808" t="s">
        <v>120</v>
      </c>
      <c r="E142" s="1837" t="s">
        <v>121</v>
      </c>
      <c r="F142" s="1802" t="s">
        <v>28</v>
      </c>
      <c r="G142" s="1805">
        <v>200</v>
      </c>
      <c r="H142" s="208" t="s">
        <v>24</v>
      </c>
      <c r="I142" s="506"/>
      <c r="J142" s="507"/>
      <c r="K142" s="535">
        <v>48</v>
      </c>
      <c r="L142" s="158">
        <v>45</v>
      </c>
      <c r="M142" s="159">
        <v>45</v>
      </c>
      <c r="N142" s="159">
        <v>50</v>
      </c>
      <c r="O142" s="536">
        <v>48</v>
      </c>
      <c r="P142" s="535">
        <v>36</v>
      </c>
      <c r="Q142" s="537">
        <v>40</v>
      </c>
      <c r="R142" s="538">
        <v>45</v>
      </c>
      <c r="S142" s="538">
        <v>49</v>
      </c>
      <c r="T142" s="536">
        <v>41</v>
      </c>
      <c r="U142" s="538">
        <v>42</v>
      </c>
      <c r="V142" s="162">
        <v>52</v>
      </c>
      <c r="W142" s="538">
        <v>50</v>
      </c>
      <c r="X142" s="538">
        <v>61</v>
      </c>
      <c r="Y142" s="536">
        <v>60</v>
      </c>
      <c r="Z142" s="538">
        <v>51</v>
      </c>
      <c r="AA142" s="539">
        <v>51</v>
      </c>
      <c r="AB142" s="537">
        <v>51</v>
      </c>
      <c r="AC142" s="538">
        <v>51</v>
      </c>
      <c r="AD142" s="538">
        <v>54</v>
      </c>
      <c r="AE142" s="352"/>
      <c r="AF142" s="159"/>
      <c r="AG142" s="540"/>
      <c r="AH142" s="541"/>
      <c r="AI142" s="542"/>
      <c r="AJ142" s="542"/>
      <c r="AK142" s="543"/>
      <c r="AL142" s="542"/>
      <c r="AM142" s="543"/>
      <c r="AN142" s="513"/>
      <c r="AO142" s="514"/>
      <c r="AP142" s="515"/>
      <c r="AQ142" s="544">
        <f t="shared" si="4"/>
        <v>970</v>
      </c>
      <c r="AR142" s="195"/>
      <c r="AS142" s="1930"/>
      <c r="AT142" s="192"/>
    </row>
    <row r="143" spans="2:46" ht="80.400000000000006" customHeight="1" x14ac:dyDescent="0.45">
      <c r="B143" s="1834"/>
      <c r="C143" s="468"/>
      <c r="D143" s="1809"/>
      <c r="E143" s="1838"/>
      <c r="F143" s="1803"/>
      <c r="G143" s="1806"/>
      <c r="H143" s="373" t="s">
        <v>26</v>
      </c>
      <c r="I143" s="374"/>
      <c r="J143" s="469"/>
      <c r="K143" s="375">
        <v>45</v>
      </c>
      <c r="L143" s="376">
        <v>45</v>
      </c>
      <c r="M143" s="545">
        <v>50</v>
      </c>
      <c r="N143" s="546"/>
      <c r="O143" s="547"/>
      <c r="P143" s="548"/>
      <c r="Q143" s="549"/>
      <c r="R143" s="546"/>
      <c r="S143" s="546"/>
      <c r="T143" s="547"/>
      <c r="U143" s="546">
        <v>52</v>
      </c>
      <c r="V143" s="549"/>
      <c r="W143" s="517"/>
      <c r="X143" s="546"/>
      <c r="Y143" s="547"/>
      <c r="Z143" s="550"/>
      <c r="AA143" s="551"/>
      <c r="AB143" s="549"/>
      <c r="AC143" s="550"/>
      <c r="AD143" s="517"/>
      <c r="AE143" s="552"/>
      <c r="AF143" s="517"/>
      <c r="AG143" s="553"/>
      <c r="AH143" s="554"/>
      <c r="AI143" s="517"/>
      <c r="AJ143" s="517"/>
      <c r="AK143" s="516"/>
      <c r="AL143" s="517"/>
      <c r="AM143" s="516"/>
      <c r="AN143" s="516"/>
      <c r="AO143" s="517"/>
      <c r="AP143" s="518"/>
      <c r="AQ143" s="555">
        <f t="shared" si="4"/>
        <v>192</v>
      </c>
      <c r="AR143" s="195"/>
      <c r="AS143" s="1930"/>
      <c r="AT143" s="192"/>
    </row>
    <row r="144" spans="2:46" ht="80.400000000000006" customHeight="1" thickBot="1" x14ac:dyDescent="0.5">
      <c r="B144" s="1834"/>
      <c r="C144" s="468"/>
      <c r="D144" s="1836"/>
      <c r="E144" s="1839"/>
      <c r="F144" s="1840"/>
      <c r="G144" s="1841"/>
      <c r="H144" s="111" t="s">
        <v>27</v>
      </c>
      <c r="I144" s="112">
        <v>48</v>
      </c>
      <c r="J144" s="113">
        <v>45</v>
      </c>
      <c r="K144" s="114">
        <v>45</v>
      </c>
      <c r="L144" s="207">
        <v>50</v>
      </c>
      <c r="M144" s="556">
        <v>48</v>
      </c>
      <c r="N144" s="556">
        <v>36</v>
      </c>
      <c r="O144" s="557">
        <v>40</v>
      </c>
      <c r="P144" s="558">
        <v>45</v>
      </c>
      <c r="Q144" s="559">
        <v>49</v>
      </c>
      <c r="R144" s="556">
        <v>41</v>
      </c>
      <c r="S144" s="556">
        <v>42</v>
      </c>
      <c r="T144" s="557">
        <v>52</v>
      </c>
      <c r="U144" s="556">
        <v>50</v>
      </c>
      <c r="V144" s="559">
        <v>61</v>
      </c>
      <c r="W144" s="556">
        <v>60</v>
      </c>
      <c r="X144" s="556">
        <v>51</v>
      </c>
      <c r="Y144" s="560">
        <v>51</v>
      </c>
      <c r="Z144" s="556">
        <v>51</v>
      </c>
      <c r="AA144" s="561">
        <v>51</v>
      </c>
      <c r="AB144" s="559">
        <v>54</v>
      </c>
      <c r="AC144" s="556"/>
      <c r="AD144" s="556"/>
      <c r="AE144" s="559"/>
      <c r="AF144" s="556"/>
      <c r="AG144" s="558"/>
      <c r="AH144" s="557"/>
      <c r="AI144" s="556"/>
      <c r="AJ144" s="556"/>
      <c r="AK144" s="562"/>
      <c r="AL144" s="556"/>
      <c r="AM144" s="562"/>
      <c r="AN144" s="562"/>
      <c r="AO144" s="556"/>
      <c r="AP144" s="561"/>
      <c r="AQ144" s="563">
        <f t="shared" si="4"/>
        <v>970</v>
      </c>
      <c r="AR144" s="195"/>
      <c r="AS144" s="1930"/>
      <c r="AT144" s="192"/>
    </row>
    <row r="145" spans="2:50" ht="80.400000000000006" customHeight="1" x14ac:dyDescent="0.45">
      <c r="B145" s="1833">
        <v>9</v>
      </c>
      <c r="C145" s="461"/>
      <c r="D145" s="1808" t="s">
        <v>120</v>
      </c>
      <c r="E145" s="1837" t="s">
        <v>122</v>
      </c>
      <c r="F145" s="1802" t="s">
        <v>28</v>
      </c>
      <c r="G145" s="1805">
        <v>180</v>
      </c>
      <c r="H145" s="208" t="s">
        <v>24</v>
      </c>
      <c r="I145" s="506"/>
      <c r="J145" s="507"/>
      <c r="K145" s="161"/>
      <c r="L145" s="158">
        <v>0</v>
      </c>
      <c r="M145" s="163">
        <v>0</v>
      </c>
      <c r="N145" s="163">
        <v>0</v>
      </c>
      <c r="O145" s="160">
        <v>0</v>
      </c>
      <c r="P145" s="351">
        <v>0</v>
      </c>
      <c r="Q145" s="352">
        <v>0</v>
      </c>
      <c r="R145" s="163">
        <v>0</v>
      </c>
      <c r="S145" s="163">
        <v>40</v>
      </c>
      <c r="T145" s="350">
        <v>40</v>
      </c>
      <c r="U145" s="163">
        <v>43</v>
      </c>
      <c r="V145" s="352">
        <v>40</v>
      </c>
      <c r="W145" s="163">
        <v>38</v>
      </c>
      <c r="X145" s="163">
        <v>40</v>
      </c>
      <c r="Y145" s="350">
        <v>40</v>
      </c>
      <c r="Z145" s="163">
        <v>40</v>
      </c>
      <c r="AA145" s="353">
        <v>40</v>
      </c>
      <c r="AB145" s="352">
        <v>40</v>
      </c>
      <c r="AC145" s="163">
        <v>41</v>
      </c>
      <c r="AD145" s="163">
        <v>41</v>
      </c>
      <c r="AE145" s="352"/>
      <c r="AF145" s="163"/>
      <c r="AG145" s="564"/>
      <c r="AH145" s="565"/>
      <c r="AI145" s="566"/>
      <c r="AJ145" s="566"/>
      <c r="AK145" s="543"/>
      <c r="AL145" s="566"/>
      <c r="AM145" s="543"/>
      <c r="AN145" s="513"/>
      <c r="AO145" s="514"/>
      <c r="AP145" s="515"/>
      <c r="AQ145" s="544">
        <f t="shared" si="4"/>
        <v>483</v>
      </c>
      <c r="AR145" s="195"/>
      <c r="AS145" s="1930"/>
      <c r="AT145" s="192"/>
    </row>
    <row r="146" spans="2:50" ht="80.400000000000006" customHeight="1" x14ac:dyDescent="0.45">
      <c r="B146" s="1834"/>
      <c r="C146" s="468"/>
      <c r="D146" s="1809"/>
      <c r="E146" s="1838"/>
      <c r="F146" s="1803"/>
      <c r="G146" s="1806"/>
      <c r="H146" s="373" t="s">
        <v>26</v>
      </c>
      <c r="I146" s="374"/>
      <c r="J146" s="100">
        <v>0</v>
      </c>
      <c r="K146" s="346">
        <v>0</v>
      </c>
      <c r="L146" s="376">
        <v>0</v>
      </c>
      <c r="M146" s="470">
        <v>0</v>
      </c>
      <c r="N146" s="517">
        <v>0</v>
      </c>
      <c r="O146" s="554">
        <v>0</v>
      </c>
      <c r="P146" s="553">
        <v>0</v>
      </c>
      <c r="Q146" s="552">
        <v>40</v>
      </c>
      <c r="R146" s="546">
        <v>40</v>
      </c>
      <c r="S146" s="546">
        <v>43</v>
      </c>
      <c r="T146" s="547">
        <v>40</v>
      </c>
      <c r="U146" s="546">
        <v>38</v>
      </c>
      <c r="V146" s="549">
        <v>40</v>
      </c>
      <c r="W146" s="517">
        <v>40</v>
      </c>
      <c r="X146" s="546">
        <v>40</v>
      </c>
      <c r="Y146" s="547">
        <v>40</v>
      </c>
      <c r="Z146" s="550">
        <v>40</v>
      </c>
      <c r="AA146" s="551">
        <v>41</v>
      </c>
      <c r="AB146" s="549">
        <v>41</v>
      </c>
      <c r="AC146" s="550"/>
      <c r="AD146" s="517"/>
      <c r="AE146" s="552"/>
      <c r="AF146" s="517"/>
      <c r="AG146" s="553"/>
      <c r="AH146" s="554"/>
      <c r="AI146" s="517"/>
      <c r="AJ146" s="517"/>
      <c r="AK146" s="516"/>
      <c r="AL146" s="517"/>
      <c r="AM146" s="516"/>
      <c r="AN146" s="516"/>
      <c r="AO146" s="517"/>
      <c r="AP146" s="518"/>
      <c r="AQ146" s="555">
        <f t="shared" ref="AQ146:AQ162" si="5">SUM(I146:AN146)</f>
        <v>483</v>
      </c>
      <c r="AR146" s="195"/>
      <c r="AS146" s="1930"/>
      <c r="AT146" s="192"/>
    </row>
    <row r="147" spans="2:50" ht="79.95" customHeight="1" thickBot="1" x14ac:dyDescent="0.5">
      <c r="B147" s="1834"/>
      <c r="C147" s="468"/>
      <c r="D147" s="1836"/>
      <c r="E147" s="1839"/>
      <c r="F147" s="1840"/>
      <c r="G147" s="1841"/>
      <c r="H147" s="111" t="s">
        <v>27</v>
      </c>
      <c r="I147" s="112"/>
      <c r="J147" s="113"/>
      <c r="K147" s="114"/>
      <c r="L147" s="207"/>
      <c r="M147" s="556"/>
      <c r="N147" s="556"/>
      <c r="O147" s="557">
        <v>40</v>
      </c>
      <c r="P147" s="558">
        <v>40</v>
      </c>
      <c r="Q147" s="559">
        <v>43</v>
      </c>
      <c r="R147" s="556">
        <v>40</v>
      </c>
      <c r="S147" s="556">
        <v>38</v>
      </c>
      <c r="T147" s="557">
        <v>40</v>
      </c>
      <c r="U147" s="556">
        <v>40</v>
      </c>
      <c r="V147" s="559">
        <v>40</v>
      </c>
      <c r="W147" s="556">
        <v>40</v>
      </c>
      <c r="X147" s="556">
        <v>40</v>
      </c>
      <c r="Y147" s="560">
        <v>41</v>
      </c>
      <c r="Z147" s="556">
        <v>41</v>
      </c>
      <c r="AA147" s="561"/>
      <c r="AB147" s="559"/>
      <c r="AC147" s="556"/>
      <c r="AD147" s="556"/>
      <c r="AE147" s="559"/>
      <c r="AF147" s="556"/>
      <c r="AG147" s="558"/>
      <c r="AH147" s="557"/>
      <c r="AI147" s="556"/>
      <c r="AJ147" s="556"/>
      <c r="AK147" s="562"/>
      <c r="AL147" s="556"/>
      <c r="AM147" s="562"/>
      <c r="AN147" s="562"/>
      <c r="AO147" s="556"/>
      <c r="AP147" s="561"/>
      <c r="AQ147" s="563">
        <f t="shared" si="5"/>
        <v>483</v>
      </c>
      <c r="AR147" s="195"/>
      <c r="AS147" s="1930"/>
      <c r="AT147" s="192"/>
    </row>
    <row r="148" spans="2:50" ht="80.400000000000006" customHeight="1" x14ac:dyDescent="0.45">
      <c r="B148" s="1833">
        <v>8</v>
      </c>
      <c r="C148" s="461"/>
      <c r="D148" s="1808" t="s">
        <v>123</v>
      </c>
      <c r="E148" s="1837" t="s">
        <v>124</v>
      </c>
      <c r="F148" s="1802" t="s">
        <v>28</v>
      </c>
      <c r="G148" s="1805">
        <v>200</v>
      </c>
      <c r="H148" s="208" t="s">
        <v>24</v>
      </c>
      <c r="I148" s="506"/>
      <c r="J148" s="507"/>
      <c r="K148" s="161"/>
      <c r="L148" s="158"/>
      <c r="M148" s="163"/>
      <c r="N148" s="163"/>
      <c r="O148" s="350"/>
      <c r="P148" s="351"/>
      <c r="Q148" s="352"/>
      <c r="R148" s="163"/>
      <c r="S148" s="163"/>
      <c r="T148" s="350"/>
      <c r="U148" s="163"/>
      <c r="V148" s="352"/>
      <c r="W148" s="163"/>
      <c r="X148" s="163"/>
      <c r="Y148" s="350"/>
      <c r="Z148" s="163"/>
      <c r="AA148" s="353"/>
      <c r="AB148" s="352"/>
      <c r="AC148" s="163"/>
      <c r="AD148" s="163"/>
      <c r="AE148" s="352"/>
      <c r="AF148" s="163"/>
      <c r="AG148" s="564"/>
      <c r="AH148" s="565"/>
      <c r="AI148" s="566"/>
      <c r="AJ148" s="566"/>
      <c r="AK148" s="543"/>
      <c r="AL148" s="566"/>
      <c r="AM148" s="543"/>
      <c r="AN148" s="513"/>
      <c r="AO148" s="514"/>
      <c r="AP148" s="515"/>
      <c r="AQ148" s="544">
        <f t="shared" si="5"/>
        <v>0</v>
      </c>
      <c r="AR148" s="195"/>
      <c r="AS148" s="1930"/>
      <c r="AT148" s="192"/>
    </row>
    <row r="149" spans="2:50" ht="80.400000000000006" customHeight="1" x14ac:dyDescent="0.45">
      <c r="B149" s="1834"/>
      <c r="C149" s="468"/>
      <c r="D149" s="1809"/>
      <c r="E149" s="1838"/>
      <c r="F149" s="1803"/>
      <c r="G149" s="1806"/>
      <c r="H149" s="373" t="s">
        <v>26</v>
      </c>
      <c r="I149" s="374"/>
      <c r="J149" s="100"/>
      <c r="K149" s="346"/>
      <c r="L149" s="376"/>
      <c r="M149" s="470"/>
      <c r="N149" s="517"/>
      <c r="O149" s="554"/>
      <c r="P149" s="553"/>
      <c r="Q149" s="552"/>
      <c r="R149" s="546"/>
      <c r="S149" s="546"/>
      <c r="T149" s="547"/>
      <c r="U149" s="546"/>
      <c r="V149" s="549"/>
      <c r="W149" s="517"/>
      <c r="X149" s="546"/>
      <c r="Y149" s="547"/>
      <c r="Z149" s="550"/>
      <c r="AA149" s="551"/>
      <c r="AB149" s="549"/>
      <c r="AC149" s="550"/>
      <c r="AD149" s="517"/>
      <c r="AE149" s="552"/>
      <c r="AF149" s="517"/>
      <c r="AG149" s="553"/>
      <c r="AH149" s="554"/>
      <c r="AI149" s="517"/>
      <c r="AJ149" s="517"/>
      <c r="AK149" s="516"/>
      <c r="AL149" s="517"/>
      <c r="AM149" s="516"/>
      <c r="AN149" s="516"/>
      <c r="AO149" s="517"/>
      <c r="AP149" s="518"/>
      <c r="AQ149" s="555">
        <f t="shared" si="5"/>
        <v>0</v>
      </c>
      <c r="AR149" s="195"/>
      <c r="AS149" s="1930"/>
      <c r="AT149" s="192"/>
    </row>
    <row r="150" spans="2:50" ht="80.400000000000006" customHeight="1" thickBot="1" x14ac:dyDescent="0.5">
      <c r="B150" s="1834"/>
      <c r="C150" s="468"/>
      <c r="D150" s="1836"/>
      <c r="E150" s="1839"/>
      <c r="F150" s="1840"/>
      <c r="G150" s="1841"/>
      <c r="H150" s="111" t="s">
        <v>27</v>
      </c>
      <c r="I150" s="112"/>
      <c r="J150" s="113"/>
      <c r="K150" s="114"/>
      <c r="L150" s="207"/>
      <c r="M150" s="556"/>
      <c r="N150" s="556"/>
      <c r="O150" s="557"/>
      <c r="P150" s="558"/>
      <c r="Q150" s="559"/>
      <c r="R150" s="556"/>
      <c r="S150" s="556"/>
      <c r="T150" s="557"/>
      <c r="U150" s="556"/>
      <c r="V150" s="559"/>
      <c r="W150" s="556"/>
      <c r="X150" s="556"/>
      <c r="Y150" s="560"/>
      <c r="Z150" s="556"/>
      <c r="AA150" s="561"/>
      <c r="AB150" s="559"/>
      <c r="AC150" s="556"/>
      <c r="AD150" s="556"/>
      <c r="AE150" s="559"/>
      <c r="AF150" s="556"/>
      <c r="AG150" s="558"/>
      <c r="AH150" s="557"/>
      <c r="AI150" s="556"/>
      <c r="AJ150" s="556"/>
      <c r="AK150" s="562"/>
      <c r="AL150" s="556"/>
      <c r="AM150" s="562"/>
      <c r="AN150" s="562"/>
      <c r="AO150" s="556"/>
      <c r="AP150" s="561"/>
      <c r="AQ150" s="563">
        <f t="shared" si="5"/>
        <v>0</v>
      </c>
      <c r="AR150" s="195"/>
      <c r="AS150" s="1930"/>
      <c r="AT150" s="192"/>
    </row>
    <row r="151" spans="2:50" ht="80.400000000000006" customHeight="1" x14ac:dyDescent="0.45">
      <c r="B151" s="1833">
        <v>10</v>
      </c>
      <c r="C151" s="461"/>
      <c r="D151" s="1808" t="s">
        <v>120</v>
      </c>
      <c r="E151" s="1837" t="s">
        <v>125</v>
      </c>
      <c r="F151" s="1802" t="s">
        <v>48</v>
      </c>
      <c r="G151" s="1805">
        <v>160</v>
      </c>
      <c r="H151" s="208" t="s">
        <v>24</v>
      </c>
      <c r="I151" s="506"/>
      <c r="J151" s="507"/>
      <c r="K151" s="161"/>
      <c r="L151" s="158"/>
      <c r="M151" s="163"/>
      <c r="N151" s="163"/>
      <c r="O151" s="350"/>
      <c r="P151" s="351"/>
      <c r="Q151" s="352"/>
      <c r="R151" s="163"/>
      <c r="S151" s="163"/>
      <c r="T151" s="350"/>
      <c r="U151" s="159"/>
      <c r="V151" s="162"/>
      <c r="W151" s="163"/>
      <c r="X151" s="163"/>
      <c r="Y151" s="350"/>
      <c r="Z151" s="163"/>
      <c r="AA151" s="353"/>
      <c r="AB151" s="352"/>
      <c r="AC151" s="163"/>
      <c r="AD151" s="163"/>
      <c r="AE151" s="352"/>
      <c r="AF151" s="163"/>
      <c r="AG151" s="564"/>
      <c r="AH151" s="541"/>
      <c r="AI151" s="542"/>
      <c r="AJ151" s="542"/>
      <c r="AK151" s="543"/>
      <c r="AL151" s="566"/>
      <c r="AM151" s="543"/>
      <c r="AN151" s="513"/>
      <c r="AO151" s="514"/>
      <c r="AP151" s="515"/>
      <c r="AQ151" s="544">
        <f t="shared" si="5"/>
        <v>0</v>
      </c>
      <c r="AR151" s="195"/>
      <c r="AS151" s="1930"/>
      <c r="AT151" s="192"/>
    </row>
    <row r="152" spans="2:50" ht="80.400000000000006" customHeight="1" x14ac:dyDescent="0.45">
      <c r="B152" s="1834"/>
      <c r="C152" s="468"/>
      <c r="D152" s="1809"/>
      <c r="E152" s="1838"/>
      <c r="F152" s="1803"/>
      <c r="G152" s="1806"/>
      <c r="H152" s="373" t="s">
        <v>26</v>
      </c>
      <c r="I152" s="374"/>
      <c r="J152" s="469"/>
      <c r="K152" s="101"/>
      <c r="L152" s="102"/>
      <c r="M152" s="567"/>
      <c r="N152" s="517"/>
      <c r="O152" s="554"/>
      <c r="P152" s="553"/>
      <c r="Q152" s="552"/>
      <c r="R152" s="517"/>
      <c r="S152" s="517"/>
      <c r="T152" s="554"/>
      <c r="U152" s="517"/>
      <c r="V152" s="568"/>
      <c r="W152" s="517"/>
      <c r="X152" s="517"/>
      <c r="Y152" s="554"/>
      <c r="Z152" s="569"/>
      <c r="AA152" s="518"/>
      <c r="AB152" s="552"/>
      <c r="AC152" s="550"/>
      <c r="AD152" s="517"/>
      <c r="AE152" s="552"/>
      <c r="AF152" s="517"/>
      <c r="AG152" s="553"/>
      <c r="AH152" s="554"/>
      <c r="AI152" s="517"/>
      <c r="AJ152" s="517"/>
      <c r="AK152" s="516"/>
      <c r="AL152" s="517"/>
      <c r="AM152" s="516"/>
      <c r="AN152" s="516"/>
      <c r="AO152" s="517"/>
      <c r="AP152" s="518"/>
      <c r="AQ152" s="555">
        <f t="shared" si="5"/>
        <v>0</v>
      </c>
      <c r="AR152" s="195"/>
      <c r="AS152" s="1930"/>
      <c r="AT152" s="192"/>
    </row>
    <row r="153" spans="2:50" ht="80.400000000000006" customHeight="1" thickBot="1" x14ac:dyDescent="0.5">
      <c r="B153" s="1835"/>
      <c r="C153" s="468"/>
      <c r="D153" s="1836"/>
      <c r="E153" s="1839"/>
      <c r="F153" s="1840"/>
      <c r="G153" s="1841"/>
      <c r="H153" s="111" t="s">
        <v>27</v>
      </c>
      <c r="I153" s="112"/>
      <c r="J153" s="113"/>
      <c r="K153" s="114"/>
      <c r="L153" s="207"/>
      <c r="M153" s="556"/>
      <c r="N153" s="556"/>
      <c r="O153" s="557"/>
      <c r="P153" s="558"/>
      <c r="Q153" s="559"/>
      <c r="R153" s="556"/>
      <c r="S153" s="556"/>
      <c r="T153" s="557"/>
      <c r="U153" s="556"/>
      <c r="V153" s="559"/>
      <c r="W153" s="556"/>
      <c r="X153" s="556"/>
      <c r="Y153" s="560"/>
      <c r="Z153" s="556"/>
      <c r="AA153" s="561"/>
      <c r="AB153" s="559"/>
      <c r="AC153" s="556"/>
      <c r="AD153" s="556"/>
      <c r="AE153" s="559"/>
      <c r="AF153" s="556"/>
      <c r="AG153" s="558"/>
      <c r="AH153" s="557"/>
      <c r="AI153" s="556"/>
      <c r="AJ153" s="556"/>
      <c r="AK153" s="562"/>
      <c r="AL153" s="556"/>
      <c r="AM153" s="562"/>
      <c r="AN153" s="562"/>
      <c r="AO153" s="556"/>
      <c r="AP153" s="561"/>
      <c r="AQ153" s="563">
        <f t="shared" si="5"/>
        <v>0</v>
      </c>
      <c r="AR153" s="195"/>
      <c r="AS153" s="1930"/>
      <c r="AT153" s="192"/>
    </row>
    <row r="154" spans="2:50" ht="80.400000000000006" customHeight="1" x14ac:dyDescent="0.45">
      <c r="B154" s="1833">
        <v>10</v>
      </c>
      <c r="C154" s="461"/>
      <c r="D154" s="1808" t="s">
        <v>120</v>
      </c>
      <c r="E154" s="1837" t="s">
        <v>126</v>
      </c>
      <c r="F154" s="1802" t="s">
        <v>48</v>
      </c>
      <c r="G154" s="1805">
        <v>160</v>
      </c>
      <c r="H154" s="208" t="s">
        <v>24</v>
      </c>
      <c r="I154" s="506"/>
      <c r="J154" s="507"/>
      <c r="K154" s="161">
        <v>85</v>
      </c>
      <c r="L154" s="158">
        <v>75</v>
      </c>
      <c r="M154" s="159">
        <v>77</v>
      </c>
      <c r="N154" s="159">
        <v>74</v>
      </c>
      <c r="O154" s="160">
        <v>81</v>
      </c>
      <c r="P154" s="161">
        <v>81</v>
      </c>
      <c r="Q154" s="162">
        <v>66</v>
      </c>
      <c r="R154" s="159">
        <v>81</v>
      </c>
      <c r="S154" s="159">
        <v>83</v>
      </c>
      <c r="T154" s="160">
        <v>83</v>
      </c>
      <c r="U154" s="159">
        <v>110</v>
      </c>
      <c r="V154" s="162">
        <v>104</v>
      </c>
      <c r="W154" s="159">
        <v>0</v>
      </c>
      <c r="X154" s="163">
        <v>0</v>
      </c>
      <c r="Y154" s="350">
        <v>0</v>
      </c>
      <c r="Z154" s="163">
        <v>0</v>
      </c>
      <c r="AA154" s="353">
        <v>0</v>
      </c>
      <c r="AB154" s="352">
        <v>0</v>
      </c>
      <c r="AC154" s="163">
        <v>0</v>
      </c>
      <c r="AD154" s="163">
        <v>0</v>
      </c>
      <c r="AE154" s="352"/>
      <c r="AF154" s="163"/>
      <c r="AG154" s="564"/>
      <c r="AH154" s="541"/>
      <c r="AI154" s="566"/>
      <c r="AJ154" s="566"/>
      <c r="AK154" s="570"/>
      <c r="AL154" s="542"/>
      <c r="AM154" s="571"/>
      <c r="AN154" s="571"/>
      <c r="AO154" s="572"/>
      <c r="AP154" s="573"/>
      <c r="AQ154" s="544">
        <f t="shared" si="5"/>
        <v>1000</v>
      </c>
      <c r="AR154" s="195"/>
      <c r="AS154" s="1930"/>
      <c r="AT154" s="192"/>
    </row>
    <row r="155" spans="2:50" ht="80.400000000000006" customHeight="1" x14ac:dyDescent="0.45">
      <c r="B155" s="1834"/>
      <c r="C155" s="468"/>
      <c r="D155" s="1809"/>
      <c r="E155" s="1838"/>
      <c r="F155" s="1803"/>
      <c r="G155" s="1806"/>
      <c r="H155" s="373" t="s">
        <v>26</v>
      </c>
      <c r="I155" s="374">
        <v>85</v>
      </c>
      <c r="J155" s="469">
        <v>75</v>
      </c>
      <c r="K155" s="375">
        <v>77</v>
      </c>
      <c r="L155" s="376">
        <v>74</v>
      </c>
      <c r="M155" s="545">
        <v>81</v>
      </c>
      <c r="N155" s="517">
        <v>81</v>
      </c>
      <c r="O155" s="547">
        <v>66</v>
      </c>
      <c r="P155" s="548">
        <v>81</v>
      </c>
      <c r="Q155" s="549">
        <v>83</v>
      </c>
      <c r="R155" s="546">
        <v>83</v>
      </c>
      <c r="S155" s="546">
        <v>110</v>
      </c>
      <c r="T155" s="547">
        <v>104</v>
      </c>
      <c r="U155" s="546">
        <v>0</v>
      </c>
      <c r="V155" s="549">
        <v>0</v>
      </c>
      <c r="W155" s="546">
        <v>0</v>
      </c>
      <c r="X155" s="546">
        <v>0</v>
      </c>
      <c r="Y155" s="547">
        <v>0</v>
      </c>
      <c r="Z155" s="550">
        <v>0</v>
      </c>
      <c r="AA155" s="551">
        <v>0</v>
      </c>
      <c r="AB155" s="549">
        <v>0</v>
      </c>
      <c r="AC155" s="550"/>
      <c r="AD155" s="546"/>
      <c r="AE155" s="552"/>
      <c r="AF155" s="517"/>
      <c r="AG155" s="553"/>
      <c r="AH155" s="554"/>
      <c r="AI155" s="517"/>
      <c r="AJ155" s="517"/>
      <c r="AK155" s="516"/>
      <c r="AL155" s="517"/>
      <c r="AM155" s="571"/>
      <c r="AN155" s="571"/>
      <c r="AO155" s="572"/>
      <c r="AP155" s="573"/>
      <c r="AQ155" s="555">
        <f t="shared" si="5"/>
        <v>1000</v>
      </c>
      <c r="AR155" s="195"/>
      <c r="AS155" s="1930"/>
      <c r="AT155" s="192"/>
    </row>
    <row r="156" spans="2:50" ht="80.400000000000006" customHeight="1" thickBot="1" x14ac:dyDescent="0.5">
      <c r="B156" s="1835"/>
      <c r="C156" s="468"/>
      <c r="D156" s="1836"/>
      <c r="E156" s="1839"/>
      <c r="F156" s="1840"/>
      <c r="G156" s="1841"/>
      <c r="H156" s="111" t="s">
        <v>27</v>
      </c>
      <c r="I156" s="112">
        <v>85</v>
      </c>
      <c r="J156" s="113">
        <v>75</v>
      </c>
      <c r="K156" s="114">
        <v>77</v>
      </c>
      <c r="L156" s="207">
        <v>74</v>
      </c>
      <c r="M156" s="556">
        <v>81</v>
      </c>
      <c r="N156" s="556">
        <v>81</v>
      </c>
      <c r="O156" s="557">
        <v>66</v>
      </c>
      <c r="P156" s="558">
        <v>81</v>
      </c>
      <c r="Q156" s="559">
        <v>83</v>
      </c>
      <c r="R156" s="556">
        <v>83</v>
      </c>
      <c r="S156" s="556">
        <v>110</v>
      </c>
      <c r="T156" s="557">
        <v>104</v>
      </c>
      <c r="U156" s="556"/>
      <c r="V156" s="559"/>
      <c r="W156" s="556"/>
      <c r="X156" s="556"/>
      <c r="Y156" s="560"/>
      <c r="Z156" s="556"/>
      <c r="AA156" s="561"/>
      <c r="AB156" s="559"/>
      <c r="AC156" s="556"/>
      <c r="AD156" s="556"/>
      <c r="AE156" s="559"/>
      <c r="AF156" s="556"/>
      <c r="AG156" s="558"/>
      <c r="AH156" s="557"/>
      <c r="AI156" s="556"/>
      <c r="AJ156" s="556"/>
      <c r="AK156" s="562"/>
      <c r="AL156" s="556"/>
      <c r="AM156" s="571"/>
      <c r="AN156" s="571"/>
      <c r="AO156" s="572"/>
      <c r="AP156" s="573"/>
      <c r="AQ156" s="563">
        <f t="shared" si="5"/>
        <v>1000</v>
      </c>
      <c r="AR156" s="195"/>
      <c r="AS156" s="1930"/>
      <c r="AT156" s="192"/>
    </row>
    <row r="157" spans="2:50" ht="80.400000000000006" customHeight="1" x14ac:dyDescent="0.45">
      <c r="B157" s="574">
        <v>8</v>
      </c>
      <c r="C157" s="575"/>
      <c r="D157" s="1808" t="s">
        <v>127</v>
      </c>
      <c r="E157" s="1837" t="s">
        <v>128</v>
      </c>
      <c r="F157" s="1802" t="s">
        <v>48</v>
      </c>
      <c r="G157" s="1805">
        <v>160</v>
      </c>
      <c r="H157" s="208" t="s">
        <v>24</v>
      </c>
      <c r="I157" s="506"/>
      <c r="J157" s="507"/>
      <c r="K157" s="161"/>
      <c r="L157" s="158"/>
      <c r="M157" s="159"/>
      <c r="N157" s="159"/>
      <c r="O157" s="350"/>
      <c r="P157" s="351"/>
      <c r="Q157" s="352"/>
      <c r="R157" s="163"/>
      <c r="S157" s="566"/>
      <c r="T157" s="350"/>
      <c r="U157" s="163"/>
      <c r="V157" s="352"/>
      <c r="W157" s="163"/>
      <c r="X157" s="159"/>
      <c r="Y157" s="541"/>
      <c r="Z157" s="542"/>
      <c r="AA157" s="164"/>
      <c r="AB157" s="162"/>
      <c r="AC157" s="542"/>
      <c r="AD157" s="159"/>
      <c r="AE157" s="576"/>
      <c r="AF157" s="542"/>
      <c r="AG157" s="540"/>
      <c r="AH157" s="541"/>
      <c r="AI157" s="542"/>
      <c r="AJ157" s="542"/>
      <c r="AK157" s="543"/>
      <c r="AL157" s="566"/>
      <c r="AM157" s="543"/>
      <c r="AN157" s="513"/>
      <c r="AO157" s="514"/>
      <c r="AP157" s="515"/>
      <c r="AQ157" s="577">
        <f t="shared" si="5"/>
        <v>0</v>
      </c>
      <c r="AR157" s="195"/>
      <c r="AS157" s="1930"/>
      <c r="AT157" s="192"/>
    </row>
    <row r="158" spans="2:50" ht="80.400000000000006" customHeight="1" x14ac:dyDescent="0.45">
      <c r="B158" s="574"/>
      <c r="C158" s="468"/>
      <c r="D158" s="1809"/>
      <c r="E158" s="1838"/>
      <c r="F158" s="1803"/>
      <c r="G158" s="1806"/>
      <c r="H158" s="373" t="s">
        <v>26</v>
      </c>
      <c r="I158" s="374"/>
      <c r="J158" s="469"/>
      <c r="K158" s="101"/>
      <c r="L158" s="102"/>
      <c r="M158" s="470"/>
      <c r="N158" s="470"/>
      <c r="O158" s="554"/>
      <c r="P158" s="553"/>
      <c r="Q158" s="552"/>
      <c r="R158" s="517"/>
      <c r="S158" s="517"/>
      <c r="T158" s="554"/>
      <c r="U158" s="517"/>
      <c r="V158" s="552"/>
      <c r="W158" s="517"/>
      <c r="X158" s="517"/>
      <c r="Y158" s="554"/>
      <c r="Z158" s="517"/>
      <c r="AA158" s="518"/>
      <c r="AB158" s="552"/>
      <c r="AC158" s="517"/>
      <c r="AD158" s="550"/>
      <c r="AE158" s="552"/>
      <c r="AF158" s="578"/>
      <c r="AG158" s="579"/>
      <c r="AH158" s="580"/>
      <c r="AI158" s="578"/>
      <c r="AJ158" s="578"/>
      <c r="AK158" s="516"/>
      <c r="AL158" s="517"/>
      <c r="AM158" s="516"/>
      <c r="AN158" s="516"/>
      <c r="AO158" s="517"/>
      <c r="AP158" s="518"/>
      <c r="AQ158" s="581">
        <f t="shared" si="5"/>
        <v>0</v>
      </c>
      <c r="AR158" s="195"/>
      <c r="AS158" s="1930"/>
      <c r="AT158" s="192"/>
    </row>
    <row r="159" spans="2:50" ht="80.400000000000006" customHeight="1" thickBot="1" x14ac:dyDescent="0.5">
      <c r="B159" s="574"/>
      <c r="C159" s="582"/>
      <c r="D159" s="1810"/>
      <c r="E159" s="1842"/>
      <c r="F159" s="1804"/>
      <c r="G159" s="1807"/>
      <c r="H159" s="111" t="s">
        <v>27</v>
      </c>
      <c r="I159" s="112"/>
      <c r="J159" s="113"/>
      <c r="K159" s="114"/>
      <c r="L159" s="207"/>
      <c r="M159" s="583"/>
      <c r="N159" s="556"/>
      <c r="O159" s="557"/>
      <c r="P159" s="558"/>
      <c r="Q159" s="559"/>
      <c r="R159" s="556"/>
      <c r="S159" s="556"/>
      <c r="T159" s="557"/>
      <c r="U159" s="556"/>
      <c r="V159" s="559"/>
      <c r="W159" s="556"/>
      <c r="X159" s="556"/>
      <c r="Y159" s="557"/>
      <c r="Z159" s="556"/>
      <c r="AA159" s="584"/>
      <c r="AB159" s="585"/>
      <c r="AC159" s="556"/>
      <c r="AD159" s="556"/>
      <c r="AE159" s="559"/>
      <c r="AF159" s="556"/>
      <c r="AG159" s="558"/>
      <c r="AH159" s="557"/>
      <c r="AI159" s="556"/>
      <c r="AJ159" s="556"/>
      <c r="AK159" s="562"/>
      <c r="AL159" s="556"/>
      <c r="AM159" s="562"/>
      <c r="AN159" s="562"/>
      <c r="AO159" s="556"/>
      <c r="AP159" s="561"/>
      <c r="AQ159" s="586">
        <f t="shared" si="5"/>
        <v>0</v>
      </c>
      <c r="AR159" s="195"/>
      <c r="AS159" s="1930"/>
      <c r="AT159" s="192"/>
    </row>
    <row r="160" spans="2:50" ht="80.400000000000006" customHeight="1" thickTop="1" thickBot="1" x14ac:dyDescent="0.5">
      <c r="C160" s="587"/>
      <c r="D160" s="1808" t="s">
        <v>120</v>
      </c>
      <c r="E160" s="1837" t="s">
        <v>129</v>
      </c>
      <c r="F160" s="1802" t="s">
        <v>48</v>
      </c>
      <c r="G160" s="1805">
        <v>160</v>
      </c>
      <c r="H160" s="208" t="s">
        <v>24</v>
      </c>
      <c r="I160" s="506"/>
      <c r="J160" s="507"/>
      <c r="K160" s="161"/>
      <c r="L160" s="158"/>
      <c r="M160" s="159"/>
      <c r="N160" s="159"/>
      <c r="O160" s="160"/>
      <c r="P160" s="161"/>
      <c r="Q160" s="162"/>
      <c r="R160" s="159"/>
      <c r="S160" s="159"/>
      <c r="T160" s="160"/>
      <c r="U160" s="159"/>
      <c r="V160" s="162"/>
      <c r="W160" s="159"/>
      <c r="X160" s="163"/>
      <c r="Y160" s="350"/>
      <c r="Z160" s="163"/>
      <c r="AA160" s="353"/>
      <c r="AB160" s="352"/>
      <c r="AC160" s="163"/>
      <c r="AD160" s="163"/>
      <c r="AE160" s="352"/>
      <c r="AF160" s="163"/>
      <c r="AG160" s="564"/>
      <c r="AH160" s="541"/>
      <c r="AI160" s="566"/>
      <c r="AJ160" s="566"/>
      <c r="AK160" s="570"/>
      <c r="AL160" s="542"/>
      <c r="AM160" s="571"/>
      <c r="AN160" s="571"/>
      <c r="AO160" s="572"/>
      <c r="AP160" s="573"/>
      <c r="AQ160" s="544">
        <f t="shared" si="5"/>
        <v>0</v>
      </c>
      <c r="AR160" s="195"/>
      <c r="AS160" s="1930"/>
      <c r="AT160" s="192"/>
      <c r="AX160" s="28">
        <v>45783</v>
      </c>
    </row>
    <row r="161" spans="2:46" ht="80.400000000000006" customHeight="1" thickTop="1" x14ac:dyDescent="0.45">
      <c r="C161" s="587"/>
      <c r="D161" s="1809"/>
      <c r="E161" s="1838"/>
      <c r="F161" s="1803"/>
      <c r="G161" s="1806"/>
      <c r="H161" s="373" t="s">
        <v>26</v>
      </c>
      <c r="I161" s="374"/>
      <c r="J161" s="469"/>
      <c r="K161" s="375"/>
      <c r="L161" s="376"/>
      <c r="M161" s="545"/>
      <c r="N161" s="517"/>
      <c r="O161" s="547"/>
      <c r="P161" s="548"/>
      <c r="Q161" s="549"/>
      <c r="R161" s="546"/>
      <c r="S161" s="546"/>
      <c r="T161" s="547"/>
      <c r="U161" s="546"/>
      <c r="V161" s="549"/>
      <c r="W161" s="546"/>
      <c r="X161" s="546"/>
      <c r="Y161" s="547"/>
      <c r="Z161" s="550"/>
      <c r="AA161" s="551"/>
      <c r="AB161" s="549"/>
      <c r="AC161" s="550"/>
      <c r="AD161" s="546"/>
      <c r="AE161" s="552"/>
      <c r="AF161" s="517"/>
      <c r="AG161" s="553"/>
      <c r="AH161" s="554"/>
      <c r="AI161" s="517"/>
      <c r="AJ161" s="517"/>
      <c r="AK161" s="516"/>
      <c r="AL161" s="517"/>
      <c r="AM161" s="571"/>
      <c r="AN161" s="571"/>
      <c r="AO161" s="572"/>
      <c r="AP161" s="573"/>
      <c r="AQ161" s="555">
        <f t="shared" si="5"/>
        <v>0</v>
      </c>
      <c r="AR161" s="195"/>
      <c r="AS161" s="1930"/>
      <c r="AT161" s="192"/>
    </row>
    <row r="162" spans="2:46" ht="76.5" customHeight="1" thickBot="1" x14ac:dyDescent="0.5">
      <c r="B162" s="588"/>
      <c r="C162" s="589"/>
      <c r="D162" s="1836"/>
      <c r="E162" s="1839"/>
      <c r="F162" s="1840"/>
      <c r="G162" s="1841"/>
      <c r="H162" s="111" t="s">
        <v>27</v>
      </c>
      <c r="I162" s="112"/>
      <c r="J162" s="113"/>
      <c r="K162" s="114"/>
      <c r="L162" s="207"/>
      <c r="M162" s="556"/>
      <c r="N162" s="556"/>
      <c r="O162" s="557"/>
      <c r="P162" s="558"/>
      <c r="Q162" s="559"/>
      <c r="R162" s="556"/>
      <c r="S162" s="556"/>
      <c r="T162" s="557"/>
      <c r="U162" s="556"/>
      <c r="V162" s="559"/>
      <c r="W162" s="556"/>
      <c r="X162" s="556"/>
      <c r="Y162" s="560"/>
      <c r="Z162" s="556"/>
      <c r="AA162" s="561"/>
      <c r="AB162" s="559"/>
      <c r="AC162" s="556"/>
      <c r="AD162" s="556"/>
      <c r="AE162" s="559"/>
      <c r="AF162" s="556"/>
      <c r="AG162" s="558"/>
      <c r="AH162" s="557"/>
      <c r="AI162" s="556"/>
      <c r="AJ162" s="556"/>
      <c r="AK162" s="562"/>
      <c r="AL162" s="556"/>
      <c r="AM162" s="571"/>
      <c r="AN162" s="571"/>
      <c r="AO162" s="572"/>
      <c r="AP162" s="573"/>
      <c r="AQ162" s="563">
        <f t="shared" si="5"/>
        <v>0</v>
      </c>
      <c r="AR162" s="195"/>
      <c r="AS162" s="1930"/>
      <c r="AT162" s="192"/>
    </row>
    <row r="163" spans="2:46" ht="80.400000000000006" customHeight="1" x14ac:dyDescent="0.45">
      <c r="B163" s="588"/>
      <c r="C163" s="589"/>
      <c r="D163" s="1808" t="s">
        <v>130</v>
      </c>
      <c r="E163" s="1837" t="s">
        <v>128</v>
      </c>
      <c r="F163" s="1802" t="s">
        <v>48</v>
      </c>
      <c r="G163" s="1805">
        <v>160</v>
      </c>
      <c r="H163" s="208" t="s">
        <v>24</v>
      </c>
      <c r="I163" s="506"/>
      <c r="J163" s="507"/>
      <c r="K163" s="161"/>
      <c r="L163" s="158"/>
      <c r="M163" s="159"/>
      <c r="N163" s="159"/>
      <c r="O163" s="350"/>
      <c r="P163" s="351"/>
      <c r="Q163" s="352"/>
      <c r="R163" s="163"/>
      <c r="S163" s="566"/>
      <c r="T163" s="350"/>
      <c r="U163" s="163"/>
      <c r="V163" s="352"/>
      <c r="W163" s="163"/>
      <c r="X163" s="159"/>
      <c r="Y163" s="541"/>
      <c r="Z163" s="542"/>
      <c r="AA163" s="164"/>
      <c r="AB163" s="162"/>
      <c r="AC163" s="542"/>
      <c r="AD163" s="159"/>
      <c r="AE163" s="576"/>
      <c r="AF163" s="542"/>
      <c r="AG163" s="540"/>
      <c r="AH163" s="541"/>
      <c r="AI163" s="542"/>
      <c r="AJ163" s="566"/>
      <c r="AK163" s="570"/>
      <c r="AL163" s="590"/>
      <c r="AM163" s="543"/>
      <c r="AN163" s="513"/>
      <c r="AO163" s="514"/>
      <c r="AP163" s="515"/>
      <c r="AQ163" s="577">
        <f>SUM(J163:AN163)</f>
        <v>0</v>
      </c>
      <c r="AR163" s="195"/>
      <c r="AS163" s="1930"/>
      <c r="AT163" s="192"/>
    </row>
    <row r="164" spans="2:46" ht="80.400000000000006" customHeight="1" x14ac:dyDescent="0.45">
      <c r="B164" s="588"/>
      <c r="C164" s="589"/>
      <c r="D164" s="1809"/>
      <c r="E164" s="1838"/>
      <c r="F164" s="1803"/>
      <c r="G164" s="1806"/>
      <c r="H164" s="373" t="s">
        <v>26</v>
      </c>
      <c r="I164" s="374"/>
      <c r="J164" s="469"/>
      <c r="K164" s="101"/>
      <c r="L164" s="102"/>
      <c r="M164" s="470"/>
      <c r="N164" s="470"/>
      <c r="O164" s="554"/>
      <c r="P164" s="553"/>
      <c r="Q164" s="552"/>
      <c r="R164" s="517"/>
      <c r="S164" s="517"/>
      <c r="T164" s="554"/>
      <c r="U164" s="517"/>
      <c r="V164" s="552"/>
      <c r="W164" s="517"/>
      <c r="X164" s="591"/>
      <c r="Y164" s="554"/>
      <c r="Z164" s="517"/>
      <c r="AA164" s="518"/>
      <c r="AB164" s="552"/>
      <c r="AC164" s="517"/>
      <c r="AD164" s="550"/>
      <c r="AE164" s="552"/>
      <c r="AF164" s="517"/>
      <c r="AG164" s="553"/>
      <c r="AH164" s="554"/>
      <c r="AI164" s="578"/>
      <c r="AJ164" s="578"/>
      <c r="AK164" s="516"/>
      <c r="AL164" s="517"/>
      <c r="AM164" s="516"/>
      <c r="AN164" s="516"/>
      <c r="AO164" s="517"/>
      <c r="AP164" s="518"/>
      <c r="AQ164" s="581">
        <f>SUM(J164:AN164)</f>
        <v>0</v>
      </c>
      <c r="AR164" s="195"/>
      <c r="AS164" s="1930"/>
      <c r="AT164" s="192"/>
    </row>
    <row r="165" spans="2:46" ht="80.400000000000006" customHeight="1" thickBot="1" x14ac:dyDescent="0.5">
      <c r="B165" s="588"/>
      <c r="C165" s="589"/>
      <c r="D165" s="1810"/>
      <c r="E165" s="1842"/>
      <c r="F165" s="1804"/>
      <c r="G165" s="1807"/>
      <c r="H165" s="111" t="s">
        <v>27</v>
      </c>
      <c r="I165" s="112"/>
      <c r="J165" s="113"/>
      <c r="K165" s="114"/>
      <c r="L165" s="207"/>
      <c r="M165" s="583"/>
      <c r="N165" s="556"/>
      <c r="O165" s="557"/>
      <c r="P165" s="558"/>
      <c r="Q165" s="559"/>
      <c r="R165" s="556"/>
      <c r="S165" s="556"/>
      <c r="T165" s="557"/>
      <c r="U165" s="556"/>
      <c r="V165" s="559"/>
      <c r="W165" s="556"/>
      <c r="X165" s="556"/>
      <c r="Y165" s="557"/>
      <c r="Z165" s="556"/>
      <c r="AA165" s="584"/>
      <c r="AB165" s="585"/>
      <c r="AC165" s="556"/>
      <c r="AD165" s="556"/>
      <c r="AE165" s="559"/>
      <c r="AF165" s="556"/>
      <c r="AG165" s="558"/>
      <c r="AH165" s="557"/>
      <c r="AI165" s="556"/>
      <c r="AJ165" s="556"/>
      <c r="AK165" s="562"/>
      <c r="AL165" s="556"/>
      <c r="AM165" s="562"/>
      <c r="AN165" s="562"/>
      <c r="AO165" s="556"/>
      <c r="AP165" s="561"/>
      <c r="AQ165" s="586">
        <f>SUM(J165:AN165)</f>
        <v>0</v>
      </c>
      <c r="AR165" s="195"/>
      <c r="AS165" s="1930"/>
      <c r="AT165" s="192"/>
    </row>
    <row r="166" spans="2:46" ht="80.400000000000006" customHeight="1" x14ac:dyDescent="0.45">
      <c r="B166" s="588"/>
      <c r="C166" s="589"/>
      <c r="D166" s="1808" t="s">
        <v>127</v>
      </c>
      <c r="E166" s="1811" t="s">
        <v>131</v>
      </c>
      <c r="F166" s="1802" t="s">
        <v>48</v>
      </c>
      <c r="G166" s="1805">
        <v>160</v>
      </c>
      <c r="H166" s="208" t="s">
        <v>24</v>
      </c>
      <c r="I166" s="506"/>
      <c r="J166" s="507"/>
      <c r="K166" s="161">
        <v>118</v>
      </c>
      <c r="L166" s="158">
        <v>58</v>
      </c>
      <c r="M166" s="159">
        <v>64</v>
      </c>
      <c r="N166" s="159">
        <v>53</v>
      </c>
      <c r="O166" s="350">
        <v>60</v>
      </c>
      <c r="P166" s="351">
        <v>63</v>
      </c>
      <c r="Q166" s="352">
        <v>65</v>
      </c>
      <c r="R166" s="163">
        <v>60</v>
      </c>
      <c r="S166" s="566">
        <v>55</v>
      </c>
      <c r="T166" s="350">
        <v>60</v>
      </c>
      <c r="U166" s="163">
        <v>55</v>
      </c>
      <c r="V166" s="352">
        <v>55</v>
      </c>
      <c r="W166" s="163">
        <v>130</v>
      </c>
      <c r="X166" s="159">
        <v>104</v>
      </c>
      <c r="Y166" s="541">
        <v>137</v>
      </c>
      <c r="Z166" s="542">
        <v>134</v>
      </c>
      <c r="AA166" s="164">
        <v>134</v>
      </c>
      <c r="AB166" s="162">
        <v>134</v>
      </c>
      <c r="AC166" s="542">
        <v>134</v>
      </c>
      <c r="AD166" s="159">
        <v>134</v>
      </c>
      <c r="AE166" s="576"/>
      <c r="AF166" s="542"/>
      <c r="AG166" s="540"/>
      <c r="AH166" s="541"/>
      <c r="AI166" s="542"/>
      <c r="AJ166" s="566"/>
      <c r="AK166" s="570"/>
      <c r="AL166" s="590"/>
      <c r="AM166" s="543"/>
      <c r="AN166" s="513"/>
      <c r="AO166" s="514"/>
      <c r="AP166" s="515"/>
      <c r="AQ166" s="577">
        <f>SUM(J166:AN166)</f>
        <v>1807</v>
      </c>
      <c r="AR166" s="195"/>
      <c r="AS166" s="1930"/>
      <c r="AT166" s="192"/>
    </row>
    <row r="167" spans="2:46" ht="80.400000000000006" customHeight="1" x14ac:dyDescent="0.45">
      <c r="B167" s="588"/>
      <c r="C167" s="589"/>
      <c r="D167" s="1809"/>
      <c r="E167" s="1812"/>
      <c r="F167" s="1803"/>
      <c r="G167" s="1806"/>
      <c r="H167" s="373" t="s">
        <v>26</v>
      </c>
      <c r="I167" s="374">
        <v>118</v>
      </c>
      <c r="J167" s="469">
        <v>58</v>
      </c>
      <c r="K167" s="101">
        <v>64</v>
      </c>
      <c r="L167" s="102">
        <v>53</v>
      </c>
      <c r="M167" s="470">
        <v>60</v>
      </c>
      <c r="N167" s="470">
        <v>63</v>
      </c>
      <c r="O167" s="554">
        <v>65</v>
      </c>
      <c r="P167" s="592">
        <v>64</v>
      </c>
      <c r="Q167" s="552">
        <v>55</v>
      </c>
      <c r="R167" s="517">
        <v>60</v>
      </c>
      <c r="S167" s="517">
        <v>55</v>
      </c>
      <c r="T167" s="554">
        <v>55</v>
      </c>
      <c r="U167" s="517">
        <v>130</v>
      </c>
      <c r="V167" s="552">
        <v>104</v>
      </c>
      <c r="W167" s="517">
        <v>137</v>
      </c>
      <c r="X167" s="578">
        <v>134</v>
      </c>
      <c r="Y167" s="554">
        <v>134</v>
      </c>
      <c r="Z167" s="517">
        <v>134</v>
      </c>
      <c r="AA167" s="518">
        <v>134</v>
      </c>
      <c r="AB167" s="552">
        <v>134</v>
      </c>
      <c r="AC167" s="517"/>
      <c r="AD167" s="550"/>
      <c r="AE167" s="552"/>
      <c r="AF167" s="517"/>
      <c r="AG167" s="553"/>
      <c r="AH167" s="554"/>
      <c r="AI167" s="578"/>
      <c r="AJ167" s="578"/>
      <c r="AK167" s="516"/>
      <c r="AL167" s="517"/>
      <c r="AM167" s="516"/>
      <c r="AN167" s="516"/>
      <c r="AO167" s="517"/>
      <c r="AP167" s="518"/>
      <c r="AQ167" s="581">
        <f>SUM(I167:AN167)</f>
        <v>1811</v>
      </c>
      <c r="AR167" s="195"/>
      <c r="AS167" s="1930"/>
      <c r="AT167" s="192"/>
    </row>
    <row r="168" spans="2:46" ht="80.400000000000006" customHeight="1" thickBot="1" x14ac:dyDescent="0.5">
      <c r="B168" s="588"/>
      <c r="C168" s="589"/>
      <c r="D168" s="1810"/>
      <c r="E168" s="1813"/>
      <c r="F168" s="1804"/>
      <c r="G168" s="1807"/>
      <c r="H168" s="111" t="s">
        <v>27</v>
      </c>
      <c r="I168" s="112">
        <v>118</v>
      </c>
      <c r="J168" s="113">
        <v>58</v>
      </c>
      <c r="K168" s="114">
        <v>64</v>
      </c>
      <c r="L168" s="207">
        <v>53</v>
      </c>
      <c r="M168" s="583">
        <v>60</v>
      </c>
      <c r="N168" s="556">
        <v>63</v>
      </c>
      <c r="O168" s="557">
        <v>65</v>
      </c>
      <c r="P168" s="558">
        <v>60</v>
      </c>
      <c r="Q168" s="559">
        <v>55</v>
      </c>
      <c r="R168" s="556">
        <v>60</v>
      </c>
      <c r="S168" s="556">
        <v>55</v>
      </c>
      <c r="T168" s="557">
        <v>55</v>
      </c>
      <c r="U168" s="556">
        <v>130</v>
      </c>
      <c r="V168" s="559">
        <v>104</v>
      </c>
      <c r="W168" s="556">
        <v>137</v>
      </c>
      <c r="X168" s="556">
        <v>134</v>
      </c>
      <c r="Y168" s="557">
        <v>134</v>
      </c>
      <c r="Z168" s="556">
        <v>134</v>
      </c>
      <c r="AA168" s="584">
        <v>134</v>
      </c>
      <c r="AB168" s="585">
        <v>134</v>
      </c>
      <c r="AC168" s="556"/>
      <c r="AD168" s="556"/>
      <c r="AE168" s="559"/>
      <c r="AF168" s="556"/>
      <c r="AG168" s="558"/>
      <c r="AH168" s="557"/>
      <c r="AI168" s="556"/>
      <c r="AJ168" s="556"/>
      <c r="AK168" s="562"/>
      <c r="AL168" s="556"/>
      <c r="AM168" s="562"/>
      <c r="AN168" s="562"/>
      <c r="AO168" s="556"/>
      <c r="AP168" s="561"/>
      <c r="AQ168" s="586">
        <f>SUM(J168:AN168)</f>
        <v>1689</v>
      </c>
      <c r="AR168" s="195"/>
      <c r="AS168" s="1930"/>
      <c r="AT168" s="192"/>
    </row>
    <row r="169" spans="2:46" ht="76.95" customHeight="1" x14ac:dyDescent="0.45">
      <c r="B169" s="588"/>
      <c r="C169" s="589"/>
      <c r="D169" s="1808" t="s">
        <v>130</v>
      </c>
      <c r="E169" s="1811" t="s">
        <v>132</v>
      </c>
      <c r="F169" s="1802" t="s">
        <v>48</v>
      </c>
      <c r="G169" s="1805">
        <v>160</v>
      </c>
      <c r="H169" s="208" t="s">
        <v>24</v>
      </c>
      <c r="I169" s="506"/>
      <c r="J169" s="507"/>
      <c r="K169" s="161"/>
      <c r="L169" s="158">
        <v>0</v>
      </c>
      <c r="M169" s="159">
        <v>0</v>
      </c>
      <c r="N169" s="159">
        <v>0</v>
      </c>
      <c r="O169" s="350">
        <v>0</v>
      </c>
      <c r="P169" s="351">
        <v>0</v>
      </c>
      <c r="Q169" s="352">
        <v>0</v>
      </c>
      <c r="R169" s="163">
        <v>0</v>
      </c>
      <c r="S169" s="566">
        <v>0</v>
      </c>
      <c r="T169" s="350">
        <v>0</v>
      </c>
      <c r="U169" s="163">
        <v>0</v>
      </c>
      <c r="V169" s="352">
        <v>0</v>
      </c>
      <c r="W169" s="163">
        <v>0</v>
      </c>
      <c r="X169" s="159">
        <v>34</v>
      </c>
      <c r="Y169" s="541">
        <v>0</v>
      </c>
      <c r="Z169" s="542">
        <v>0</v>
      </c>
      <c r="AA169" s="164">
        <v>0</v>
      </c>
      <c r="AB169" s="162">
        <v>0</v>
      </c>
      <c r="AC169" s="542">
        <v>0</v>
      </c>
      <c r="AD169" s="159">
        <v>0</v>
      </c>
      <c r="AE169" s="576"/>
      <c r="AF169" s="542"/>
      <c r="AG169" s="540"/>
      <c r="AH169" s="541"/>
      <c r="AI169" s="542"/>
      <c r="AJ169" s="566"/>
      <c r="AK169" s="570"/>
      <c r="AL169" s="590"/>
      <c r="AM169" s="543"/>
      <c r="AN169" s="513"/>
      <c r="AO169" s="514"/>
      <c r="AP169" s="515"/>
      <c r="AQ169" s="577">
        <f>SUM(J169:AN169)</f>
        <v>34</v>
      </c>
      <c r="AR169" s="195"/>
      <c r="AS169" s="1930"/>
      <c r="AT169" s="192"/>
    </row>
    <row r="170" spans="2:46" ht="76.95" customHeight="1" x14ac:dyDescent="0.45">
      <c r="B170" s="588"/>
      <c r="C170" s="589"/>
      <c r="D170" s="1809"/>
      <c r="E170" s="1812"/>
      <c r="F170" s="1803"/>
      <c r="G170" s="1806"/>
      <c r="H170" s="373" t="s">
        <v>26</v>
      </c>
      <c r="I170" s="374"/>
      <c r="J170" s="469">
        <v>0</v>
      </c>
      <c r="K170" s="101">
        <v>0</v>
      </c>
      <c r="L170" s="102">
        <v>0</v>
      </c>
      <c r="M170" s="470">
        <v>0</v>
      </c>
      <c r="N170" s="470">
        <v>0</v>
      </c>
      <c r="O170" s="554">
        <v>0</v>
      </c>
      <c r="P170" s="553">
        <v>0</v>
      </c>
      <c r="Q170" s="552">
        <v>0</v>
      </c>
      <c r="R170" s="517">
        <v>0</v>
      </c>
      <c r="S170" s="517">
        <v>0</v>
      </c>
      <c r="T170" s="554">
        <v>0</v>
      </c>
      <c r="U170" s="517">
        <v>0</v>
      </c>
      <c r="V170" s="552">
        <v>34</v>
      </c>
      <c r="W170" s="517">
        <v>0</v>
      </c>
      <c r="X170" s="591">
        <v>0</v>
      </c>
      <c r="Y170" s="554">
        <v>0</v>
      </c>
      <c r="Z170" s="517">
        <v>0</v>
      </c>
      <c r="AA170" s="518">
        <v>0</v>
      </c>
      <c r="AB170" s="552">
        <v>0</v>
      </c>
      <c r="AC170" s="517"/>
      <c r="AD170" s="550"/>
      <c r="AE170" s="552"/>
      <c r="AF170" s="517"/>
      <c r="AG170" s="553"/>
      <c r="AH170" s="554"/>
      <c r="AI170" s="578"/>
      <c r="AJ170" s="578"/>
      <c r="AK170" s="516"/>
      <c r="AL170" s="517"/>
      <c r="AM170" s="516"/>
      <c r="AN170" s="516"/>
      <c r="AO170" s="517"/>
      <c r="AP170" s="518"/>
      <c r="AQ170" s="581">
        <f>SUM(J170:AN170)</f>
        <v>34</v>
      </c>
      <c r="AR170" s="195"/>
      <c r="AS170" s="1930"/>
      <c r="AT170" s="192"/>
    </row>
    <row r="171" spans="2:46" ht="80.400000000000006" customHeight="1" thickBot="1" x14ac:dyDescent="0.5">
      <c r="C171" s="593"/>
      <c r="D171" s="1810"/>
      <c r="E171" s="1813"/>
      <c r="F171" s="1804"/>
      <c r="G171" s="1807"/>
      <c r="H171" s="111" t="s">
        <v>27</v>
      </c>
      <c r="I171" s="112"/>
      <c r="J171" s="113"/>
      <c r="K171" s="114"/>
      <c r="L171" s="207"/>
      <c r="M171" s="583"/>
      <c r="N171" s="556"/>
      <c r="O171" s="557"/>
      <c r="P171" s="558"/>
      <c r="Q171" s="559"/>
      <c r="R171" s="556"/>
      <c r="S171" s="556"/>
      <c r="T171" s="557"/>
      <c r="U171" s="556"/>
      <c r="V171" s="559"/>
      <c r="W171" s="556"/>
      <c r="X171" s="556"/>
      <c r="Y171" s="557"/>
      <c r="Z171" s="556"/>
      <c r="AA171" s="584"/>
      <c r="AB171" s="585"/>
      <c r="AC171" s="556"/>
      <c r="AD171" s="556"/>
      <c r="AE171" s="559"/>
      <c r="AF171" s="556"/>
      <c r="AG171" s="558"/>
      <c r="AH171" s="557"/>
      <c r="AI171" s="556"/>
      <c r="AJ171" s="556"/>
      <c r="AK171" s="562"/>
      <c r="AL171" s="556"/>
      <c r="AM171" s="562"/>
      <c r="AN171" s="562"/>
      <c r="AO171" s="556"/>
      <c r="AP171" s="561"/>
      <c r="AQ171" s="586">
        <f>SUM(J171:AN171)</f>
        <v>0</v>
      </c>
      <c r="AR171" s="195"/>
      <c r="AS171" s="1931"/>
      <c r="AT171" s="192"/>
    </row>
    <row r="172" spans="2:46" ht="105" customHeight="1" thickTop="1" thickBot="1" x14ac:dyDescent="0.5">
      <c r="B172" s="1814" t="s">
        <v>133</v>
      </c>
      <c r="C172" s="1815"/>
      <c r="D172" s="1816"/>
      <c r="E172" s="1816"/>
      <c r="F172" s="1816"/>
      <c r="G172" s="1816"/>
      <c r="H172" s="1816"/>
      <c r="I172" s="594">
        <f t="shared" ref="I172:AD172" si="6">SUM(I106,I141,I126,I101,I130,I133,I136,I138,I128,I123,I121,I118,I113,I103,I98,I95:I96,I93,I91,I89,I87,I85,I83,I81,I79,I77,I75,I73,I71,I69,I67,I65,I63,I61,I59,I57,I54,I45,I40,I38,I35,I33,I31,I28,I26,I22,I19,I17,I15,I13,I10,I8,I109,I111,I152,I170,I115,I143,I42,I48,I51,I158,I155,I146,I161,I167,I164,I149)</f>
        <v>271</v>
      </c>
      <c r="J172" s="595">
        <f t="shared" si="6"/>
        <v>201</v>
      </c>
      <c r="K172" s="594">
        <f t="shared" si="6"/>
        <v>260</v>
      </c>
      <c r="L172" s="596">
        <f t="shared" si="6"/>
        <v>248</v>
      </c>
      <c r="M172" s="597">
        <f t="shared" si="6"/>
        <v>257</v>
      </c>
      <c r="N172" s="597">
        <f t="shared" si="6"/>
        <v>250</v>
      </c>
      <c r="O172" s="598">
        <f t="shared" si="6"/>
        <v>247</v>
      </c>
      <c r="P172" s="599">
        <f t="shared" si="6"/>
        <v>216</v>
      </c>
      <c r="Q172" s="595">
        <f t="shared" si="6"/>
        <v>280</v>
      </c>
      <c r="R172" s="597">
        <f t="shared" si="6"/>
        <v>243</v>
      </c>
      <c r="S172" s="597">
        <f t="shared" si="6"/>
        <v>275</v>
      </c>
      <c r="T172" s="598">
        <f t="shared" si="6"/>
        <v>272</v>
      </c>
      <c r="U172" s="597">
        <f t="shared" si="6"/>
        <v>280</v>
      </c>
      <c r="V172" s="595">
        <f t="shared" si="6"/>
        <v>234</v>
      </c>
      <c r="W172" s="597">
        <f t="shared" si="6"/>
        <v>209</v>
      </c>
      <c r="X172" s="597">
        <f t="shared" si="6"/>
        <v>212</v>
      </c>
      <c r="Y172" s="598">
        <f t="shared" si="6"/>
        <v>233</v>
      </c>
      <c r="Z172" s="597">
        <f t="shared" si="6"/>
        <v>217</v>
      </c>
      <c r="AA172" s="594">
        <f t="shared" si="6"/>
        <v>218</v>
      </c>
      <c r="AB172" s="595">
        <f t="shared" si="6"/>
        <v>219</v>
      </c>
      <c r="AC172" s="597">
        <f t="shared" si="6"/>
        <v>42</v>
      </c>
      <c r="AD172" s="597">
        <f t="shared" si="6"/>
        <v>0</v>
      </c>
      <c r="AE172" s="595">
        <f>SUM(AE106,AE141,AE126,AE101,AE130,AE133,AE136,AE138,AE128,AE123,AE121,AE118,AE113,AE103,AE98,AE95:AE96,AE93,AE91,AE89,AE87,AE85,AE83,AE81,AE79,AE77,AE75,AE73,AE71,AE69,AE67,AE65,AE63,AE61,AE59,AE57,AE54,AE45,AE40,AE38,AE35,AE33,AE31,AE28,AE26,AE22,AE19,AE17,AE15,AE13,AE10,AE8,AE109,AE111,AE152,AE170,AE115,AE143,AE42,AE48,AE51,AE158,AE155,AE146,AE161)</f>
        <v>0</v>
      </c>
      <c r="AF172" s="597">
        <f>SUM(AF106,AF141,AF126,AF101,AF130,AF133,AF136,AF138,AF128,AF123,AF121,AF118,AF113,AF103,AF98,AF95:AF96,AF93,AF91,AF89,AF87,AF85,AF83,AF81,AF79,AF77,AF75,AF73,AF71,AF69,AF67,AF65,AF63,AF61,AF59,AF57,AF54,AF45,AF40,AF38,AF35,AF33,AF31,AF28,AF26,AF22,AF19,AF17,AF15,AF13,AF10,AF8,AF109,AF111,AF152,AF170,AF115,AF143,AF42,AF48,AF51,AF158,AF155,AF146,AF161)</f>
        <v>0</v>
      </c>
      <c r="AG172" s="597">
        <f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170,AG115,AG143,AG42,AG48,AG51,AG158,AG155,AG146,AG161)</f>
        <v>0</v>
      </c>
      <c r="AH172" s="598">
        <f>SUM(AH106,AH141,AH126,AH101,AH130,AH133,AH136,AH138,AH128,AH123,AH121,AH118,AH113,AH103,AH98,AH95:AH96,AH93,AH91,AH89,AH87,AH85,AH83,AH81,AH79,AH77,AH75,AH73,AH71,AH69,AH67,AH65,AH63,AH61,AH59,AH57,AH54,AH45,AH40,AH38,AH35,AH33,AH31,AH28,AH26,AH22,AH19,AH17,AH15,AH13,AH10,AH8,AH109,AH111,AH152,AH170,AH115,AH143,AH42,AH48,AH51,AH158,AH155,AH146)</f>
        <v>0</v>
      </c>
      <c r="AI172" s="597">
        <f>SUM(AI106,AI141,AI126,AI101,AI130,AI133,AI136,AI138,AI128,AI123,AI121,AI118,AI113,AI103,AI98,AI95:AI96,AI93,AI91,AI89,AI87,AI85,AI83,AI81,AI79,AI77,AI75,AI73,AI71,AI69,AI67,AI65,AI63,AI61,AI59,AI57,AI54,AI45,AI40,AI38,AI35,AI33,AI31,AI28,AI26,AI22,AI19,AI17,AI15,AI13,AI10,AI8,AI109,AI111,AI152,AI170,AI115,AI143,AI42,AI48,AI51,AI158,AI155,AI146)</f>
        <v>0</v>
      </c>
      <c r="AJ172" s="595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170,AJ115,AJ143,AJ42,AJ48,AJ51,AJ158,AJ155,AJ146)</f>
        <v>0</v>
      </c>
      <c r="AK172" s="600">
        <f>SUM(AK106,AK141,AK126,AK101,AK130,AK133,AK136,AK138,AK128,AK123,AK121,AK118,AK113,AK103,AK98,AK95:AK96,AK93,AK91,AK89,AK87,AK85,AK83,AK81,AK79,AK77,AK75,AK73,AK71,AK69,AK67,AK65,AK63,AK61,AK59,AK57,AK54,AK45,AK40,AK38,AK35,AK33,AK31,AK28,AK26,AK22,AK19,AK17,AK15,AK13,AK10,AK8,AK109,AK111,AK152,AK170,AK115,AK143,AK42,AK48,AK51,AK158,AK155,AK146)</f>
        <v>0</v>
      </c>
      <c r="AL172" s="597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170,AL115,AL143,AL42,AL48,AL51,AL158,AL155,AL146)</f>
        <v>0</v>
      </c>
      <c r="AM172" s="600">
        <f>SUM(AM106,AM141,AM126,AM101,AM130,AM133,AM136,AM138,AM128,AM123,AM121,AM118,AM113,AM103,AM98,AM95:AM96,AM93,AM91,AM89,AM87,AM85,AM83,AM81,AM79,AM77,AM75,AM73,AM71,AM69,AM67,AM65,AM63,AM61,AM59,AM57,AM54,AM45,AM40,AM38,AM35,AM33,AM31,AM28,AM26,AM22,AM19,AM17,AM15,AM13,AM10,AM8,AM109,AM111,AM152,AM170,AM115,AM143)</f>
        <v>0</v>
      </c>
      <c r="AN172" s="600">
        <f>SUM(AN106,AN141,AN126,AN101,AN130,AN133,AN136,AN138,AN128,AN123,AN121,AN119,AN113,AN103,AN98,AN95:AN96,AN93,AN91,AN89,AN87,AN85,AN83,AN81,AN79,AN77,AN75,AN73,AN71,AN69,AN67,AN65,AN63,AN61,AN59,AN57,AN54,AN45,AN40,AN38,AN35,AN33,AN31,AN28,AN26,AN22,AN19,AN17,AN15,AN13,AN10,AN8,AN109,AN111,AN152,AN170)</f>
        <v>0</v>
      </c>
      <c r="AO172" s="597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171)</f>
        <v>0</v>
      </c>
      <c r="AP172" s="594">
        <f>SUM(AP107,AP141,AP126,AP101,AP130,AP133,AP136,AP138,AP128,AP124,AP121,AP119,AP113,AP104,AP99,AP95:AP96,AP93,AP91,AP89,AP87,AP85,AP83,AP81,AP79,AP77,AP75,AP73,AP71,AP69,AP67,AP65,AP63,AP61,AP59,AP57,AP55,AP46,AP40,AP38,AP36,AP33,AP31,AP29,AP26,AP23,AP20,AP17,AP15,AP13,AP11,AP8,AP109,AP112,AP153,AP171)</f>
        <v>0</v>
      </c>
      <c r="AQ172" s="601">
        <f>SUM(J172:AI172)</f>
        <v>4613</v>
      </c>
      <c r="AR172" s="602"/>
      <c r="AS172" s="603"/>
    </row>
    <row r="173" spans="2:46" ht="111.9" customHeight="1" thickBot="1" x14ac:dyDescent="0.5">
      <c r="B173" s="1826" t="s">
        <v>134</v>
      </c>
      <c r="C173" s="1827"/>
      <c r="D173" s="1827"/>
      <c r="E173" s="1827"/>
      <c r="F173" s="1827"/>
      <c r="G173" s="1827"/>
      <c r="H173" s="1827"/>
      <c r="I173" s="604">
        <f t="shared" ref="I173:AO173" si="7">I230</f>
        <v>0.89672131147540979</v>
      </c>
      <c r="J173" s="605">
        <f t="shared" si="7"/>
        <v>0.67131147540983604</v>
      </c>
      <c r="K173" s="606">
        <f t="shared" si="7"/>
        <v>0.88237704918032789</v>
      </c>
      <c r="L173" s="607">
        <f t="shared" si="7"/>
        <v>0.84467213114754103</v>
      </c>
      <c r="M173" s="608">
        <f t="shared" si="7"/>
        <v>0.87459016393442623</v>
      </c>
      <c r="N173" s="608">
        <f t="shared" si="7"/>
        <v>0.86557377049180328</v>
      </c>
      <c r="O173" s="609">
        <f t="shared" si="7"/>
        <v>0.8557377049180328</v>
      </c>
      <c r="P173" s="606">
        <f t="shared" si="7"/>
        <v>0.71967213114754103</v>
      </c>
      <c r="Q173" s="610">
        <f t="shared" si="7"/>
        <v>0.94139344262295077</v>
      </c>
      <c r="R173" s="608">
        <f t="shared" si="7"/>
        <v>0.82459016393442619</v>
      </c>
      <c r="S173" s="608">
        <f t="shared" si="7"/>
        <v>0.9290983606557377</v>
      </c>
      <c r="T173" s="611">
        <f t="shared" si="7"/>
        <v>0.91147540983606556</v>
      </c>
      <c r="U173" s="612">
        <f t="shared" si="7"/>
        <v>0.96762295081967209</v>
      </c>
      <c r="V173" s="605">
        <f t="shared" si="7"/>
        <v>0.79508196721311475</v>
      </c>
      <c r="W173" s="612">
        <f t="shared" si="7"/>
        <v>0.71557377049180326</v>
      </c>
      <c r="X173" s="612">
        <f t="shared" si="7"/>
        <v>0.72295081967213115</v>
      </c>
      <c r="Y173" s="611">
        <f t="shared" si="7"/>
        <v>0.79344262295081969</v>
      </c>
      <c r="Z173" s="612">
        <f t="shared" si="7"/>
        <v>0.72786885245901645</v>
      </c>
      <c r="AA173" s="604">
        <f t="shared" si="7"/>
        <v>0.73155737704918034</v>
      </c>
      <c r="AB173" s="605">
        <f t="shared" si="7"/>
        <v>0.73483606557377046</v>
      </c>
      <c r="AC173" s="608">
        <f t="shared" si="7"/>
        <v>0.13770491803278689</v>
      </c>
      <c r="AD173" s="608">
        <f t="shared" si="7"/>
        <v>0</v>
      </c>
      <c r="AE173" s="610">
        <f t="shared" si="7"/>
        <v>0</v>
      </c>
      <c r="AF173" s="612">
        <f t="shared" si="7"/>
        <v>0</v>
      </c>
      <c r="AG173" s="613">
        <f t="shared" si="7"/>
        <v>0</v>
      </c>
      <c r="AH173" s="611">
        <f t="shared" si="7"/>
        <v>0</v>
      </c>
      <c r="AI173" s="612">
        <f t="shared" si="7"/>
        <v>0</v>
      </c>
      <c r="AJ173" s="612">
        <f t="shared" si="7"/>
        <v>0</v>
      </c>
      <c r="AK173" s="614">
        <f t="shared" si="7"/>
        <v>0</v>
      </c>
      <c r="AL173" s="612">
        <f t="shared" si="7"/>
        <v>0</v>
      </c>
      <c r="AM173" s="614">
        <f t="shared" si="7"/>
        <v>0</v>
      </c>
      <c r="AN173" s="614">
        <f t="shared" si="7"/>
        <v>0</v>
      </c>
      <c r="AO173" s="612">
        <f t="shared" si="7"/>
        <v>0</v>
      </c>
      <c r="AP173" s="615">
        <f>AP232</f>
        <v>0</v>
      </c>
      <c r="AQ173" s="616"/>
      <c r="AR173" s="617"/>
      <c r="AS173" s="618"/>
    </row>
    <row r="174" spans="2:46" ht="111" hidden="1" customHeight="1" thickTop="1" thickBot="1" x14ac:dyDescent="0.5">
      <c r="B174" s="1828" t="s">
        <v>135</v>
      </c>
      <c r="C174" s="1829"/>
      <c r="D174" s="1829"/>
      <c r="E174" s="1829"/>
      <c r="F174" s="1829"/>
      <c r="G174" s="1829"/>
      <c r="H174" s="1830"/>
      <c r="I174" s="619"/>
      <c r="J174" s="619"/>
      <c r="K174" s="619"/>
      <c r="L174" s="620"/>
      <c r="M174" s="621"/>
      <c r="N174" s="620"/>
      <c r="O174" s="621"/>
      <c r="P174" s="619"/>
      <c r="Q174" s="619"/>
      <c r="R174" s="619"/>
      <c r="S174" s="619"/>
      <c r="T174" s="619"/>
      <c r="U174" s="620"/>
      <c r="V174" s="622"/>
      <c r="W174" s="621"/>
      <c r="X174" s="619"/>
      <c r="Y174" s="619"/>
      <c r="Z174" s="619"/>
      <c r="AA174" s="620"/>
      <c r="AB174" s="620"/>
      <c r="AC174" s="620"/>
      <c r="AD174" s="619"/>
      <c r="AE174" s="619"/>
      <c r="AF174" s="619"/>
      <c r="AG174" s="619"/>
      <c r="AH174" s="620"/>
      <c r="AI174" s="621"/>
      <c r="AJ174" s="619"/>
      <c r="AK174" s="619">
        <v>0</v>
      </c>
      <c r="AL174" s="619">
        <v>0</v>
      </c>
      <c r="AM174" s="619"/>
      <c r="AN174" s="619"/>
      <c r="AO174" s="619" t="e">
        <f>#REF!</f>
        <v>#REF!</v>
      </c>
      <c r="AP174" s="623" t="e">
        <f>#REF!</f>
        <v>#REF!</v>
      </c>
      <c r="AQ174" s="624"/>
      <c r="AR174" s="625"/>
      <c r="AS174" s="626"/>
    </row>
    <row r="175" spans="2:46" s="627" customFormat="1" ht="82.2" customHeight="1" thickTop="1" thickBot="1" x14ac:dyDescent="0.5">
      <c r="B175" s="1"/>
      <c r="C175" s="1"/>
      <c r="I175" s="628"/>
      <c r="J175" s="629"/>
      <c r="K175" s="630"/>
      <c r="L175" s="630"/>
      <c r="M175" s="630"/>
      <c r="N175" s="630"/>
      <c r="O175" s="630"/>
      <c r="P175" s="630"/>
      <c r="Q175" s="630"/>
      <c r="R175" s="630"/>
      <c r="S175" s="630"/>
      <c r="T175" s="631"/>
      <c r="U175" s="631"/>
      <c r="V175" s="631"/>
      <c r="W175" s="631"/>
      <c r="X175" s="631"/>
      <c r="Y175" s="631"/>
      <c r="Z175" s="631"/>
      <c r="AA175" s="631"/>
      <c r="AB175" s="631"/>
      <c r="AC175" s="631"/>
      <c r="AD175" s="631"/>
      <c r="AE175" s="631"/>
      <c r="AF175" s="631"/>
      <c r="AG175" s="631"/>
      <c r="AH175" s="631"/>
      <c r="AI175" s="631"/>
    </row>
    <row r="176" spans="2:46" s="627" customFormat="1" ht="103.2" customHeight="1" x14ac:dyDescent="0.45">
      <c r="B176" s="1"/>
      <c r="C176" s="1"/>
      <c r="E176" s="632" t="s">
        <v>0</v>
      </c>
      <c r="F176" s="1596" t="s">
        <v>1</v>
      </c>
      <c r="G176" s="1597"/>
      <c r="H176" s="1598"/>
      <c r="J176" s="633"/>
      <c r="K176" s="634"/>
      <c r="L176" s="634"/>
      <c r="M176" s="634"/>
      <c r="N176" s="634"/>
      <c r="O176" s="634"/>
      <c r="P176" s="634"/>
      <c r="Q176" s="634"/>
      <c r="R176" s="634"/>
      <c r="S176" s="634"/>
      <c r="T176" s="635"/>
      <c r="U176" s="635"/>
      <c r="V176" s="635"/>
      <c r="X176" s="635"/>
    </row>
    <row r="177" spans="2:91" s="627" customFormat="1" ht="103.2" customHeight="1" thickBot="1" x14ac:dyDescent="0.5">
      <c r="B177" s="1"/>
      <c r="C177" s="1"/>
      <c r="E177" s="13" t="s">
        <v>136</v>
      </c>
      <c r="F177" s="1599" t="s">
        <v>137</v>
      </c>
      <c r="G177" s="1600"/>
      <c r="H177" s="1601"/>
      <c r="J177" s="633"/>
      <c r="K177" s="634"/>
      <c r="L177" s="634"/>
      <c r="M177" s="634"/>
      <c r="N177" s="634"/>
      <c r="O177" s="634"/>
      <c r="P177" s="634"/>
      <c r="Q177" s="634"/>
      <c r="R177" s="634"/>
      <c r="S177" s="634"/>
      <c r="T177" s="635"/>
      <c r="U177" s="635"/>
      <c r="V177" s="635"/>
      <c r="W177" s="635"/>
      <c r="X177" s="635"/>
      <c r="AW177" s="636"/>
    </row>
    <row r="178" spans="2:91" s="627" customFormat="1" ht="103.2" customHeight="1" thickBot="1" x14ac:dyDescent="0.5">
      <c r="B178" s="1"/>
      <c r="C178" s="1"/>
      <c r="D178" s="637"/>
      <c r="E178" s="638"/>
      <c r="J178" s="633"/>
      <c r="K178" s="634"/>
      <c r="L178" s="634"/>
      <c r="M178" s="634"/>
      <c r="N178" s="634"/>
      <c r="O178" s="634"/>
      <c r="P178" s="634"/>
      <c r="Q178" s="634"/>
      <c r="R178" s="634"/>
      <c r="S178" s="634"/>
      <c r="T178" s="639"/>
      <c r="U178" s="639"/>
      <c r="V178" s="639"/>
      <c r="W178" s="639"/>
      <c r="X178" s="639"/>
      <c r="Y178" s="640"/>
      <c r="Z178" s="640"/>
      <c r="AA178" s="640"/>
      <c r="AB178" s="640"/>
      <c r="AC178" s="640"/>
      <c r="AD178" s="640"/>
      <c r="AE178" s="640"/>
      <c r="AF178" s="640"/>
      <c r="AG178" s="640"/>
      <c r="AH178" s="640"/>
      <c r="AI178" s="640"/>
      <c r="AW178" s="636"/>
    </row>
    <row r="179" spans="2:91" s="42" customFormat="1" ht="103.2" customHeight="1" thickTop="1" thickBot="1" x14ac:dyDescent="0.5">
      <c r="B179" s="1"/>
      <c r="C179" s="1"/>
      <c r="D179" s="641" t="s">
        <v>12</v>
      </c>
      <c r="E179" s="35" t="s">
        <v>12</v>
      </c>
      <c r="F179" s="642" t="s">
        <v>14</v>
      </c>
      <c r="G179" s="643" t="s">
        <v>15</v>
      </c>
      <c r="H179" s="642" t="s">
        <v>16</v>
      </c>
      <c r="I179" s="644">
        <f t="shared" ref="I179:AJ179" si="8">I5</f>
        <v>45405</v>
      </c>
      <c r="J179" s="25">
        <f t="shared" si="8"/>
        <v>24</v>
      </c>
      <c r="K179" s="24">
        <f t="shared" si="8"/>
        <v>25</v>
      </c>
      <c r="L179" s="28">
        <f t="shared" si="8"/>
        <v>45783</v>
      </c>
      <c r="M179" s="645">
        <f t="shared" si="8"/>
        <v>7</v>
      </c>
      <c r="N179" s="37">
        <f t="shared" si="8"/>
        <v>8</v>
      </c>
      <c r="O179" s="646">
        <f t="shared" si="8"/>
        <v>9</v>
      </c>
      <c r="P179" s="24">
        <f t="shared" si="8"/>
        <v>12</v>
      </c>
      <c r="Q179" s="25">
        <f t="shared" si="8"/>
        <v>13</v>
      </c>
      <c r="R179" s="37">
        <f t="shared" si="8"/>
        <v>14</v>
      </c>
      <c r="S179" s="25">
        <f t="shared" si="8"/>
        <v>15</v>
      </c>
      <c r="T179" s="646">
        <f t="shared" si="8"/>
        <v>16</v>
      </c>
      <c r="U179" s="37">
        <f t="shared" si="8"/>
        <v>19</v>
      </c>
      <c r="V179" s="25">
        <f t="shared" si="8"/>
        <v>20</v>
      </c>
      <c r="W179" s="24">
        <f t="shared" si="8"/>
        <v>21</v>
      </c>
      <c r="X179" s="25">
        <f t="shared" si="8"/>
        <v>22</v>
      </c>
      <c r="Y179" s="646">
        <f t="shared" si="8"/>
        <v>23</v>
      </c>
      <c r="Z179" s="37">
        <f t="shared" si="8"/>
        <v>26</v>
      </c>
      <c r="AA179" s="27">
        <f t="shared" si="8"/>
        <v>27</v>
      </c>
      <c r="AB179" s="25">
        <f t="shared" si="8"/>
        <v>28</v>
      </c>
      <c r="AC179" s="24">
        <f t="shared" si="8"/>
        <v>29</v>
      </c>
      <c r="AD179" s="25">
        <f t="shared" si="8"/>
        <v>30</v>
      </c>
      <c r="AE179" s="25">
        <f t="shared" si="8"/>
        <v>23</v>
      </c>
      <c r="AF179" s="37">
        <f t="shared" si="8"/>
        <v>24</v>
      </c>
      <c r="AG179" s="646">
        <f t="shared" si="8"/>
        <v>25</v>
      </c>
      <c r="AH179" s="24">
        <f t="shared" si="8"/>
        <v>28</v>
      </c>
      <c r="AI179" s="25">
        <f t="shared" si="8"/>
        <v>31</v>
      </c>
      <c r="AJ179" s="37">
        <f t="shared" si="8"/>
        <v>0</v>
      </c>
      <c r="AK179" s="39">
        <f>AK121</f>
        <v>0</v>
      </c>
      <c r="AL179" s="37">
        <f>AL121</f>
        <v>0</v>
      </c>
      <c r="AM179" s="39">
        <f>AM121</f>
        <v>0</v>
      </c>
      <c r="AN179" s="37">
        <f>AN121</f>
        <v>0</v>
      </c>
      <c r="AO179" s="25">
        <f>AO121</f>
        <v>0</v>
      </c>
      <c r="AP179" s="25" t="e">
        <f>#REF!</f>
        <v>#REF!</v>
      </c>
      <c r="AQ179" s="647" t="s">
        <v>17</v>
      </c>
      <c r="AR179" s="648" t="e">
        <f>#REF!</f>
        <v>#REF!</v>
      </c>
      <c r="AS179" s="1831" t="s">
        <v>19</v>
      </c>
      <c r="AT179" s="1832"/>
      <c r="AU179" s="627"/>
      <c r="AV179" s="627"/>
      <c r="AW179" s="627"/>
      <c r="AX179" s="627"/>
      <c r="AY179" s="649"/>
      <c r="AZ179" s="649"/>
      <c r="BA179" s="649"/>
      <c r="BB179" s="649"/>
      <c r="BC179" s="650"/>
      <c r="BD179" s="650"/>
      <c r="BE179" s="650"/>
      <c r="BF179" s="650"/>
      <c r="BG179" s="650"/>
      <c r="BH179" s="650"/>
      <c r="BI179" s="650"/>
      <c r="BJ179" s="650"/>
      <c r="BK179" s="650"/>
      <c r="BL179" s="650"/>
      <c r="BM179" s="650"/>
      <c r="BN179" s="650"/>
      <c r="BO179" s="650"/>
      <c r="BP179" s="650"/>
      <c r="BQ179" s="650"/>
      <c r="BR179" s="650"/>
      <c r="BZ179" s="135"/>
      <c r="CA179" s="135"/>
      <c r="CB179" s="135"/>
      <c r="CC179" s="135"/>
      <c r="CD179" s="135"/>
      <c r="CE179" s="135"/>
      <c r="CF179" s="135"/>
      <c r="CG179" s="135"/>
      <c r="CM179" s="43"/>
    </row>
    <row r="180" spans="2:91" ht="60" customHeight="1" thickTop="1" x14ac:dyDescent="0.45">
      <c r="D180" s="1817" t="s">
        <v>138</v>
      </c>
      <c r="E180" s="1585" t="s">
        <v>139</v>
      </c>
      <c r="F180" s="1587" t="s">
        <v>28</v>
      </c>
      <c r="G180" s="1591"/>
      <c r="H180" s="651" t="s">
        <v>140</v>
      </c>
      <c r="I180" s="652"/>
      <c r="J180" s="653"/>
      <c r="K180" s="654"/>
      <c r="L180" s="655"/>
      <c r="M180" s="656"/>
      <c r="N180" s="657"/>
      <c r="O180" s="658"/>
      <c r="P180" s="659"/>
      <c r="Q180" s="660"/>
      <c r="R180" s="657"/>
      <c r="S180" s="660"/>
      <c r="T180" s="658"/>
      <c r="U180" s="657"/>
      <c r="V180" s="660"/>
      <c r="W180" s="659"/>
      <c r="X180" s="660"/>
      <c r="Y180" s="658"/>
      <c r="Z180" s="657"/>
      <c r="AA180" s="661"/>
      <c r="AB180" s="660"/>
      <c r="AC180" s="659"/>
      <c r="AD180" s="660"/>
      <c r="AE180" s="660"/>
      <c r="AF180" s="657"/>
      <c r="AG180" s="658"/>
      <c r="AH180" s="659"/>
      <c r="AI180" s="660"/>
      <c r="AJ180" s="657"/>
      <c r="AK180" s="662">
        <v>0</v>
      </c>
      <c r="AL180" s="657">
        <v>0</v>
      </c>
      <c r="AM180" s="658">
        <v>0</v>
      </c>
      <c r="AN180" s="657">
        <v>0</v>
      </c>
      <c r="AO180" s="660">
        <v>0</v>
      </c>
      <c r="AP180" s="660"/>
      <c r="AQ180" s="663">
        <f>SUM(J180:AO180)</f>
        <v>0</v>
      </c>
      <c r="AR180" s="664">
        <f>SUM(J180:AQ180)</f>
        <v>0</v>
      </c>
      <c r="AS180" s="1820" t="s">
        <v>141</v>
      </c>
      <c r="AT180" s="1821"/>
      <c r="AU180" s="636"/>
      <c r="AV180" s="636"/>
      <c r="AW180" s="636"/>
      <c r="AX180" s="636"/>
    </row>
    <row r="181" spans="2:91" ht="60" customHeight="1" x14ac:dyDescent="0.45">
      <c r="D181" s="1818"/>
      <c r="E181" s="1586"/>
      <c r="F181" s="1588"/>
      <c r="G181" s="1592"/>
      <c r="H181" s="665" t="s">
        <v>26</v>
      </c>
      <c r="I181" s="666"/>
      <c r="J181" s="667"/>
      <c r="K181" s="668"/>
      <c r="L181" s="669"/>
      <c r="M181" s="670"/>
      <c r="N181" s="67"/>
      <c r="O181" s="671"/>
      <c r="P181" s="672"/>
      <c r="Q181" s="673"/>
      <c r="R181" s="674"/>
      <c r="S181" s="675"/>
      <c r="T181" s="676"/>
      <c r="U181" s="67"/>
      <c r="V181" s="64"/>
      <c r="W181" s="677"/>
      <c r="X181" s="673"/>
      <c r="Y181" s="671"/>
      <c r="Z181" s="674"/>
      <c r="AA181" s="678"/>
      <c r="AB181" s="679"/>
      <c r="AC181" s="680"/>
      <c r="AD181" s="681"/>
      <c r="AE181" s="681"/>
      <c r="AF181" s="67"/>
      <c r="AG181" s="68"/>
      <c r="AH181" s="65"/>
      <c r="AI181" s="64"/>
      <c r="AJ181" s="68"/>
      <c r="AK181" s="682">
        <v>0</v>
      </c>
      <c r="AL181" s="67"/>
      <c r="AM181" s="68"/>
      <c r="AN181" s="683"/>
      <c r="AO181" s="684"/>
      <c r="AP181" s="684"/>
      <c r="AQ181" s="685">
        <f t="shared" ref="AQ181:AQ188" si="9">SUM(J181:AM181)</f>
        <v>0</v>
      </c>
      <c r="AR181" s="686">
        <f>SUM(J181:AQ181)</f>
        <v>0</v>
      </c>
      <c r="AS181" s="1822"/>
      <c r="AT181" s="1823"/>
      <c r="AU181" s="636"/>
      <c r="AV181" s="636"/>
      <c r="AW181" s="636"/>
      <c r="AX181" s="636"/>
    </row>
    <row r="182" spans="2:91" ht="86.4" customHeight="1" x14ac:dyDescent="0.45">
      <c r="D182" s="1818"/>
      <c r="E182" s="687" t="s">
        <v>142</v>
      </c>
      <c r="F182" s="1589"/>
      <c r="G182" s="1592"/>
      <c r="H182" s="688" t="s">
        <v>26</v>
      </c>
      <c r="I182" s="689"/>
      <c r="J182" s="690"/>
      <c r="K182" s="691"/>
      <c r="L182" s="692"/>
      <c r="M182" s="693"/>
      <c r="N182" s="471"/>
      <c r="O182" s="694"/>
      <c r="P182" s="695">
        <v>2</v>
      </c>
      <c r="Q182" s="696"/>
      <c r="R182" s="697"/>
      <c r="S182" s="696"/>
      <c r="T182" s="694"/>
      <c r="U182" s="471"/>
      <c r="V182" s="472"/>
      <c r="W182" s="697"/>
      <c r="X182" s="696"/>
      <c r="Y182" s="694"/>
      <c r="Z182" s="698"/>
      <c r="AA182" s="699"/>
      <c r="AB182" s="700"/>
      <c r="AC182" s="701"/>
      <c r="AD182" s="472"/>
      <c r="AE182" s="702"/>
      <c r="AF182" s="471"/>
      <c r="AG182" s="474"/>
      <c r="AH182" s="473"/>
      <c r="AI182" s="472"/>
      <c r="AJ182" s="474"/>
      <c r="AK182" s="703"/>
      <c r="AL182" s="471"/>
      <c r="AM182" s="474"/>
      <c r="AN182" s="471"/>
      <c r="AO182" s="472"/>
      <c r="AP182" s="704"/>
      <c r="AQ182" s="705">
        <f t="shared" si="9"/>
        <v>2</v>
      </c>
      <c r="AR182" s="555">
        <f>SUM(J182:AQ182)</f>
        <v>4</v>
      </c>
      <c r="AS182" s="1822"/>
      <c r="AT182" s="1823"/>
      <c r="AU182" s="636"/>
      <c r="AV182" s="636"/>
      <c r="AW182" s="636"/>
      <c r="AX182" s="636"/>
    </row>
    <row r="183" spans="2:91" ht="60" customHeight="1" x14ac:dyDescent="0.45">
      <c r="D183" s="1818"/>
      <c r="E183" s="687" t="s">
        <v>143</v>
      </c>
      <c r="F183" s="1589"/>
      <c r="G183" s="1592"/>
      <c r="H183" s="688" t="s">
        <v>26</v>
      </c>
      <c r="I183" s="689"/>
      <c r="J183" s="690"/>
      <c r="K183" s="691"/>
      <c r="L183" s="692"/>
      <c r="M183" s="693"/>
      <c r="N183" s="471"/>
      <c r="O183" s="694"/>
      <c r="P183" s="697"/>
      <c r="Q183" s="696"/>
      <c r="R183" s="697"/>
      <c r="S183" s="696"/>
      <c r="T183" s="694"/>
      <c r="U183" s="471"/>
      <c r="V183" s="472"/>
      <c r="W183" s="697"/>
      <c r="X183" s="696"/>
      <c r="Y183" s="694"/>
      <c r="Z183" s="698"/>
      <c r="AA183" s="699"/>
      <c r="AB183" s="700"/>
      <c r="AC183" s="701"/>
      <c r="AD183" s="472"/>
      <c r="AE183" s="702"/>
      <c r="AF183" s="471"/>
      <c r="AG183" s="474"/>
      <c r="AH183" s="473"/>
      <c r="AI183" s="472"/>
      <c r="AJ183" s="474"/>
      <c r="AK183" s="703"/>
      <c r="AL183" s="471"/>
      <c r="AM183" s="474"/>
      <c r="AN183" s="471"/>
      <c r="AO183" s="472"/>
      <c r="AP183" s="704"/>
      <c r="AQ183" s="705">
        <f t="shared" si="9"/>
        <v>0</v>
      </c>
      <c r="AR183" s="555">
        <f>SUM(J183:AQ183)</f>
        <v>0</v>
      </c>
      <c r="AS183" s="1822"/>
      <c r="AT183" s="1823"/>
      <c r="AU183" s="636"/>
      <c r="AV183" s="636"/>
      <c r="AW183" s="636"/>
      <c r="AX183" s="636"/>
    </row>
    <row r="184" spans="2:91" ht="60" customHeight="1" thickBot="1" x14ac:dyDescent="0.5">
      <c r="D184" s="1819"/>
      <c r="E184" s="706"/>
      <c r="F184" s="1590"/>
      <c r="G184" s="1593"/>
      <c r="H184" s="707" t="s">
        <v>27</v>
      </c>
      <c r="I184" s="708"/>
      <c r="J184" s="709"/>
      <c r="K184" s="710"/>
      <c r="L184" s="711"/>
      <c r="M184" s="712"/>
      <c r="N184" s="713"/>
      <c r="O184" s="714"/>
      <c r="P184" s="715"/>
      <c r="Q184" s="716"/>
      <c r="R184" s="715"/>
      <c r="S184" s="716"/>
      <c r="T184" s="714"/>
      <c r="U184" s="713"/>
      <c r="V184" s="716"/>
      <c r="W184" s="715"/>
      <c r="X184" s="716"/>
      <c r="Y184" s="714"/>
      <c r="Z184" s="713"/>
      <c r="AA184" s="717"/>
      <c r="AB184" s="709"/>
      <c r="AC184" s="710"/>
      <c r="AD184" s="716"/>
      <c r="AE184" s="716"/>
      <c r="AF184" s="713"/>
      <c r="AG184" s="714"/>
      <c r="AH184" s="715"/>
      <c r="AI184" s="716"/>
      <c r="AJ184" s="714"/>
      <c r="AK184" s="718"/>
      <c r="AL184" s="713"/>
      <c r="AM184" s="714"/>
      <c r="AN184" s="713"/>
      <c r="AO184" s="716"/>
      <c r="AP184" s="719"/>
      <c r="AQ184" s="720">
        <f t="shared" si="9"/>
        <v>0</v>
      </c>
      <c r="AR184" s="721">
        <f>SUM(J184:AQ184)</f>
        <v>0</v>
      </c>
      <c r="AS184" s="1822"/>
      <c r="AT184" s="1823"/>
      <c r="AU184" s="636"/>
      <c r="AV184" s="636"/>
      <c r="AW184" s="636"/>
      <c r="AX184" s="636"/>
    </row>
    <row r="185" spans="2:91" s="135" customFormat="1" ht="76.95" customHeight="1" thickTop="1" x14ac:dyDescent="0.45">
      <c r="B185" s="1"/>
      <c r="C185" s="1"/>
      <c r="D185" s="1817" t="s">
        <v>138</v>
      </c>
      <c r="E185" s="1585" t="s">
        <v>144</v>
      </c>
      <c r="F185" s="1587" t="s">
        <v>28</v>
      </c>
      <c r="G185" s="1591"/>
      <c r="H185" s="651" t="s">
        <v>140</v>
      </c>
      <c r="I185" s="652"/>
      <c r="J185" s="653"/>
      <c r="K185" s="722"/>
      <c r="L185" s="656">
        <v>20</v>
      </c>
      <c r="M185" s="656">
        <v>20</v>
      </c>
      <c r="N185" s="657">
        <v>20</v>
      </c>
      <c r="O185" s="658">
        <v>20</v>
      </c>
      <c r="P185" s="659">
        <v>20</v>
      </c>
      <c r="Q185" s="660">
        <v>20</v>
      </c>
      <c r="R185" s="659">
        <v>20</v>
      </c>
      <c r="S185" s="660">
        <v>20</v>
      </c>
      <c r="T185" s="658">
        <v>20</v>
      </c>
      <c r="U185" s="657">
        <v>20</v>
      </c>
      <c r="V185" s="660">
        <v>20</v>
      </c>
      <c r="W185" s="659">
        <v>20</v>
      </c>
      <c r="X185" s="660">
        <v>20</v>
      </c>
      <c r="Y185" s="658">
        <v>20</v>
      </c>
      <c r="Z185" s="657">
        <v>20</v>
      </c>
      <c r="AA185" s="661">
        <v>20</v>
      </c>
      <c r="AB185" s="660">
        <v>20</v>
      </c>
      <c r="AC185" s="659">
        <v>20</v>
      </c>
      <c r="AD185" s="660">
        <v>20</v>
      </c>
      <c r="AE185" s="660"/>
      <c r="AF185" s="657"/>
      <c r="AG185" s="658"/>
      <c r="AH185" s="659"/>
      <c r="AI185" s="660"/>
      <c r="AJ185" s="657"/>
      <c r="AK185" s="662"/>
      <c r="AL185" s="657">
        <v>0</v>
      </c>
      <c r="AM185" s="658"/>
      <c r="AN185" s="657">
        <v>0</v>
      </c>
      <c r="AO185" s="660">
        <v>0</v>
      </c>
      <c r="AP185" s="660"/>
      <c r="AQ185" s="661">
        <f t="shared" si="9"/>
        <v>380</v>
      </c>
      <c r="AR185" s="723">
        <f>SUM(M185:AQ185)</f>
        <v>740</v>
      </c>
      <c r="AS185" s="1822"/>
      <c r="AT185" s="1823"/>
      <c r="AU185" s="1583"/>
      <c r="AV185" s="1583"/>
      <c r="AW185" s="724"/>
      <c r="AX185" s="724"/>
    </row>
    <row r="186" spans="2:91" ht="76.95" customHeight="1" x14ac:dyDescent="0.45">
      <c r="D186" s="1818"/>
      <c r="E186" s="1586"/>
      <c r="F186" s="1588"/>
      <c r="G186" s="1592"/>
      <c r="H186" s="665" t="s">
        <v>26</v>
      </c>
      <c r="I186" s="666"/>
      <c r="J186" s="441">
        <v>20</v>
      </c>
      <c r="K186" s="442">
        <v>20</v>
      </c>
      <c r="L186" s="443">
        <v>20</v>
      </c>
      <c r="M186" s="725">
        <v>20</v>
      </c>
      <c r="N186" s="72">
        <v>20</v>
      </c>
      <c r="O186" s="726">
        <v>20</v>
      </c>
      <c r="P186" s="727">
        <v>20</v>
      </c>
      <c r="Q186" s="728">
        <v>20</v>
      </c>
      <c r="R186" s="727">
        <v>20</v>
      </c>
      <c r="S186" s="728">
        <v>20</v>
      </c>
      <c r="T186" s="726">
        <v>20</v>
      </c>
      <c r="U186" s="72">
        <v>20</v>
      </c>
      <c r="V186" s="141">
        <v>20</v>
      </c>
      <c r="W186" s="727">
        <v>20</v>
      </c>
      <c r="X186" s="728">
        <v>20</v>
      </c>
      <c r="Y186" s="726">
        <v>20</v>
      </c>
      <c r="Z186" s="729">
        <v>20</v>
      </c>
      <c r="AA186" s="63">
        <v>20</v>
      </c>
      <c r="AB186" s="136">
        <v>20</v>
      </c>
      <c r="AC186" s="137"/>
      <c r="AD186" s="173"/>
      <c r="AE186" s="173"/>
      <c r="AF186" s="72"/>
      <c r="AG186" s="139"/>
      <c r="AH186" s="140"/>
      <c r="AI186" s="141"/>
      <c r="AJ186" s="72"/>
      <c r="AK186" s="682"/>
      <c r="AL186" s="67"/>
      <c r="AM186" s="68"/>
      <c r="AN186" s="683"/>
      <c r="AO186" s="684"/>
      <c r="AP186" s="684"/>
      <c r="AQ186" s="685">
        <f t="shared" si="9"/>
        <v>380</v>
      </c>
      <c r="AR186" s="686">
        <f>SUM(J186:AQ186)</f>
        <v>760</v>
      </c>
      <c r="AS186" s="1822"/>
      <c r="AT186" s="1823"/>
      <c r="AU186" s="636"/>
      <c r="AV186" s="636"/>
      <c r="AW186" s="636"/>
      <c r="AX186" s="636"/>
    </row>
    <row r="187" spans="2:91" ht="76.95" customHeight="1" x14ac:dyDescent="0.45">
      <c r="D187" s="1818"/>
      <c r="E187" s="730" t="s">
        <v>145</v>
      </c>
      <c r="F187" s="1589"/>
      <c r="G187" s="1592"/>
      <c r="H187" s="688" t="s">
        <v>26</v>
      </c>
      <c r="I187" s="731">
        <v>20</v>
      </c>
      <c r="J187" s="100">
        <v>20</v>
      </c>
      <c r="K187" s="375">
        <v>20</v>
      </c>
      <c r="L187" s="376">
        <v>20</v>
      </c>
      <c r="M187" s="545">
        <v>20</v>
      </c>
      <c r="N187" s="103">
        <v>20</v>
      </c>
      <c r="O187" s="379">
        <v>20</v>
      </c>
      <c r="P187" s="378">
        <v>20</v>
      </c>
      <c r="Q187" s="370">
        <v>20</v>
      </c>
      <c r="R187" s="378">
        <v>20</v>
      </c>
      <c r="S187" s="370">
        <v>20</v>
      </c>
      <c r="T187" s="379">
        <v>20</v>
      </c>
      <c r="U187" s="103">
        <v>20</v>
      </c>
      <c r="V187" s="106">
        <v>20</v>
      </c>
      <c r="W187" s="378">
        <v>20</v>
      </c>
      <c r="X187" s="370">
        <v>20</v>
      </c>
      <c r="Y187" s="379">
        <v>20</v>
      </c>
      <c r="Z187" s="377">
        <v>20</v>
      </c>
      <c r="AA187" s="99">
        <v>20</v>
      </c>
      <c r="AB187" s="100"/>
      <c r="AC187" s="101"/>
      <c r="AD187" s="106"/>
      <c r="AE187" s="199"/>
      <c r="AF187" s="103"/>
      <c r="AG187" s="104"/>
      <c r="AH187" s="105"/>
      <c r="AI187" s="106"/>
      <c r="AJ187" s="103"/>
      <c r="AK187" s="703"/>
      <c r="AL187" s="471"/>
      <c r="AM187" s="474"/>
      <c r="AN187" s="471"/>
      <c r="AO187" s="472"/>
      <c r="AP187" s="704"/>
      <c r="AQ187" s="705">
        <f t="shared" si="9"/>
        <v>360</v>
      </c>
      <c r="AR187" s="686">
        <f>SUM(J187:AQ187)</f>
        <v>720</v>
      </c>
      <c r="AS187" s="1822"/>
      <c r="AT187" s="1823"/>
      <c r="AU187" s="636"/>
      <c r="AV187" s="636"/>
      <c r="AW187" s="636"/>
      <c r="AX187" s="636"/>
    </row>
    <row r="188" spans="2:91" ht="76.95" customHeight="1" thickBot="1" x14ac:dyDescent="0.5">
      <c r="D188" s="1819"/>
      <c r="E188" s="706"/>
      <c r="F188" s="1590"/>
      <c r="G188" s="1593"/>
      <c r="H188" s="707" t="s">
        <v>27</v>
      </c>
      <c r="I188" s="732">
        <v>20</v>
      </c>
      <c r="J188" s="733">
        <v>20</v>
      </c>
      <c r="K188" s="734">
        <v>20</v>
      </c>
      <c r="L188" s="735">
        <v>20</v>
      </c>
      <c r="M188" s="736">
        <v>20</v>
      </c>
      <c r="N188" s="737">
        <v>20</v>
      </c>
      <c r="O188" s="738">
        <v>20</v>
      </c>
      <c r="P188" s="739">
        <v>20</v>
      </c>
      <c r="Q188" s="740">
        <v>20</v>
      </c>
      <c r="R188" s="739">
        <v>20</v>
      </c>
      <c r="S188" s="740">
        <v>20</v>
      </c>
      <c r="T188" s="738">
        <v>20</v>
      </c>
      <c r="U188" s="737">
        <v>20</v>
      </c>
      <c r="V188" s="740">
        <v>20</v>
      </c>
      <c r="W188" s="739">
        <v>20</v>
      </c>
      <c r="X188" s="740">
        <v>20</v>
      </c>
      <c r="Y188" s="738">
        <v>20</v>
      </c>
      <c r="Z188" s="737"/>
      <c r="AA188" s="741"/>
      <c r="AB188" s="733"/>
      <c r="AC188" s="734"/>
      <c r="AD188" s="740"/>
      <c r="AE188" s="740"/>
      <c r="AF188" s="737"/>
      <c r="AG188" s="738"/>
      <c r="AH188" s="739"/>
      <c r="AI188" s="740"/>
      <c r="AJ188" s="737"/>
      <c r="AK188" s="718"/>
      <c r="AL188" s="713"/>
      <c r="AM188" s="714"/>
      <c r="AN188" s="713"/>
      <c r="AO188" s="716"/>
      <c r="AP188" s="719"/>
      <c r="AQ188" s="720">
        <f t="shared" si="9"/>
        <v>320</v>
      </c>
      <c r="AR188" s="721">
        <f>SUM(J188:AQ188)</f>
        <v>640</v>
      </c>
      <c r="AS188" s="1824"/>
      <c r="AT188" s="1825"/>
      <c r="AU188" s="636"/>
      <c r="AV188" s="636"/>
      <c r="AW188" s="636"/>
      <c r="AX188" s="636"/>
    </row>
    <row r="189" spans="2:91" s="135" customFormat="1" ht="103.2" customHeight="1" thickTop="1" x14ac:dyDescent="0.45">
      <c r="B189" s="1"/>
      <c r="C189" s="1"/>
      <c r="D189" s="588"/>
      <c r="E189" s="742"/>
      <c r="F189" s="588"/>
      <c r="G189" s="588"/>
      <c r="H189" s="743"/>
      <c r="I189" s="743"/>
      <c r="J189" s="633"/>
      <c r="K189" s="634"/>
      <c r="L189" s="634"/>
      <c r="M189" s="634"/>
      <c r="N189" s="634"/>
      <c r="O189" s="634"/>
      <c r="P189" s="634"/>
      <c r="Q189" s="634"/>
      <c r="R189" s="634"/>
      <c r="S189" s="634"/>
      <c r="T189" s="744"/>
      <c r="U189" s="744"/>
      <c r="V189" s="744"/>
      <c r="W189" s="744"/>
      <c r="X189" s="744"/>
      <c r="Y189" s="744"/>
      <c r="Z189" s="744"/>
      <c r="AA189" s="744"/>
      <c r="AB189" s="744"/>
      <c r="AC189" s="744"/>
      <c r="AD189" s="744"/>
      <c r="AE189" s="744"/>
      <c r="AF189" s="744"/>
      <c r="AG189" s="744"/>
      <c r="AH189" s="744"/>
      <c r="AI189" s="744"/>
      <c r="AJ189" s="744"/>
      <c r="AK189" s="744"/>
      <c r="AL189" s="744"/>
      <c r="AM189" s="744"/>
      <c r="AN189" s="744"/>
      <c r="AO189" s="744"/>
      <c r="AP189" s="744"/>
      <c r="AQ189" s="744"/>
    </row>
    <row r="190" spans="2:91" s="627" customFormat="1" ht="45" customHeight="1" x14ac:dyDescent="0.45">
      <c r="B190" s="1"/>
      <c r="C190" s="1"/>
      <c r="J190" s="634"/>
      <c r="K190" s="634"/>
      <c r="L190" s="634"/>
      <c r="M190" s="634"/>
      <c r="N190" s="634"/>
      <c r="O190" s="634"/>
      <c r="P190" s="634"/>
      <c r="Q190" s="634"/>
      <c r="R190" s="634"/>
      <c r="S190" s="634"/>
    </row>
    <row r="191" spans="2:91" s="636" customFormat="1" ht="126.75" customHeight="1" x14ac:dyDescent="0.45">
      <c r="B191" s="1"/>
      <c r="C191" s="1"/>
      <c r="D191" s="745"/>
      <c r="E191" s="746"/>
      <c r="F191" s="588"/>
      <c r="G191" s="588"/>
      <c r="H191" s="747"/>
      <c r="I191" s="748"/>
      <c r="J191" s="748"/>
      <c r="K191" s="749"/>
      <c r="L191" s="749"/>
      <c r="M191" s="750"/>
      <c r="N191" s="751"/>
      <c r="O191" s="751"/>
      <c r="P191" s="751"/>
      <c r="Q191" s="751"/>
      <c r="R191" s="751"/>
      <c r="S191" s="751"/>
      <c r="T191" s="751"/>
      <c r="U191" s="751"/>
      <c r="V191" s="751"/>
      <c r="W191" s="751"/>
      <c r="X191" s="751"/>
      <c r="Y191" s="751"/>
      <c r="AA191" s="751"/>
      <c r="AB191" s="751"/>
      <c r="AC191" s="751"/>
      <c r="AD191" s="752"/>
      <c r="AE191" s="752"/>
      <c r="AF191" s="752"/>
      <c r="AG191" s="752"/>
      <c r="AH191" s="752"/>
      <c r="AI191" s="752"/>
      <c r="AJ191" s="752"/>
      <c r="AK191" s="752"/>
      <c r="AL191" s="752"/>
      <c r="AM191" s="752"/>
      <c r="AN191" s="752"/>
      <c r="AO191" s="752"/>
      <c r="AP191" s="752"/>
      <c r="AQ191" s="753"/>
      <c r="AS191" s="754"/>
    </row>
    <row r="192" spans="2:91" s="636" customFormat="1" ht="126.75" customHeight="1" x14ac:dyDescent="0.45">
      <c r="B192" s="1"/>
      <c r="C192" s="1"/>
      <c r="D192" s="745"/>
      <c r="E192" s="746"/>
      <c r="F192" s="588"/>
      <c r="G192" s="588"/>
      <c r="H192" s="747"/>
      <c r="I192" s="748"/>
      <c r="J192" s="748"/>
      <c r="K192" s="749"/>
      <c r="L192" s="749"/>
      <c r="M192" s="750"/>
      <c r="N192" s="751"/>
      <c r="O192" s="751"/>
      <c r="P192" s="751"/>
      <c r="Q192" s="751"/>
      <c r="R192" s="751"/>
      <c r="S192" s="751"/>
      <c r="T192" s="751"/>
      <c r="U192" s="751"/>
      <c r="V192" s="751"/>
      <c r="W192" s="751"/>
      <c r="X192" s="751"/>
      <c r="Y192" s="751"/>
      <c r="AA192" s="751"/>
      <c r="AB192" s="751"/>
      <c r="AC192" s="751"/>
      <c r="AD192" s="752"/>
      <c r="AE192" s="752"/>
      <c r="AF192" s="752"/>
      <c r="AG192" s="752"/>
      <c r="AH192" s="752"/>
      <c r="AI192" s="752"/>
      <c r="AJ192" s="752"/>
      <c r="AK192" s="752"/>
      <c r="AL192" s="752"/>
      <c r="AM192" s="752"/>
      <c r="AN192" s="752"/>
      <c r="AO192" s="752"/>
      <c r="AP192" s="752"/>
      <c r="AQ192" s="753"/>
      <c r="AS192" s="754"/>
    </row>
    <row r="193" spans="2:45" s="636" customFormat="1" ht="126.75" customHeight="1" x14ac:dyDescent="0.45">
      <c r="B193" s="1"/>
      <c r="C193" s="1"/>
      <c r="D193" s="745"/>
      <c r="E193" s="746"/>
      <c r="F193" s="588"/>
      <c r="G193" s="588"/>
      <c r="H193" s="747"/>
      <c r="I193" s="748"/>
      <c r="J193" s="748"/>
      <c r="K193" s="749"/>
      <c r="L193" s="749"/>
      <c r="M193" s="750"/>
      <c r="N193" s="751"/>
      <c r="O193" s="751"/>
      <c r="P193" s="751"/>
      <c r="Q193" s="751"/>
      <c r="R193" s="751"/>
      <c r="S193" s="751"/>
      <c r="T193" s="751"/>
      <c r="U193" s="751"/>
      <c r="V193" s="751"/>
      <c r="W193" s="751"/>
      <c r="X193" s="751"/>
      <c r="Y193" s="751"/>
      <c r="AA193" s="751"/>
      <c r="AB193" s="751"/>
      <c r="AC193" s="751"/>
      <c r="AD193" s="752"/>
      <c r="AE193" s="752"/>
      <c r="AF193" s="752"/>
      <c r="AG193" s="752"/>
      <c r="AH193" s="752"/>
      <c r="AI193" s="752"/>
      <c r="AJ193" s="752"/>
      <c r="AK193" s="752"/>
      <c r="AL193" s="752"/>
      <c r="AM193" s="752"/>
      <c r="AN193" s="752"/>
      <c r="AO193" s="752"/>
      <c r="AP193" s="752"/>
      <c r="AQ193" s="753"/>
      <c r="AS193" s="754"/>
    </row>
    <row r="194" spans="2:45" s="636" customFormat="1" ht="126.75" customHeight="1" x14ac:dyDescent="0.45">
      <c r="B194" s="1"/>
      <c r="C194" s="1"/>
      <c r="D194" s="745"/>
      <c r="E194" s="746"/>
      <c r="F194" s="588"/>
      <c r="G194" s="588"/>
      <c r="H194" s="747"/>
      <c r="I194" s="748"/>
      <c r="J194" s="748"/>
      <c r="K194" s="749"/>
      <c r="L194" s="749"/>
      <c r="M194" s="750"/>
      <c r="N194" s="751"/>
      <c r="O194" s="751"/>
      <c r="P194" s="751"/>
      <c r="Q194" s="751"/>
      <c r="R194" s="751"/>
      <c r="S194" s="751"/>
      <c r="T194" s="751"/>
      <c r="U194" s="751"/>
      <c r="V194" s="751"/>
      <c r="W194" s="751"/>
      <c r="X194" s="751"/>
      <c r="Y194" s="751"/>
      <c r="AA194" s="751"/>
      <c r="AB194" s="751"/>
      <c r="AC194" s="751"/>
      <c r="AD194" s="752"/>
      <c r="AE194" s="752"/>
      <c r="AF194" s="752"/>
      <c r="AG194" s="752"/>
      <c r="AH194" s="752"/>
      <c r="AI194" s="752"/>
      <c r="AJ194" s="752"/>
      <c r="AK194" s="752"/>
      <c r="AL194" s="752"/>
      <c r="AM194" s="752"/>
      <c r="AN194" s="752"/>
      <c r="AO194" s="752"/>
      <c r="AP194" s="752"/>
      <c r="AQ194" s="753"/>
      <c r="AS194" s="754"/>
    </row>
    <row r="195" spans="2:45" s="636" customFormat="1" ht="126.75" customHeight="1" x14ac:dyDescent="0.45">
      <c r="B195" s="1"/>
      <c r="C195" s="1"/>
      <c r="D195" s="745"/>
      <c r="E195" s="746"/>
      <c r="F195" s="588"/>
      <c r="G195" s="588"/>
      <c r="H195" s="747"/>
      <c r="I195" s="748"/>
      <c r="J195" s="748"/>
      <c r="K195" s="749"/>
      <c r="L195" s="749"/>
      <c r="M195" s="750"/>
      <c r="N195" s="751"/>
      <c r="O195" s="751"/>
      <c r="P195" s="751"/>
      <c r="Q195" s="751"/>
      <c r="R195" s="751"/>
      <c r="S195" s="751"/>
      <c r="T195" s="751"/>
      <c r="U195" s="751"/>
      <c r="V195" s="751"/>
      <c r="W195" s="751"/>
      <c r="X195" s="751"/>
      <c r="Y195" s="751"/>
      <c r="AA195" s="751"/>
      <c r="AB195" s="751"/>
      <c r="AC195" s="751"/>
      <c r="AD195" s="752"/>
      <c r="AE195" s="752"/>
      <c r="AF195" s="752"/>
      <c r="AG195" s="752"/>
      <c r="AH195" s="752"/>
      <c r="AI195" s="752"/>
      <c r="AJ195" s="752"/>
      <c r="AK195" s="752"/>
      <c r="AL195" s="752"/>
      <c r="AM195" s="752"/>
      <c r="AN195" s="752"/>
      <c r="AO195" s="752"/>
      <c r="AP195" s="752"/>
      <c r="AQ195" s="753"/>
      <c r="AS195" s="754"/>
    </row>
    <row r="196" spans="2:45" s="636" customFormat="1" ht="126.75" customHeight="1" x14ac:dyDescent="0.45">
      <c r="B196" s="1"/>
      <c r="C196" s="1"/>
      <c r="D196" s="745"/>
      <c r="E196" s="746"/>
      <c r="F196" s="588"/>
      <c r="G196" s="588"/>
      <c r="H196" s="747"/>
      <c r="I196" s="748"/>
      <c r="J196" s="748"/>
      <c r="K196" s="749"/>
      <c r="L196" s="749"/>
      <c r="M196" s="750"/>
      <c r="N196" s="751"/>
      <c r="O196" s="751"/>
      <c r="P196" s="751"/>
      <c r="Q196" s="751"/>
      <c r="R196" s="751"/>
      <c r="S196" s="751"/>
      <c r="T196" s="751"/>
      <c r="U196" s="751"/>
      <c r="V196" s="751"/>
      <c r="W196" s="751"/>
      <c r="X196" s="751"/>
      <c r="Y196" s="751"/>
      <c r="AA196" s="751"/>
      <c r="AB196" s="751"/>
      <c r="AC196" s="751"/>
      <c r="AD196" s="752"/>
      <c r="AE196" s="752"/>
      <c r="AF196" s="752"/>
      <c r="AG196" s="752"/>
      <c r="AH196" s="752"/>
      <c r="AI196" s="752"/>
      <c r="AJ196" s="752"/>
      <c r="AK196" s="752"/>
      <c r="AL196" s="752"/>
      <c r="AM196" s="752"/>
      <c r="AN196" s="752"/>
      <c r="AO196" s="752"/>
      <c r="AP196" s="752"/>
      <c r="AQ196" s="753"/>
      <c r="AS196" s="754"/>
    </row>
    <row r="197" spans="2:45" s="636" customFormat="1" ht="126.75" customHeight="1" x14ac:dyDescent="0.45">
      <c r="B197" s="1"/>
      <c r="C197" s="1"/>
      <c r="D197" s="745"/>
      <c r="E197" s="746"/>
      <c r="F197" s="588"/>
      <c r="G197" s="588"/>
      <c r="H197" s="747"/>
      <c r="I197" s="748"/>
      <c r="J197" s="748"/>
      <c r="K197" s="749"/>
      <c r="L197" s="749"/>
      <c r="M197" s="750"/>
      <c r="N197" s="751"/>
      <c r="O197" s="751"/>
      <c r="P197" s="751"/>
      <c r="Q197" s="751"/>
      <c r="R197" s="751"/>
      <c r="S197" s="751"/>
      <c r="T197" s="751"/>
      <c r="U197" s="751"/>
      <c r="V197" s="751"/>
      <c r="W197" s="751"/>
      <c r="X197" s="751"/>
      <c r="Y197" s="751"/>
      <c r="AA197" s="751"/>
      <c r="AB197" s="751"/>
      <c r="AC197" s="751"/>
      <c r="AD197" s="752"/>
      <c r="AE197" s="752"/>
      <c r="AF197" s="752"/>
      <c r="AG197" s="752"/>
      <c r="AH197" s="752"/>
      <c r="AI197" s="752"/>
      <c r="AJ197" s="752"/>
      <c r="AK197" s="752"/>
      <c r="AL197" s="752"/>
      <c r="AM197" s="752"/>
      <c r="AN197" s="752"/>
      <c r="AO197" s="752"/>
      <c r="AP197" s="752"/>
      <c r="AQ197" s="753"/>
      <c r="AS197" s="754"/>
    </row>
    <row r="198" spans="2:45" s="636" customFormat="1" ht="126.75" customHeight="1" x14ac:dyDescent="0.45">
      <c r="B198" s="1"/>
      <c r="C198" s="1"/>
      <c r="D198" s="745"/>
      <c r="E198" s="746"/>
      <c r="F198" s="588"/>
      <c r="G198" s="588"/>
      <c r="H198" s="747"/>
      <c r="I198" s="748"/>
      <c r="J198" s="748"/>
      <c r="K198" s="749"/>
      <c r="L198" s="749"/>
      <c r="M198" s="750"/>
      <c r="N198" s="751"/>
      <c r="O198" s="751"/>
      <c r="P198" s="751"/>
      <c r="Q198" s="751"/>
      <c r="R198" s="751"/>
      <c r="S198" s="751"/>
      <c r="T198" s="751"/>
      <c r="U198" s="751"/>
      <c r="V198" s="751"/>
      <c r="W198" s="751"/>
      <c r="X198" s="751"/>
      <c r="Y198" s="751"/>
      <c r="AA198" s="751"/>
      <c r="AB198" s="751"/>
      <c r="AC198" s="751"/>
      <c r="AD198" s="752"/>
      <c r="AE198" s="752"/>
      <c r="AF198" s="752"/>
      <c r="AG198" s="752"/>
      <c r="AH198" s="752"/>
      <c r="AI198" s="752"/>
      <c r="AJ198" s="752"/>
      <c r="AK198" s="752"/>
      <c r="AL198" s="752"/>
      <c r="AM198" s="752"/>
      <c r="AN198" s="752"/>
      <c r="AO198" s="752"/>
      <c r="AP198" s="752"/>
      <c r="AQ198" s="753"/>
      <c r="AS198" s="754"/>
    </row>
    <row r="199" spans="2:45" s="636" customFormat="1" ht="126.75" customHeight="1" x14ac:dyDescent="0.45">
      <c r="B199" s="1"/>
      <c r="C199" s="1"/>
      <c r="D199" s="745"/>
      <c r="E199" s="746"/>
      <c r="F199" s="588"/>
      <c r="G199" s="588"/>
      <c r="H199" s="747"/>
      <c r="I199" s="748"/>
      <c r="J199" s="748"/>
      <c r="K199" s="749"/>
      <c r="L199" s="749"/>
      <c r="M199" s="750"/>
      <c r="N199" s="751"/>
      <c r="O199" s="751"/>
      <c r="P199" s="751"/>
      <c r="Q199" s="751"/>
      <c r="R199" s="751"/>
      <c r="S199" s="751"/>
      <c r="T199" s="751"/>
      <c r="U199" s="751"/>
      <c r="V199" s="751"/>
      <c r="W199" s="751"/>
      <c r="X199" s="751"/>
      <c r="Y199" s="751"/>
      <c r="AA199" s="751"/>
      <c r="AB199" s="751"/>
      <c r="AC199" s="751"/>
      <c r="AD199" s="752"/>
      <c r="AE199" s="752"/>
      <c r="AF199" s="752"/>
      <c r="AG199" s="752"/>
      <c r="AH199" s="752"/>
      <c r="AI199" s="752"/>
      <c r="AJ199" s="752"/>
      <c r="AK199" s="752"/>
      <c r="AL199" s="752"/>
      <c r="AM199" s="752"/>
      <c r="AN199" s="752"/>
      <c r="AO199" s="752"/>
      <c r="AP199" s="752"/>
      <c r="AQ199" s="753"/>
      <c r="AS199" s="754"/>
    </row>
    <row r="200" spans="2:45" s="627" customFormat="1" x14ac:dyDescent="0.45">
      <c r="B200" s="1"/>
      <c r="C200" s="1"/>
      <c r="M200" s="627">
        <f>SUM(M38,M36)</f>
        <v>0</v>
      </c>
      <c r="N200" s="627">
        <f>SUM(N38,N36)</f>
        <v>0</v>
      </c>
      <c r="O200" s="627">
        <f>SUM(O38,O36)</f>
        <v>0</v>
      </c>
      <c r="P200" s="627">
        <f>SUM(P38,P36)</f>
        <v>0</v>
      </c>
      <c r="S200" s="627">
        <f>SUM(S38,S36)</f>
        <v>0</v>
      </c>
      <c r="T200" s="627">
        <f>SUM(T38,T36)</f>
        <v>0</v>
      </c>
      <c r="U200" s="627">
        <f>SUM(U38,U36)</f>
        <v>0</v>
      </c>
      <c r="W200" s="627">
        <f>SUM(W38,W36)</f>
        <v>0</v>
      </c>
      <c r="X200" s="627">
        <f>SUM(X38,X36)</f>
        <v>0</v>
      </c>
      <c r="Y200" s="627">
        <f>SUM(Y38,Y36)</f>
        <v>0</v>
      </c>
      <c r="Z200" s="627">
        <f>SUM(Z38,Z36)</f>
        <v>0</v>
      </c>
      <c r="AA200" s="627">
        <f>SUM(AA38,AA36)</f>
        <v>0</v>
      </c>
      <c r="AD200" s="627">
        <f t="shared" ref="AD200:AP200" si="10">SUM(AD38,AD36)</f>
        <v>0</v>
      </c>
      <c r="AE200" s="627">
        <f t="shared" si="10"/>
        <v>0</v>
      </c>
      <c r="AF200" s="627">
        <f t="shared" si="10"/>
        <v>0</v>
      </c>
      <c r="AG200" s="627">
        <f t="shared" si="10"/>
        <v>0</v>
      </c>
      <c r="AH200" s="627">
        <f t="shared" si="10"/>
        <v>0</v>
      </c>
      <c r="AI200" s="627">
        <f t="shared" si="10"/>
        <v>0</v>
      </c>
      <c r="AJ200" s="627">
        <f t="shared" si="10"/>
        <v>0</v>
      </c>
      <c r="AK200" s="627">
        <f t="shared" si="10"/>
        <v>0</v>
      </c>
      <c r="AL200" s="627">
        <f t="shared" si="10"/>
        <v>0</v>
      </c>
      <c r="AM200" s="627">
        <f t="shared" si="10"/>
        <v>0</v>
      </c>
      <c r="AN200" s="627">
        <f t="shared" si="10"/>
        <v>0</v>
      </c>
      <c r="AO200" s="627">
        <f t="shared" si="10"/>
        <v>0</v>
      </c>
      <c r="AP200" s="627">
        <f t="shared" si="10"/>
        <v>0</v>
      </c>
    </row>
    <row r="201" spans="2:45" s="627" customFormat="1" x14ac:dyDescent="0.45">
      <c r="B201" s="1"/>
      <c r="C201" s="1"/>
      <c r="AR201" s="755"/>
    </row>
    <row r="202" spans="2:45" s="627" customFormat="1" x14ac:dyDescent="0.45">
      <c r="B202" s="1"/>
      <c r="C202" s="1"/>
      <c r="AR202" s="755"/>
    </row>
    <row r="203" spans="2:45" s="627" customFormat="1" x14ac:dyDescent="0.45">
      <c r="B203" s="1"/>
      <c r="C203" s="1"/>
      <c r="AR203" s="755"/>
    </row>
    <row r="204" spans="2:45" s="627" customFormat="1" x14ac:dyDescent="0.45">
      <c r="B204" s="1"/>
      <c r="C204" s="1"/>
    </row>
    <row r="205" spans="2:45" s="627" customFormat="1" x14ac:dyDescent="0.45">
      <c r="B205" s="1"/>
      <c r="C205" s="1"/>
    </row>
    <row r="206" spans="2:45" s="627" customFormat="1" x14ac:dyDescent="0.45">
      <c r="B206" s="1"/>
      <c r="C206" s="1"/>
    </row>
    <row r="207" spans="2:45" s="627" customFormat="1" ht="78" customHeight="1" x14ac:dyDescent="0.45">
      <c r="B207" s="1"/>
      <c r="C207" s="1"/>
      <c r="H207" s="627" t="s">
        <v>146</v>
      </c>
      <c r="I207" s="627">
        <f t="shared" ref="I207:AP207" si="11">200*(I7+I10)</f>
        <v>0</v>
      </c>
      <c r="J207" s="627">
        <f t="shared" si="11"/>
        <v>0</v>
      </c>
      <c r="K207" s="627">
        <f t="shared" si="11"/>
        <v>0</v>
      </c>
      <c r="L207" s="627">
        <f t="shared" si="11"/>
        <v>0</v>
      </c>
      <c r="M207" s="627">
        <f t="shared" si="11"/>
        <v>0</v>
      </c>
      <c r="N207" s="627">
        <f t="shared" si="11"/>
        <v>0</v>
      </c>
      <c r="O207" s="627">
        <f t="shared" si="11"/>
        <v>0</v>
      </c>
      <c r="P207" s="627">
        <f t="shared" si="11"/>
        <v>0</v>
      </c>
      <c r="Q207" s="627">
        <f t="shared" si="11"/>
        <v>0</v>
      </c>
      <c r="R207" s="627">
        <f t="shared" si="11"/>
        <v>0</v>
      </c>
      <c r="S207" s="627">
        <f t="shared" si="11"/>
        <v>0</v>
      </c>
      <c r="T207" s="627">
        <f t="shared" si="11"/>
        <v>0</v>
      </c>
      <c r="U207" s="627">
        <f t="shared" si="11"/>
        <v>0</v>
      </c>
      <c r="V207" s="627">
        <f t="shared" si="11"/>
        <v>0</v>
      </c>
      <c r="W207" s="627">
        <f t="shared" si="11"/>
        <v>0</v>
      </c>
      <c r="X207" s="627">
        <f t="shared" si="11"/>
        <v>0</v>
      </c>
      <c r="Y207" s="627">
        <f t="shared" si="11"/>
        <v>0</v>
      </c>
      <c r="Z207" s="627">
        <f t="shared" si="11"/>
        <v>0</v>
      </c>
      <c r="AA207" s="627">
        <f t="shared" si="11"/>
        <v>0</v>
      </c>
      <c r="AB207" s="627">
        <f t="shared" si="11"/>
        <v>0</v>
      </c>
      <c r="AC207" s="627">
        <f t="shared" si="11"/>
        <v>0</v>
      </c>
      <c r="AD207" s="627">
        <f t="shared" si="11"/>
        <v>0</v>
      </c>
      <c r="AE207" s="627">
        <f t="shared" si="11"/>
        <v>0</v>
      </c>
      <c r="AF207" s="627">
        <f t="shared" si="11"/>
        <v>0</v>
      </c>
      <c r="AG207" s="627">
        <f t="shared" si="11"/>
        <v>0</v>
      </c>
      <c r="AH207" s="627">
        <f t="shared" si="11"/>
        <v>0</v>
      </c>
      <c r="AI207" s="627">
        <f t="shared" si="11"/>
        <v>0</v>
      </c>
      <c r="AJ207" s="627">
        <f t="shared" si="11"/>
        <v>0</v>
      </c>
      <c r="AK207" s="627">
        <f t="shared" si="11"/>
        <v>0</v>
      </c>
      <c r="AL207" s="627">
        <f t="shared" si="11"/>
        <v>0</v>
      </c>
      <c r="AM207" s="627">
        <f t="shared" si="11"/>
        <v>0</v>
      </c>
      <c r="AN207" s="627">
        <f t="shared" si="11"/>
        <v>0</v>
      </c>
      <c r="AO207" s="627">
        <f t="shared" si="11"/>
        <v>0</v>
      </c>
      <c r="AP207" s="627">
        <f t="shared" si="11"/>
        <v>0</v>
      </c>
    </row>
    <row r="208" spans="2:45" s="627" customFormat="1" ht="78" customHeight="1" x14ac:dyDescent="0.45">
      <c r="B208" s="1"/>
      <c r="C208" s="1"/>
      <c r="H208" s="627" t="s">
        <v>147</v>
      </c>
      <c r="I208" s="627">
        <f t="shared" ref="I208:AR208" si="12">160*(I170+I152+I155+I158+I161+I164+I167)</f>
        <v>32480</v>
      </c>
      <c r="J208" s="627">
        <f t="shared" si="12"/>
        <v>21280</v>
      </c>
      <c r="K208" s="627">
        <f t="shared" si="12"/>
        <v>22560</v>
      </c>
      <c r="L208" s="627">
        <f t="shared" si="12"/>
        <v>20320</v>
      </c>
      <c r="M208" s="627">
        <f t="shared" si="12"/>
        <v>22560</v>
      </c>
      <c r="N208" s="627">
        <f t="shared" si="12"/>
        <v>23040</v>
      </c>
      <c r="O208" s="627">
        <f t="shared" si="12"/>
        <v>20960</v>
      </c>
      <c r="P208" s="627">
        <f t="shared" si="12"/>
        <v>23200</v>
      </c>
      <c r="Q208" s="627">
        <f t="shared" si="12"/>
        <v>22080</v>
      </c>
      <c r="R208" s="627">
        <f t="shared" si="12"/>
        <v>22880</v>
      </c>
      <c r="S208" s="627">
        <f t="shared" si="12"/>
        <v>26400</v>
      </c>
      <c r="T208" s="627">
        <f t="shared" si="12"/>
        <v>25440</v>
      </c>
      <c r="U208" s="627">
        <f t="shared" si="12"/>
        <v>20800</v>
      </c>
      <c r="V208" s="627">
        <f t="shared" si="12"/>
        <v>22080</v>
      </c>
      <c r="W208" s="627">
        <f t="shared" si="12"/>
        <v>21920</v>
      </c>
      <c r="X208" s="627">
        <f t="shared" si="12"/>
        <v>21440</v>
      </c>
      <c r="Y208" s="627">
        <f t="shared" si="12"/>
        <v>21440</v>
      </c>
      <c r="Z208" s="627">
        <f t="shared" si="12"/>
        <v>21440</v>
      </c>
      <c r="AA208" s="627">
        <f t="shared" si="12"/>
        <v>21440</v>
      </c>
      <c r="AB208" s="627">
        <f t="shared" si="12"/>
        <v>21440</v>
      </c>
      <c r="AC208" s="627">
        <f t="shared" si="12"/>
        <v>0</v>
      </c>
      <c r="AD208" s="627">
        <f t="shared" si="12"/>
        <v>0</v>
      </c>
      <c r="AE208" s="627">
        <f t="shared" si="12"/>
        <v>0</v>
      </c>
      <c r="AF208" s="627">
        <f t="shared" si="12"/>
        <v>0</v>
      </c>
      <c r="AG208" s="627">
        <f t="shared" si="12"/>
        <v>0</v>
      </c>
      <c r="AH208" s="627">
        <f t="shared" si="12"/>
        <v>0</v>
      </c>
      <c r="AI208" s="627">
        <f t="shared" si="12"/>
        <v>0</v>
      </c>
      <c r="AJ208" s="627">
        <f t="shared" si="12"/>
        <v>0</v>
      </c>
      <c r="AK208" s="627">
        <f t="shared" si="12"/>
        <v>0</v>
      </c>
      <c r="AL208" s="627">
        <f t="shared" si="12"/>
        <v>0</v>
      </c>
      <c r="AM208" s="627">
        <f t="shared" si="12"/>
        <v>0</v>
      </c>
      <c r="AN208" s="627">
        <f t="shared" si="12"/>
        <v>0</v>
      </c>
      <c r="AO208" s="627">
        <f t="shared" si="12"/>
        <v>0</v>
      </c>
      <c r="AP208" s="627">
        <f t="shared" si="12"/>
        <v>0</v>
      </c>
      <c r="AQ208" s="627">
        <f t="shared" si="12"/>
        <v>455200</v>
      </c>
      <c r="AR208" s="627">
        <f t="shared" si="12"/>
        <v>0</v>
      </c>
    </row>
    <row r="209" spans="2:46" s="627" customFormat="1" ht="78" customHeight="1" x14ac:dyDescent="0.45">
      <c r="B209" s="1"/>
      <c r="C209" s="1"/>
      <c r="H209" s="627" t="s">
        <v>148</v>
      </c>
      <c r="I209" s="627">
        <f t="shared" ref="I209:AP209" si="13">200*(I17+I19+I13+I22)</f>
        <v>2000</v>
      </c>
      <c r="J209" s="627">
        <f t="shared" si="13"/>
        <v>3000</v>
      </c>
      <c r="K209" s="627">
        <f t="shared" si="13"/>
        <v>2800</v>
      </c>
      <c r="L209" s="627">
        <f t="shared" si="13"/>
        <v>3200</v>
      </c>
      <c r="M209" s="627">
        <f t="shared" si="13"/>
        <v>2800</v>
      </c>
      <c r="N209" s="627">
        <f t="shared" si="13"/>
        <v>3200</v>
      </c>
      <c r="O209" s="627">
        <f t="shared" si="13"/>
        <v>3200</v>
      </c>
      <c r="P209" s="627">
        <f t="shared" si="13"/>
        <v>2800</v>
      </c>
      <c r="Q209" s="627">
        <f t="shared" si="13"/>
        <v>3200</v>
      </c>
      <c r="R209" s="627">
        <f t="shared" si="13"/>
        <v>2800</v>
      </c>
      <c r="S209" s="627">
        <f t="shared" si="13"/>
        <v>2400</v>
      </c>
      <c r="T209" s="627">
        <f t="shared" si="13"/>
        <v>2400</v>
      </c>
      <c r="U209" s="627">
        <f t="shared" si="13"/>
        <v>3200</v>
      </c>
      <c r="V209" s="627">
        <f t="shared" si="13"/>
        <v>2800</v>
      </c>
      <c r="W209" s="627">
        <f t="shared" si="13"/>
        <v>3400</v>
      </c>
      <c r="X209" s="627">
        <f t="shared" si="13"/>
        <v>2800</v>
      </c>
      <c r="Y209" s="627">
        <f t="shared" si="13"/>
        <v>3200</v>
      </c>
      <c r="Z209" s="627">
        <f t="shared" si="13"/>
        <v>0</v>
      </c>
      <c r="AA209" s="627">
        <f t="shared" si="13"/>
        <v>0</v>
      </c>
      <c r="AB209" s="627">
        <f t="shared" si="13"/>
        <v>0</v>
      </c>
      <c r="AC209" s="627">
        <f t="shared" si="13"/>
        <v>0</v>
      </c>
      <c r="AD209" s="627">
        <f t="shared" si="13"/>
        <v>0</v>
      </c>
      <c r="AE209" s="627">
        <f t="shared" si="13"/>
        <v>0</v>
      </c>
      <c r="AF209" s="627">
        <f t="shared" si="13"/>
        <v>0</v>
      </c>
      <c r="AG209" s="627">
        <f t="shared" si="13"/>
        <v>0</v>
      </c>
      <c r="AH209" s="627">
        <f t="shared" si="13"/>
        <v>0</v>
      </c>
      <c r="AI209" s="627">
        <f t="shared" si="13"/>
        <v>0</v>
      </c>
      <c r="AJ209" s="627">
        <f t="shared" si="13"/>
        <v>0</v>
      </c>
      <c r="AK209" s="627">
        <f t="shared" si="13"/>
        <v>0</v>
      </c>
      <c r="AL209" s="627">
        <f t="shared" si="13"/>
        <v>0</v>
      </c>
      <c r="AM209" s="627">
        <f t="shared" si="13"/>
        <v>0</v>
      </c>
      <c r="AN209" s="627">
        <f t="shared" si="13"/>
        <v>0</v>
      </c>
      <c r="AO209" s="627">
        <f t="shared" si="13"/>
        <v>0</v>
      </c>
      <c r="AP209" s="627">
        <f t="shared" si="13"/>
        <v>0</v>
      </c>
    </row>
    <row r="210" spans="2:46" s="627" customFormat="1" ht="78" customHeight="1" x14ac:dyDescent="0.45">
      <c r="B210" s="1"/>
      <c r="C210" s="1"/>
      <c r="H210" s="627" t="s">
        <v>149</v>
      </c>
      <c r="I210" s="627">
        <f t="shared" ref="I210:AP210" si="14">140*(I31+I28)</f>
        <v>0</v>
      </c>
      <c r="J210" s="627">
        <f t="shared" si="14"/>
        <v>0</v>
      </c>
      <c r="K210" s="627">
        <f t="shared" si="14"/>
        <v>0</v>
      </c>
      <c r="L210" s="627">
        <f t="shared" si="14"/>
        <v>0</v>
      </c>
      <c r="M210" s="627">
        <f t="shared" si="14"/>
        <v>0</v>
      </c>
      <c r="N210" s="627">
        <f t="shared" si="14"/>
        <v>0</v>
      </c>
      <c r="O210" s="627">
        <f t="shared" si="14"/>
        <v>0</v>
      </c>
      <c r="P210" s="627">
        <f t="shared" si="14"/>
        <v>0</v>
      </c>
      <c r="Q210" s="627">
        <f t="shared" si="14"/>
        <v>0</v>
      </c>
      <c r="R210" s="627">
        <f t="shared" si="14"/>
        <v>0</v>
      </c>
      <c r="S210" s="627">
        <f t="shared" si="14"/>
        <v>0</v>
      </c>
      <c r="T210" s="627">
        <f t="shared" si="14"/>
        <v>0</v>
      </c>
      <c r="U210" s="627">
        <f t="shared" si="14"/>
        <v>0</v>
      </c>
      <c r="V210" s="627">
        <f t="shared" si="14"/>
        <v>0</v>
      </c>
      <c r="W210" s="627">
        <f t="shared" si="14"/>
        <v>0</v>
      </c>
      <c r="X210" s="627">
        <f t="shared" si="14"/>
        <v>0</v>
      </c>
      <c r="Y210" s="627">
        <f t="shared" si="14"/>
        <v>0</v>
      </c>
      <c r="Z210" s="627">
        <f t="shared" si="14"/>
        <v>0</v>
      </c>
      <c r="AA210" s="627">
        <f t="shared" si="14"/>
        <v>0</v>
      </c>
      <c r="AB210" s="627">
        <f t="shared" si="14"/>
        <v>0</v>
      </c>
      <c r="AC210" s="627">
        <f t="shared" si="14"/>
        <v>0</v>
      </c>
      <c r="AD210" s="627">
        <f t="shared" si="14"/>
        <v>0</v>
      </c>
      <c r="AE210" s="627">
        <f t="shared" si="14"/>
        <v>0</v>
      </c>
      <c r="AF210" s="627">
        <f t="shared" si="14"/>
        <v>0</v>
      </c>
      <c r="AG210" s="627">
        <f t="shared" si="14"/>
        <v>0</v>
      </c>
      <c r="AH210" s="627">
        <f t="shared" si="14"/>
        <v>0</v>
      </c>
      <c r="AI210" s="627">
        <f t="shared" si="14"/>
        <v>0</v>
      </c>
      <c r="AJ210" s="627">
        <f t="shared" si="14"/>
        <v>0</v>
      </c>
      <c r="AK210" s="627">
        <f t="shared" si="14"/>
        <v>0</v>
      </c>
      <c r="AL210" s="627">
        <f t="shared" si="14"/>
        <v>0</v>
      </c>
      <c r="AM210" s="627">
        <f t="shared" si="14"/>
        <v>0</v>
      </c>
      <c r="AN210" s="627">
        <f t="shared" si="14"/>
        <v>0</v>
      </c>
      <c r="AO210" s="627">
        <f t="shared" si="14"/>
        <v>0</v>
      </c>
      <c r="AP210" s="627">
        <f t="shared" si="14"/>
        <v>0</v>
      </c>
    </row>
    <row r="211" spans="2:46" s="627" customFormat="1" ht="78" customHeight="1" x14ac:dyDescent="0.45">
      <c r="B211" s="1"/>
      <c r="C211" s="1"/>
      <c r="H211" s="627" t="s">
        <v>150</v>
      </c>
      <c r="I211" s="627">
        <f t="shared" ref="I211:AP211" si="15">200*(I54+I45+I48+I51+I42)</f>
        <v>0</v>
      </c>
      <c r="J211" s="627">
        <f t="shared" si="15"/>
        <v>0</v>
      </c>
      <c r="K211" s="627">
        <f t="shared" si="15"/>
        <v>0</v>
      </c>
      <c r="L211" s="627">
        <f t="shared" si="15"/>
        <v>0</v>
      </c>
      <c r="M211" s="627">
        <f t="shared" si="15"/>
        <v>0</v>
      </c>
      <c r="N211" s="627">
        <f t="shared" si="15"/>
        <v>8000</v>
      </c>
      <c r="O211" s="627">
        <f t="shared" si="15"/>
        <v>8000</v>
      </c>
      <c r="P211" s="627">
        <f t="shared" si="15"/>
        <v>0</v>
      </c>
      <c r="Q211" s="627">
        <f t="shared" si="15"/>
        <v>0</v>
      </c>
      <c r="R211" s="627">
        <f t="shared" si="15"/>
        <v>0</v>
      </c>
      <c r="S211" s="627">
        <f t="shared" si="15"/>
        <v>0</v>
      </c>
      <c r="T211" s="627">
        <f t="shared" si="15"/>
        <v>0</v>
      </c>
      <c r="U211" s="627">
        <f t="shared" si="15"/>
        <v>0</v>
      </c>
      <c r="V211" s="627">
        <f t="shared" si="15"/>
        <v>0</v>
      </c>
      <c r="W211" s="627">
        <f t="shared" si="15"/>
        <v>0</v>
      </c>
      <c r="X211" s="627">
        <f t="shared" si="15"/>
        <v>0</v>
      </c>
      <c r="Y211" s="627">
        <f t="shared" si="15"/>
        <v>0</v>
      </c>
      <c r="Z211" s="627">
        <f t="shared" si="15"/>
        <v>0</v>
      </c>
      <c r="AA211" s="627">
        <f t="shared" si="15"/>
        <v>0</v>
      </c>
      <c r="AB211" s="627">
        <f t="shared" si="15"/>
        <v>0</v>
      </c>
      <c r="AC211" s="627">
        <f t="shared" si="15"/>
        <v>0</v>
      </c>
      <c r="AD211" s="627">
        <f t="shared" si="15"/>
        <v>0</v>
      </c>
      <c r="AE211" s="627">
        <f t="shared" si="15"/>
        <v>0</v>
      </c>
      <c r="AF211" s="627">
        <f t="shared" si="15"/>
        <v>0</v>
      </c>
      <c r="AG211" s="627">
        <f t="shared" si="15"/>
        <v>0</v>
      </c>
      <c r="AH211" s="627">
        <f t="shared" si="15"/>
        <v>0</v>
      </c>
      <c r="AI211" s="627">
        <f t="shared" si="15"/>
        <v>0</v>
      </c>
      <c r="AJ211" s="627">
        <f t="shared" si="15"/>
        <v>0</v>
      </c>
      <c r="AK211" s="627">
        <f t="shared" si="15"/>
        <v>0</v>
      </c>
      <c r="AL211" s="627">
        <f t="shared" si="15"/>
        <v>0</v>
      </c>
      <c r="AM211" s="627">
        <f t="shared" si="15"/>
        <v>0</v>
      </c>
      <c r="AN211" s="627">
        <f t="shared" si="15"/>
        <v>0</v>
      </c>
      <c r="AO211" s="627">
        <f t="shared" si="15"/>
        <v>0</v>
      </c>
      <c r="AP211" s="627">
        <f t="shared" si="15"/>
        <v>0</v>
      </c>
      <c r="AQ211" s="756">
        <f>SUM(AQ13,)</f>
        <v>0</v>
      </c>
      <c r="AR211" s="627" t="e">
        <f>SUM(AR13,#REF!)</f>
        <v>#REF!</v>
      </c>
    </row>
    <row r="212" spans="2:46" s="627" customFormat="1" ht="78" customHeight="1" x14ac:dyDescent="0.45">
      <c r="B212" s="1"/>
      <c r="C212" s="1"/>
      <c r="H212" s="627" t="s">
        <v>151</v>
      </c>
      <c r="I212" s="627">
        <f t="shared" ref="I212:AP212" si="16">150*(I63)</f>
        <v>0</v>
      </c>
      <c r="J212" s="627">
        <f t="shared" si="16"/>
        <v>0</v>
      </c>
      <c r="K212" s="627">
        <f t="shared" si="16"/>
        <v>0</v>
      </c>
      <c r="L212" s="627">
        <f t="shared" si="16"/>
        <v>0</v>
      </c>
      <c r="M212" s="627">
        <f t="shared" si="16"/>
        <v>0</v>
      </c>
      <c r="N212" s="627">
        <f t="shared" si="16"/>
        <v>0</v>
      </c>
      <c r="O212" s="627">
        <f t="shared" si="16"/>
        <v>0</v>
      </c>
      <c r="P212" s="627">
        <f t="shared" si="16"/>
        <v>0</v>
      </c>
      <c r="Q212" s="627">
        <f t="shared" si="16"/>
        <v>0</v>
      </c>
      <c r="R212" s="627">
        <f t="shared" si="16"/>
        <v>0</v>
      </c>
      <c r="S212" s="627">
        <f t="shared" si="16"/>
        <v>0</v>
      </c>
      <c r="T212" s="627">
        <f t="shared" si="16"/>
        <v>0</v>
      </c>
      <c r="U212" s="627">
        <f t="shared" si="16"/>
        <v>0</v>
      </c>
      <c r="V212" s="627">
        <f t="shared" si="16"/>
        <v>0</v>
      </c>
      <c r="W212" s="627">
        <f t="shared" si="16"/>
        <v>0</v>
      </c>
      <c r="X212" s="627">
        <f t="shared" si="16"/>
        <v>0</v>
      </c>
      <c r="Y212" s="627">
        <f t="shared" si="16"/>
        <v>0</v>
      </c>
      <c r="Z212" s="627">
        <f t="shared" si="16"/>
        <v>0</v>
      </c>
      <c r="AA212" s="627">
        <f t="shared" si="16"/>
        <v>0</v>
      </c>
      <c r="AB212" s="627">
        <f t="shared" si="16"/>
        <v>0</v>
      </c>
      <c r="AC212" s="627">
        <f t="shared" si="16"/>
        <v>0</v>
      </c>
      <c r="AD212" s="627">
        <f t="shared" si="16"/>
        <v>0</v>
      </c>
      <c r="AE212" s="627">
        <f t="shared" si="16"/>
        <v>0</v>
      </c>
      <c r="AF212" s="627">
        <f t="shared" si="16"/>
        <v>0</v>
      </c>
      <c r="AG212" s="627">
        <f t="shared" si="16"/>
        <v>0</v>
      </c>
      <c r="AH212" s="627">
        <f t="shared" si="16"/>
        <v>0</v>
      </c>
      <c r="AI212" s="627">
        <f t="shared" si="16"/>
        <v>0</v>
      </c>
      <c r="AJ212" s="627">
        <f t="shared" si="16"/>
        <v>0</v>
      </c>
      <c r="AK212" s="627">
        <f t="shared" si="16"/>
        <v>0</v>
      </c>
      <c r="AL212" s="627">
        <f t="shared" si="16"/>
        <v>0</v>
      </c>
      <c r="AM212" s="627">
        <f t="shared" si="16"/>
        <v>0</v>
      </c>
      <c r="AN212" s="627">
        <f t="shared" si="16"/>
        <v>0</v>
      </c>
      <c r="AO212" s="627">
        <f t="shared" si="16"/>
        <v>0</v>
      </c>
      <c r="AP212" s="627">
        <f t="shared" si="16"/>
        <v>0</v>
      </c>
    </row>
    <row r="213" spans="2:46" s="627" customFormat="1" ht="78" customHeight="1" x14ac:dyDescent="0.45">
      <c r="B213" s="1"/>
      <c r="C213" s="1"/>
      <c r="H213" s="627" t="s">
        <v>152</v>
      </c>
      <c r="I213" s="627">
        <f t="shared" ref="I213:AP213" si="17">140*(I33)</f>
        <v>0</v>
      </c>
      <c r="J213" s="627">
        <f t="shared" si="17"/>
        <v>0</v>
      </c>
      <c r="K213" s="627">
        <f t="shared" si="17"/>
        <v>0</v>
      </c>
      <c r="L213" s="627">
        <f t="shared" si="17"/>
        <v>0</v>
      </c>
      <c r="M213" s="627">
        <f t="shared" si="17"/>
        <v>0</v>
      </c>
      <c r="N213" s="627">
        <f t="shared" si="17"/>
        <v>0</v>
      </c>
      <c r="O213" s="627">
        <f t="shared" si="17"/>
        <v>0</v>
      </c>
      <c r="P213" s="627">
        <f t="shared" si="17"/>
        <v>0</v>
      </c>
      <c r="Q213" s="627">
        <f t="shared" si="17"/>
        <v>0</v>
      </c>
      <c r="R213" s="627">
        <f t="shared" si="17"/>
        <v>0</v>
      </c>
      <c r="S213" s="627">
        <f t="shared" si="17"/>
        <v>0</v>
      </c>
      <c r="T213" s="627">
        <f t="shared" si="17"/>
        <v>0</v>
      </c>
      <c r="U213" s="627">
        <f t="shared" si="17"/>
        <v>0</v>
      </c>
      <c r="V213" s="627">
        <f t="shared" si="17"/>
        <v>0</v>
      </c>
      <c r="W213" s="627">
        <f t="shared" si="17"/>
        <v>0</v>
      </c>
      <c r="X213" s="627">
        <f t="shared" si="17"/>
        <v>0</v>
      </c>
      <c r="Y213" s="627">
        <f t="shared" si="17"/>
        <v>0</v>
      </c>
      <c r="Z213" s="627">
        <f t="shared" si="17"/>
        <v>0</v>
      </c>
      <c r="AA213" s="627">
        <f t="shared" si="17"/>
        <v>0</v>
      </c>
      <c r="AB213" s="627">
        <f t="shared" si="17"/>
        <v>0</v>
      </c>
      <c r="AC213" s="627">
        <f t="shared" si="17"/>
        <v>0</v>
      </c>
      <c r="AD213" s="627">
        <f t="shared" si="17"/>
        <v>0</v>
      </c>
      <c r="AE213" s="627">
        <f t="shared" si="17"/>
        <v>0</v>
      </c>
      <c r="AF213" s="627">
        <f t="shared" si="17"/>
        <v>0</v>
      </c>
      <c r="AG213" s="627">
        <f t="shared" si="17"/>
        <v>0</v>
      </c>
      <c r="AH213" s="627">
        <f t="shared" si="17"/>
        <v>0</v>
      </c>
      <c r="AI213" s="627">
        <f t="shared" si="17"/>
        <v>0</v>
      </c>
      <c r="AJ213" s="627">
        <f t="shared" si="17"/>
        <v>0</v>
      </c>
      <c r="AK213" s="627">
        <f t="shared" si="17"/>
        <v>0</v>
      </c>
      <c r="AL213" s="627">
        <f t="shared" si="17"/>
        <v>0</v>
      </c>
      <c r="AM213" s="627">
        <f t="shared" si="17"/>
        <v>0</v>
      </c>
      <c r="AN213" s="627">
        <f t="shared" si="17"/>
        <v>0</v>
      </c>
      <c r="AO213" s="627">
        <f t="shared" si="17"/>
        <v>0</v>
      </c>
      <c r="AP213" s="627">
        <f t="shared" si="17"/>
        <v>0</v>
      </c>
      <c r="AQ213" s="627">
        <f>140*(AQ91+AQ85+AQ81+AQ75+AQ73+AQ69+AQ71+AQ79+AQ93+AQ83)</f>
        <v>0</v>
      </c>
    </row>
    <row r="214" spans="2:46" s="627" customFormat="1" ht="78" customHeight="1" x14ac:dyDescent="0.45">
      <c r="B214" s="1"/>
      <c r="C214" s="1"/>
      <c r="H214" s="627" t="s">
        <v>153</v>
      </c>
      <c r="I214" s="627">
        <f t="shared" ref="I214:AP214" si="18">160*(I106+I101+I98+I103)</f>
        <v>0</v>
      </c>
      <c r="J214" s="627">
        <f t="shared" si="18"/>
        <v>0</v>
      </c>
      <c r="K214" s="627">
        <f t="shared" si="18"/>
        <v>0</v>
      </c>
      <c r="L214" s="627">
        <f t="shared" si="18"/>
        <v>0</v>
      </c>
      <c r="M214" s="627">
        <f t="shared" si="18"/>
        <v>0</v>
      </c>
      <c r="N214" s="627">
        <f t="shared" si="18"/>
        <v>0</v>
      </c>
      <c r="O214" s="627">
        <f t="shared" si="18"/>
        <v>0</v>
      </c>
      <c r="P214" s="627">
        <f t="shared" si="18"/>
        <v>0</v>
      </c>
      <c r="Q214" s="627">
        <f t="shared" si="18"/>
        <v>0</v>
      </c>
      <c r="R214" s="627">
        <f t="shared" si="18"/>
        <v>0</v>
      </c>
      <c r="S214" s="627">
        <f t="shared" si="18"/>
        <v>0</v>
      </c>
      <c r="T214" s="627">
        <f t="shared" si="18"/>
        <v>800</v>
      </c>
      <c r="U214" s="627">
        <f t="shared" si="18"/>
        <v>800</v>
      </c>
      <c r="V214" s="627">
        <f t="shared" si="18"/>
        <v>800</v>
      </c>
      <c r="W214" s="627">
        <f t="shared" si="18"/>
        <v>800</v>
      </c>
      <c r="X214" s="627">
        <f t="shared" si="18"/>
        <v>0</v>
      </c>
      <c r="Y214" s="627">
        <f t="shared" si="18"/>
        <v>0</v>
      </c>
      <c r="Z214" s="627">
        <f t="shared" si="18"/>
        <v>0</v>
      </c>
      <c r="AA214" s="627">
        <f t="shared" si="18"/>
        <v>0</v>
      </c>
      <c r="AB214" s="627">
        <f t="shared" si="18"/>
        <v>0</v>
      </c>
      <c r="AC214" s="627">
        <f t="shared" si="18"/>
        <v>0</v>
      </c>
      <c r="AD214" s="627">
        <f t="shared" si="18"/>
        <v>0</v>
      </c>
      <c r="AE214" s="627">
        <f t="shared" si="18"/>
        <v>0</v>
      </c>
      <c r="AF214" s="627">
        <f t="shared" si="18"/>
        <v>0</v>
      </c>
      <c r="AG214" s="627">
        <f t="shared" si="18"/>
        <v>0</v>
      </c>
      <c r="AH214" s="627">
        <f t="shared" si="18"/>
        <v>0</v>
      </c>
      <c r="AI214" s="627">
        <f t="shared" si="18"/>
        <v>0</v>
      </c>
      <c r="AJ214" s="627">
        <f t="shared" si="18"/>
        <v>0</v>
      </c>
      <c r="AK214" s="627">
        <f t="shared" si="18"/>
        <v>0</v>
      </c>
      <c r="AL214" s="627">
        <f t="shared" si="18"/>
        <v>0</v>
      </c>
      <c r="AM214" s="627">
        <f t="shared" si="18"/>
        <v>0</v>
      </c>
      <c r="AN214" s="627">
        <f t="shared" si="18"/>
        <v>0</v>
      </c>
      <c r="AO214" s="627">
        <f t="shared" si="18"/>
        <v>0</v>
      </c>
      <c r="AP214" s="627">
        <f t="shared" si="18"/>
        <v>0</v>
      </c>
      <c r="AT214" s="627">
        <f>150*(AT106+AT101+AT98+AT103)</f>
        <v>0</v>
      </c>
    </row>
    <row r="215" spans="2:46" s="627" customFormat="1" ht="78" customHeight="1" x14ac:dyDescent="0.45">
      <c r="B215" s="1"/>
      <c r="C215" s="1"/>
      <c r="H215" s="627" t="s">
        <v>154</v>
      </c>
      <c r="I215" s="627">
        <f t="shared" ref="I215:AP215" si="19">160*(I111+I109)</f>
        <v>9280</v>
      </c>
      <c r="J215" s="627">
        <f t="shared" si="19"/>
        <v>8480</v>
      </c>
      <c r="K215" s="627">
        <f t="shared" si="19"/>
        <v>9600</v>
      </c>
      <c r="L215" s="627">
        <f t="shared" si="19"/>
        <v>9600</v>
      </c>
      <c r="M215" s="627">
        <f t="shared" si="19"/>
        <v>8320</v>
      </c>
      <c r="N215" s="627">
        <f t="shared" si="19"/>
        <v>8000</v>
      </c>
      <c r="O215" s="627">
        <f t="shared" si="19"/>
        <v>9600</v>
      </c>
      <c r="P215" s="627">
        <f t="shared" si="19"/>
        <v>9120</v>
      </c>
      <c r="Q215" s="627">
        <f t="shared" si="19"/>
        <v>8960</v>
      </c>
      <c r="R215" s="627">
        <f t="shared" si="19"/>
        <v>7360</v>
      </c>
      <c r="S215" s="627">
        <f t="shared" si="19"/>
        <v>8800</v>
      </c>
      <c r="T215" s="627">
        <f t="shared" si="19"/>
        <v>8640</v>
      </c>
      <c r="U215" s="627">
        <f t="shared" si="19"/>
        <v>5920</v>
      </c>
      <c r="V215" s="627">
        <f t="shared" si="19"/>
        <v>5920</v>
      </c>
      <c r="W215" s="627">
        <f t="shared" si="19"/>
        <v>1600</v>
      </c>
      <c r="X215" s="627">
        <f t="shared" si="19"/>
        <v>3840</v>
      </c>
      <c r="Y215" s="627">
        <f t="shared" si="19"/>
        <v>6880</v>
      </c>
      <c r="Z215" s="627">
        <f t="shared" si="19"/>
        <v>6880</v>
      </c>
      <c r="AA215" s="627">
        <f t="shared" si="19"/>
        <v>6880</v>
      </c>
      <c r="AB215" s="627">
        <f t="shared" si="19"/>
        <v>7040</v>
      </c>
      <c r="AC215" s="627">
        <f t="shared" si="19"/>
        <v>6720</v>
      </c>
      <c r="AD215" s="627">
        <f t="shared" si="19"/>
        <v>0</v>
      </c>
      <c r="AE215" s="627">
        <f t="shared" si="19"/>
        <v>0</v>
      </c>
      <c r="AF215" s="627">
        <f t="shared" si="19"/>
        <v>0</v>
      </c>
      <c r="AG215" s="627">
        <f t="shared" si="19"/>
        <v>0</v>
      </c>
      <c r="AH215" s="627">
        <f t="shared" si="19"/>
        <v>0</v>
      </c>
      <c r="AI215" s="627">
        <f t="shared" si="19"/>
        <v>0</v>
      </c>
      <c r="AJ215" s="627">
        <f t="shared" si="19"/>
        <v>0</v>
      </c>
      <c r="AK215" s="627">
        <f t="shared" si="19"/>
        <v>0</v>
      </c>
      <c r="AL215" s="627">
        <f t="shared" si="19"/>
        <v>0</v>
      </c>
      <c r="AM215" s="627">
        <f t="shared" si="19"/>
        <v>0</v>
      </c>
      <c r="AN215" s="627">
        <f t="shared" si="19"/>
        <v>0</v>
      </c>
      <c r="AO215" s="627">
        <f t="shared" si="19"/>
        <v>0</v>
      </c>
      <c r="AP215" s="627">
        <f t="shared" si="19"/>
        <v>0</v>
      </c>
    </row>
    <row r="216" spans="2:46" s="627" customFormat="1" ht="78" customHeight="1" x14ac:dyDescent="0.45">
      <c r="B216" s="1"/>
      <c r="C216" s="1"/>
      <c r="H216" s="627" t="s">
        <v>155</v>
      </c>
      <c r="I216" s="627">
        <f t="shared" ref="I216:AP216" si="20">150*(I123+I126)</f>
        <v>0</v>
      </c>
      <c r="J216" s="627">
        <f t="shared" si="20"/>
        <v>0</v>
      </c>
      <c r="K216" s="627">
        <f t="shared" si="20"/>
        <v>0</v>
      </c>
      <c r="L216" s="627">
        <f t="shared" si="20"/>
        <v>0</v>
      </c>
      <c r="M216" s="627">
        <f t="shared" si="20"/>
        <v>0</v>
      </c>
      <c r="N216" s="627">
        <f t="shared" si="20"/>
        <v>0</v>
      </c>
      <c r="O216" s="627">
        <f t="shared" si="20"/>
        <v>0</v>
      </c>
      <c r="P216" s="627">
        <f t="shared" si="20"/>
        <v>0</v>
      </c>
      <c r="Q216" s="627">
        <f t="shared" si="20"/>
        <v>0</v>
      </c>
      <c r="R216" s="627">
        <f t="shared" si="20"/>
        <v>0</v>
      </c>
      <c r="S216" s="627">
        <f t="shared" si="20"/>
        <v>0</v>
      </c>
      <c r="T216" s="627">
        <f t="shared" si="20"/>
        <v>0</v>
      </c>
      <c r="U216" s="627">
        <f t="shared" si="20"/>
        <v>0</v>
      </c>
      <c r="V216" s="627">
        <f t="shared" si="20"/>
        <v>0</v>
      </c>
      <c r="W216" s="627">
        <f t="shared" si="20"/>
        <v>0</v>
      </c>
      <c r="X216" s="627">
        <f t="shared" si="20"/>
        <v>0</v>
      </c>
      <c r="Y216" s="627">
        <f t="shared" si="20"/>
        <v>0</v>
      </c>
      <c r="Z216" s="627">
        <f t="shared" si="20"/>
        <v>0</v>
      </c>
      <c r="AA216" s="627">
        <f t="shared" si="20"/>
        <v>0</v>
      </c>
      <c r="AB216" s="627">
        <f t="shared" si="20"/>
        <v>0</v>
      </c>
      <c r="AC216" s="627">
        <f t="shared" si="20"/>
        <v>0</v>
      </c>
      <c r="AD216" s="627">
        <f t="shared" si="20"/>
        <v>0</v>
      </c>
      <c r="AE216" s="627">
        <f t="shared" si="20"/>
        <v>0</v>
      </c>
      <c r="AF216" s="627">
        <f t="shared" si="20"/>
        <v>0</v>
      </c>
      <c r="AG216" s="627">
        <f t="shared" si="20"/>
        <v>0</v>
      </c>
      <c r="AH216" s="627">
        <f t="shared" si="20"/>
        <v>0</v>
      </c>
      <c r="AI216" s="627">
        <f t="shared" si="20"/>
        <v>0</v>
      </c>
      <c r="AJ216" s="627">
        <f t="shared" si="20"/>
        <v>0</v>
      </c>
      <c r="AK216" s="627">
        <f t="shared" si="20"/>
        <v>0</v>
      </c>
      <c r="AL216" s="627">
        <f t="shared" si="20"/>
        <v>0</v>
      </c>
      <c r="AM216" s="627">
        <f t="shared" si="20"/>
        <v>0</v>
      </c>
      <c r="AN216" s="627">
        <f t="shared" si="20"/>
        <v>0</v>
      </c>
      <c r="AO216" s="627">
        <f t="shared" si="20"/>
        <v>0</v>
      </c>
      <c r="AP216" s="627">
        <f t="shared" si="20"/>
        <v>0</v>
      </c>
    </row>
    <row r="217" spans="2:46" s="627" customFormat="1" ht="78" customHeight="1" x14ac:dyDescent="0.45">
      <c r="B217" s="1"/>
      <c r="C217" s="1"/>
      <c r="H217" s="627" t="s">
        <v>156</v>
      </c>
      <c r="I217" s="627">
        <f t="shared" ref="I217:AP217" si="21">130*(I128)</f>
        <v>0</v>
      </c>
      <c r="J217" s="627">
        <f t="shared" si="21"/>
        <v>0</v>
      </c>
      <c r="K217" s="627">
        <f t="shared" si="21"/>
        <v>0</v>
      </c>
      <c r="L217" s="627">
        <f t="shared" si="21"/>
        <v>0</v>
      </c>
      <c r="M217" s="627">
        <f t="shared" si="21"/>
        <v>0</v>
      </c>
      <c r="N217" s="627">
        <f t="shared" si="21"/>
        <v>0</v>
      </c>
      <c r="O217" s="627">
        <f t="shared" si="21"/>
        <v>0</v>
      </c>
      <c r="P217" s="627">
        <f t="shared" si="21"/>
        <v>0</v>
      </c>
      <c r="Q217" s="627">
        <f t="shared" si="21"/>
        <v>0</v>
      </c>
      <c r="R217" s="627">
        <f t="shared" si="21"/>
        <v>0</v>
      </c>
      <c r="S217" s="627">
        <f t="shared" si="21"/>
        <v>0</v>
      </c>
      <c r="T217" s="627">
        <f t="shared" si="21"/>
        <v>0</v>
      </c>
      <c r="U217" s="627">
        <f t="shared" si="21"/>
        <v>0</v>
      </c>
      <c r="V217" s="627">
        <f t="shared" si="21"/>
        <v>0</v>
      </c>
      <c r="W217" s="627">
        <f t="shared" si="21"/>
        <v>0</v>
      </c>
      <c r="X217" s="627">
        <f t="shared" si="21"/>
        <v>0</v>
      </c>
      <c r="Y217" s="627">
        <f t="shared" si="21"/>
        <v>0</v>
      </c>
      <c r="Z217" s="627">
        <f t="shared" si="21"/>
        <v>0</v>
      </c>
      <c r="AA217" s="627">
        <f t="shared" si="21"/>
        <v>0</v>
      </c>
      <c r="AB217" s="627">
        <f t="shared" si="21"/>
        <v>0</v>
      </c>
      <c r="AC217" s="627">
        <f t="shared" si="21"/>
        <v>0</v>
      </c>
      <c r="AD217" s="627">
        <f t="shared" si="21"/>
        <v>0</v>
      </c>
      <c r="AE217" s="627">
        <f t="shared" si="21"/>
        <v>0</v>
      </c>
      <c r="AF217" s="627">
        <f t="shared" si="21"/>
        <v>0</v>
      </c>
      <c r="AG217" s="627">
        <f t="shared" si="21"/>
        <v>0</v>
      </c>
      <c r="AH217" s="627">
        <f t="shared" si="21"/>
        <v>0</v>
      </c>
      <c r="AI217" s="627">
        <f t="shared" si="21"/>
        <v>0</v>
      </c>
      <c r="AJ217" s="627">
        <f t="shared" si="21"/>
        <v>0</v>
      </c>
      <c r="AK217" s="627">
        <f t="shared" si="21"/>
        <v>0</v>
      </c>
      <c r="AL217" s="627">
        <f t="shared" si="21"/>
        <v>0</v>
      </c>
      <c r="AM217" s="627">
        <f t="shared" si="21"/>
        <v>0</v>
      </c>
      <c r="AN217" s="627">
        <f t="shared" si="21"/>
        <v>0</v>
      </c>
      <c r="AO217" s="627">
        <f t="shared" si="21"/>
        <v>0</v>
      </c>
      <c r="AP217" s="627">
        <f t="shared" si="21"/>
        <v>0</v>
      </c>
      <c r="AQ217" s="627">
        <f>130*(AQ128+AQ126)</f>
        <v>0</v>
      </c>
      <c r="AR217" s="627">
        <f>130*(AR128+AR126)</f>
        <v>0</v>
      </c>
    </row>
    <row r="218" spans="2:46" s="627" customFormat="1" x14ac:dyDescent="0.45">
      <c r="B218" s="1"/>
      <c r="C218" s="1"/>
      <c r="H218" s="627" t="s">
        <v>157</v>
      </c>
      <c r="I218" s="627">
        <f t="shared" ref="I218:AP218" si="22">140*(I40+I38+I35)</f>
        <v>0</v>
      </c>
      <c r="J218" s="627">
        <f t="shared" si="22"/>
        <v>0</v>
      </c>
      <c r="K218" s="627">
        <f t="shared" si="22"/>
        <v>0</v>
      </c>
      <c r="L218" s="627">
        <f t="shared" si="22"/>
        <v>0</v>
      </c>
      <c r="M218" s="627">
        <f t="shared" si="22"/>
        <v>0</v>
      </c>
      <c r="N218" s="627">
        <f t="shared" si="22"/>
        <v>0</v>
      </c>
      <c r="O218" s="627">
        <f t="shared" si="22"/>
        <v>0</v>
      </c>
      <c r="P218" s="627">
        <f t="shared" si="22"/>
        <v>0</v>
      </c>
      <c r="Q218" s="627">
        <f t="shared" si="22"/>
        <v>0</v>
      </c>
      <c r="R218" s="627">
        <f t="shared" si="22"/>
        <v>0</v>
      </c>
      <c r="S218" s="627">
        <f t="shared" si="22"/>
        <v>0</v>
      </c>
      <c r="T218" s="627">
        <f t="shared" si="22"/>
        <v>0</v>
      </c>
      <c r="U218" s="627">
        <f t="shared" si="22"/>
        <v>0</v>
      </c>
      <c r="V218" s="627">
        <f t="shared" si="22"/>
        <v>0</v>
      </c>
      <c r="W218" s="627">
        <f t="shared" si="22"/>
        <v>0</v>
      </c>
      <c r="X218" s="627">
        <f t="shared" si="22"/>
        <v>0</v>
      </c>
      <c r="Y218" s="627">
        <f t="shared" si="22"/>
        <v>0</v>
      </c>
      <c r="Z218" s="627">
        <f t="shared" si="22"/>
        <v>0</v>
      </c>
      <c r="AA218" s="627">
        <f t="shared" si="22"/>
        <v>0</v>
      </c>
      <c r="AB218" s="627">
        <f t="shared" si="22"/>
        <v>0</v>
      </c>
      <c r="AC218" s="627">
        <f t="shared" si="22"/>
        <v>0</v>
      </c>
      <c r="AD218" s="627">
        <f t="shared" si="22"/>
        <v>0</v>
      </c>
      <c r="AE218" s="627">
        <f t="shared" si="22"/>
        <v>0</v>
      </c>
      <c r="AF218" s="627">
        <f t="shared" si="22"/>
        <v>0</v>
      </c>
      <c r="AG218" s="627">
        <f t="shared" si="22"/>
        <v>0</v>
      </c>
      <c r="AH218" s="627">
        <f t="shared" si="22"/>
        <v>0</v>
      </c>
      <c r="AI218" s="627">
        <f t="shared" si="22"/>
        <v>0</v>
      </c>
      <c r="AJ218" s="627">
        <f t="shared" si="22"/>
        <v>0</v>
      </c>
      <c r="AK218" s="627">
        <f t="shared" si="22"/>
        <v>0</v>
      </c>
      <c r="AL218" s="627">
        <f t="shared" si="22"/>
        <v>0</v>
      </c>
      <c r="AM218" s="627">
        <f t="shared" si="22"/>
        <v>0</v>
      </c>
      <c r="AN218" s="627">
        <f t="shared" si="22"/>
        <v>0</v>
      </c>
      <c r="AO218" s="627">
        <f t="shared" si="22"/>
        <v>0</v>
      </c>
      <c r="AP218" s="627">
        <f t="shared" si="22"/>
        <v>0</v>
      </c>
    </row>
    <row r="219" spans="2:46" s="627" customFormat="1" x14ac:dyDescent="0.45">
      <c r="B219" s="1"/>
      <c r="C219" s="1"/>
      <c r="H219" s="627" t="s">
        <v>158</v>
      </c>
      <c r="I219" s="627">
        <f t="shared" ref="I219:AP219" si="23">106*(I115)</f>
        <v>0</v>
      </c>
      <c r="J219" s="627">
        <f t="shared" si="23"/>
        <v>0</v>
      </c>
      <c r="K219" s="627">
        <f t="shared" si="23"/>
        <v>0</v>
      </c>
      <c r="L219" s="627">
        <f t="shared" si="23"/>
        <v>0</v>
      </c>
      <c r="M219" s="627">
        <f t="shared" si="23"/>
        <v>0</v>
      </c>
      <c r="N219" s="627">
        <f t="shared" si="23"/>
        <v>0</v>
      </c>
      <c r="O219" s="627">
        <f t="shared" si="23"/>
        <v>0</v>
      </c>
      <c r="P219" s="627">
        <f t="shared" si="23"/>
        <v>0</v>
      </c>
      <c r="Q219" s="627">
        <f t="shared" si="23"/>
        <v>0</v>
      </c>
      <c r="R219" s="627">
        <f t="shared" si="23"/>
        <v>0</v>
      </c>
      <c r="S219" s="627">
        <f t="shared" si="23"/>
        <v>0</v>
      </c>
      <c r="T219" s="627">
        <f t="shared" si="23"/>
        <v>0</v>
      </c>
      <c r="U219" s="627">
        <f t="shared" si="23"/>
        <v>0</v>
      </c>
      <c r="V219" s="627">
        <f t="shared" si="23"/>
        <v>0</v>
      </c>
      <c r="W219" s="627">
        <f t="shared" si="23"/>
        <v>0</v>
      </c>
      <c r="X219" s="627">
        <f t="shared" si="23"/>
        <v>0</v>
      </c>
      <c r="Y219" s="627">
        <f t="shared" si="23"/>
        <v>0</v>
      </c>
      <c r="Z219" s="627">
        <f t="shared" si="23"/>
        <v>0</v>
      </c>
      <c r="AA219" s="627">
        <f t="shared" si="23"/>
        <v>0</v>
      </c>
      <c r="AB219" s="627">
        <f t="shared" si="23"/>
        <v>0</v>
      </c>
      <c r="AC219" s="627">
        <f t="shared" si="23"/>
        <v>0</v>
      </c>
      <c r="AD219" s="627">
        <f t="shared" si="23"/>
        <v>0</v>
      </c>
      <c r="AE219" s="627">
        <f t="shared" si="23"/>
        <v>0</v>
      </c>
      <c r="AF219" s="627">
        <f t="shared" si="23"/>
        <v>0</v>
      </c>
      <c r="AG219" s="627">
        <f t="shared" si="23"/>
        <v>0</v>
      </c>
      <c r="AH219" s="627">
        <f t="shared" si="23"/>
        <v>0</v>
      </c>
      <c r="AI219" s="627">
        <f t="shared" si="23"/>
        <v>0</v>
      </c>
      <c r="AJ219" s="627">
        <f t="shared" si="23"/>
        <v>0</v>
      </c>
      <c r="AK219" s="627">
        <f t="shared" si="23"/>
        <v>0</v>
      </c>
      <c r="AL219" s="627">
        <f t="shared" si="23"/>
        <v>0</v>
      </c>
      <c r="AM219" s="627">
        <f t="shared" si="23"/>
        <v>0</v>
      </c>
      <c r="AN219" s="627">
        <f t="shared" si="23"/>
        <v>0</v>
      </c>
      <c r="AO219" s="627">
        <f t="shared" si="23"/>
        <v>0</v>
      </c>
      <c r="AP219" s="627">
        <f t="shared" si="23"/>
        <v>0</v>
      </c>
    </row>
    <row r="220" spans="2:46" s="627" customFormat="1" x14ac:dyDescent="0.45">
      <c r="B220" s="1"/>
      <c r="C220" s="1"/>
      <c r="H220" s="627" t="s">
        <v>159</v>
      </c>
      <c r="I220" s="627">
        <f t="shared" ref="I220:AP220" si="24">150*(I118)</f>
        <v>0</v>
      </c>
      <c r="J220" s="627">
        <f t="shared" si="24"/>
        <v>0</v>
      </c>
      <c r="K220" s="627">
        <f t="shared" si="24"/>
        <v>0</v>
      </c>
      <c r="L220" s="627">
        <f t="shared" si="24"/>
        <v>0</v>
      </c>
      <c r="M220" s="627">
        <f t="shared" si="24"/>
        <v>0</v>
      </c>
      <c r="N220" s="627">
        <f t="shared" si="24"/>
        <v>0</v>
      </c>
      <c r="O220" s="627">
        <f t="shared" si="24"/>
        <v>0</v>
      </c>
      <c r="P220" s="627">
        <f t="shared" si="24"/>
        <v>0</v>
      </c>
      <c r="Q220" s="627">
        <f t="shared" si="24"/>
        <v>4500</v>
      </c>
      <c r="R220" s="627">
        <f t="shared" si="24"/>
        <v>0</v>
      </c>
      <c r="S220" s="627">
        <f t="shared" si="24"/>
        <v>0</v>
      </c>
      <c r="T220" s="627">
        <f t="shared" si="24"/>
        <v>0</v>
      </c>
      <c r="U220" s="627">
        <f t="shared" si="24"/>
        <v>0</v>
      </c>
      <c r="V220" s="627">
        <f t="shared" si="24"/>
        <v>0</v>
      </c>
      <c r="W220" s="627">
        <f t="shared" si="24"/>
        <v>0</v>
      </c>
      <c r="X220" s="627">
        <f t="shared" si="24"/>
        <v>0</v>
      </c>
      <c r="Y220" s="627">
        <f t="shared" si="24"/>
        <v>0</v>
      </c>
      <c r="Z220" s="627">
        <f t="shared" si="24"/>
        <v>0</v>
      </c>
      <c r="AA220" s="627">
        <f t="shared" si="24"/>
        <v>0</v>
      </c>
      <c r="AB220" s="627">
        <f t="shared" si="24"/>
        <v>0</v>
      </c>
      <c r="AC220" s="627">
        <f t="shared" si="24"/>
        <v>0</v>
      </c>
      <c r="AD220" s="627">
        <f t="shared" si="24"/>
        <v>0</v>
      </c>
      <c r="AE220" s="627">
        <f t="shared" si="24"/>
        <v>0</v>
      </c>
      <c r="AF220" s="627">
        <f t="shared" si="24"/>
        <v>0</v>
      </c>
      <c r="AG220" s="627">
        <f t="shared" si="24"/>
        <v>0</v>
      </c>
      <c r="AH220" s="627">
        <f t="shared" si="24"/>
        <v>0</v>
      </c>
      <c r="AI220" s="627">
        <f t="shared" si="24"/>
        <v>0</v>
      </c>
      <c r="AJ220" s="627">
        <f t="shared" si="24"/>
        <v>0</v>
      </c>
      <c r="AK220" s="627">
        <f t="shared" si="24"/>
        <v>0</v>
      </c>
      <c r="AL220" s="627">
        <f t="shared" si="24"/>
        <v>0</v>
      </c>
      <c r="AM220" s="627">
        <f t="shared" si="24"/>
        <v>0</v>
      </c>
      <c r="AN220" s="627">
        <f t="shared" si="24"/>
        <v>0</v>
      </c>
      <c r="AO220" s="627">
        <f t="shared" si="24"/>
        <v>0</v>
      </c>
      <c r="AP220" s="627">
        <f t="shared" si="24"/>
        <v>0</v>
      </c>
    </row>
    <row r="221" spans="2:46" s="627" customFormat="1" x14ac:dyDescent="0.45">
      <c r="B221" s="1"/>
      <c r="C221" s="1"/>
      <c r="H221" s="627" t="s">
        <v>160</v>
      </c>
      <c r="I221" s="627">
        <f t="shared" ref="I221:AR221" si="25">180*(I140)</f>
        <v>0</v>
      </c>
      <c r="J221" s="627">
        <f t="shared" si="25"/>
        <v>0</v>
      </c>
      <c r="K221" s="627">
        <f t="shared" si="25"/>
        <v>0</v>
      </c>
      <c r="L221" s="627">
        <f t="shared" si="25"/>
        <v>0</v>
      </c>
      <c r="M221" s="627">
        <f t="shared" si="25"/>
        <v>0</v>
      </c>
      <c r="N221" s="627">
        <f t="shared" si="25"/>
        <v>0</v>
      </c>
      <c r="O221" s="627">
        <f t="shared" si="25"/>
        <v>0</v>
      </c>
      <c r="P221" s="627">
        <f t="shared" si="25"/>
        <v>0</v>
      </c>
      <c r="Q221" s="627">
        <f t="shared" si="25"/>
        <v>0</v>
      </c>
      <c r="R221" s="627">
        <f t="shared" si="25"/>
        <v>0</v>
      </c>
      <c r="S221" s="627">
        <f t="shared" si="25"/>
        <v>0</v>
      </c>
      <c r="T221" s="627">
        <f t="shared" si="25"/>
        <v>0</v>
      </c>
      <c r="U221" s="627">
        <f t="shared" si="25"/>
        <v>0</v>
      </c>
      <c r="V221" s="627">
        <f t="shared" si="25"/>
        <v>0</v>
      </c>
      <c r="W221" s="627">
        <f t="shared" si="25"/>
        <v>0</v>
      </c>
      <c r="X221" s="627">
        <f t="shared" si="25"/>
        <v>0</v>
      </c>
      <c r="Y221" s="627">
        <f t="shared" si="25"/>
        <v>0</v>
      </c>
      <c r="Z221" s="627">
        <f t="shared" si="25"/>
        <v>0</v>
      </c>
      <c r="AA221" s="627">
        <f t="shared" si="25"/>
        <v>0</v>
      </c>
      <c r="AB221" s="627">
        <f t="shared" si="25"/>
        <v>0</v>
      </c>
      <c r="AC221" s="627">
        <f t="shared" si="25"/>
        <v>0</v>
      </c>
      <c r="AD221" s="627">
        <f t="shared" si="25"/>
        <v>0</v>
      </c>
      <c r="AE221" s="627">
        <f t="shared" si="25"/>
        <v>0</v>
      </c>
      <c r="AF221" s="627">
        <f t="shared" si="25"/>
        <v>0</v>
      </c>
      <c r="AG221" s="627">
        <f t="shared" si="25"/>
        <v>0</v>
      </c>
      <c r="AH221" s="627">
        <f t="shared" si="25"/>
        <v>0</v>
      </c>
      <c r="AI221" s="627">
        <f t="shared" si="25"/>
        <v>0</v>
      </c>
      <c r="AJ221" s="627">
        <f t="shared" si="25"/>
        <v>0</v>
      </c>
      <c r="AK221" s="627">
        <f t="shared" si="25"/>
        <v>0</v>
      </c>
      <c r="AL221" s="627">
        <f t="shared" si="25"/>
        <v>0</v>
      </c>
      <c r="AM221" s="627">
        <f t="shared" si="25"/>
        <v>0</v>
      </c>
      <c r="AN221" s="627">
        <f t="shared" si="25"/>
        <v>0</v>
      </c>
      <c r="AO221" s="627">
        <f t="shared" si="25"/>
        <v>0</v>
      </c>
      <c r="AP221" s="627">
        <f t="shared" si="25"/>
        <v>0</v>
      </c>
      <c r="AQ221" s="627">
        <f t="shared" si="25"/>
        <v>0</v>
      </c>
      <c r="AR221" s="627">
        <f t="shared" si="25"/>
        <v>0</v>
      </c>
    </row>
    <row r="222" spans="2:46" s="627" customFormat="1" x14ac:dyDescent="0.45">
      <c r="B222" s="1"/>
      <c r="C222" s="1"/>
      <c r="H222" s="627" t="s">
        <v>161</v>
      </c>
      <c r="I222" s="627">
        <f t="shared" ref="I222:AP222" si="26">250*(I130+I133+I136+I138)</f>
        <v>0</v>
      </c>
      <c r="J222" s="627">
        <f t="shared" si="26"/>
        <v>0</v>
      </c>
      <c r="K222" s="627">
        <f t="shared" si="26"/>
        <v>0</v>
      </c>
      <c r="L222" s="627">
        <f t="shared" si="26"/>
        <v>0</v>
      </c>
      <c r="M222" s="627">
        <f t="shared" si="26"/>
        <v>0</v>
      </c>
      <c r="N222" s="627">
        <f t="shared" si="26"/>
        <v>0</v>
      </c>
      <c r="O222" s="627">
        <f t="shared" si="26"/>
        <v>0</v>
      </c>
      <c r="P222" s="627">
        <f t="shared" si="26"/>
        <v>0</v>
      </c>
      <c r="Q222" s="627">
        <f t="shared" si="26"/>
        <v>0</v>
      </c>
      <c r="R222" s="627">
        <f t="shared" si="26"/>
        <v>0</v>
      </c>
      <c r="S222" s="627">
        <f t="shared" si="26"/>
        <v>0</v>
      </c>
      <c r="T222" s="627">
        <f t="shared" si="26"/>
        <v>0</v>
      </c>
      <c r="U222" s="627">
        <f t="shared" si="26"/>
        <v>0</v>
      </c>
      <c r="V222" s="627">
        <f t="shared" si="26"/>
        <v>0</v>
      </c>
      <c r="W222" s="627">
        <f t="shared" si="26"/>
        <v>0</v>
      </c>
      <c r="X222" s="627">
        <f t="shared" si="26"/>
        <v>0</v>
      </c>
      <c r="Y222" s="627">
        <f t="shared" si="26"/>
        <v>0</v>
      </c>
      <c r="Z222" s="627">
        <f t="shared" si="26"/>
        <v>0</v>
      </c>
      <c r="AA222" s="627">
        <f t="shared" si="26"/>
        <v>0</v>
      </c>
      <c r="AB222" s="627">
        <f t="shared" si="26"/>
        <v>0</v>
      </c>
      <c r="AC222" s="627">
        <f t="shared" si="26"/>
        <v>0</v>
      </c>
      <c r="AD222" s="627">
        <f t="shared" si="26"/>
        <v>0</v>
      </c>
      <c r="AE222" s="627">
        <f t="shared" si="26"/>
        <v>0</v>
      </c>
      <c r="AF222" s="627">
        <f t="shared" si="26"/>
        <v>0</v>
      </c>
      <c r="AG222" s="627">
        <f t="shared" si="26"/>
        <v>0</v>
      </c>
      <c r="AH222" s="627">
        <f t="shared" si="26"/>
        <v>0</v>
      </c>
      <c r="AI222" s="627">
        <f t="shared" si="26"/>
        <v>0</v>
      </c>
      <c r="AJ222" s="627">
        <f t="shared" si="26"/>
        <v>0</v>
      </c>
      <c r="AK222" s="627">
        <f t="shared" si="26"/>
        <v>0</v>
      </c>
      <c r="AL222" s="627">
        <f t="shared" si="26"/>
        <v>0</v>
      </c>
      <c r="AM222" s="627">
        <f t="shared" si="26"/>
        <v>0</v>
      </c>
      <c r="AN222" s="627">
        <f t="shared" si="26"/>
        <v>0</v>
      </c>
      <c r="AO222" s="627">
        <f t="shared" si="26"/>
        <v>0</v>
      </c>
      <c r="AP222" s="627">
        <f t="shared" si="26"/>
        <v>0</v>
      </c>
    </row>
    <row r="223" spans="2:46" s="627" customFormat="1" x14ac:dyDescent="0.45">
      <c r="B223" s="1"/>
      <c r="C223" s="1"/>
      <c r="H223" s="627" t="s">
        <v>162</v>
      </c>
      <c r="I223" s="627">
        <f t="shared" ref="I223:AP223" si="27">150*(I95)</f>
        <v>0</v>
      </c>
      <c r="J223" s="627">
        <f t="shared" si="27"/>
        <v>0</v>
      </c>
      <c r="K223" s="627">
        <f t="shared" si="27"/>
        <v>0</v>
      </c>
      <c r="L223" s="627">
        <f t="shared" si="27"/>
        <v>0</v>
      </c>
      <c r="M223" s="627">
        <f t="shared" si="27"/>
        <v>0</v>
      </c>
      <c r="N223" s="627">
        <f t="shared" si="27"/>
        <v>0</v>
      </c>
      <c r="O223" s="627">
        <f t="shared" si="27"/>
        <v>0</v>
      </c>
      <c r="P223" s="627">
        <f t="shared" si="27"/>
        <v>0</v>
      </c>
      <c r="Q223" s="627">
        <f t="shared" si="27"/>
        <v>0</v>
      </c>
      <c r="R223" s="627">
        <f t="shared" si="27"/>
        <v>0</v>
      </c>
      <c r="S223" s="627">
        <f t="shared" si="27"/>
        <v>0</v>
      </c>
      <c r="T223" s="627">
        <f t="shared" si="27"/>
        <v>0</v>
      </c>
      <c r="U223" s="627">
        <f t="shared" si="27"/>
        <v>300</v>
      </c>
      <c r="V223" s="627">
        <f t="shared" si="27"/>
        <v>0</v>
      </c>
      <c r="W223" s="627">
        <f t="shared" si="27"/>
        <v>0</v>
      </c>
      <c r="X223" s="627">
        <f t="shared" si="27"/>
        <v>0</v>
      </c>
      <c r="Y223" s="627">
        <f t="shared" si="27"/>
        <v>0</v>
      </c>
      <c r="Z223" s="627">
        <f t="shared" si="27"/>
        <v>0</v>
      </c>
      <c r="AA223" s="627">
        <f t="shared" si="27"/>
        <v>0</v>
      </c>
      <c r="AB223" s="627">
        <f t="shared" si="27"/>
        <v>0</v>
      </c>
      <c r="AC223" s="627">
        <f t="shared" si="27"/>
        <v>0</v>
      </c>
      <c r="AD223" s="627">
        <f t="shared" si="27"/>
        <v>0</v>
      </c>
      <c r="AE223" s="627">
        <f t="shared" si="27"/>
        <v>0</v>
      </c>
      <c r="AF223" s="627">
        <f t="shared" si="27"/>
        <v>0</v>
      </c>
      <c r="AG223" s="627">
        <f t="shared" si="27"/>
        <v>0</v>
      </c>
      <c r="AH223" s="627">
        <f t="shared" si="27"/>
        <v>0</v>
      </c>
      <c r="AI223" s="627">
        <f t="shared" si="27"/>
        <v>0</v>
      </c>
      <c r="AJ223" s="627">
        <f t="shared" si="27"/>
        <v>0</v>
      </c>
      <c r="AK223" s="627">
        <f t="shared" si="27"/>
        <v>0</v>
      </c>
      <c r="AL223" s="627">
        <f t="shared" si="27"/>
        <v>0</v>
      </c>
      <c r="AM223" s="627">
        <f t="shared" si="27"/>
        <v>0</v>
      </c>
      <c r="AN223" s="627">
        <f t="shared" si="27"/>
        <v>0</v>
      </c>
      <c r="AO223" s="627">
        <f t="shared" si="27"/>
        <v>0</v>
      </c>
      <c r="AP223" s="627">
        <f t="shared" si="27"/>
        <v>0</v>
      </c>
    </row>
    <row r="224" spans="2:46" s="627" customFormat="1" x14ac:dyDescent="0.45">
      <c r="B224" s="1"/>
      <c r="C224" s="1"/>
      <c r="H224" s="627" t="s">
        <v>163</v>
      </c>
      <c r="I224" s="627">
        <f t="shared" ref="I224:AJ224" si="28">180*(I143+I146+I149)</f>
        <v>0</v>
      </c>
      <c r="J224" s="627">
        <f t="shared" si="28"/>
        <v>0</v>
      </c>
      <c r="K224" s="627">
        <f t="shared" si="28"/>
        <v>8100</v>
      </c>
      <c r="L224" s="627">
        <f t="shared" si="28"/>
        <v>8100</v>
      </c>
      <c r="M224" s="627">
        <f t="shared" si="28"/>
        <v>9000</v>
      </c>
      <c r="N224" s="627">
        <f t="shared" si="28"/>
        <v>0</v>
      </c>
      <c r="O224" s="627">
        <f t="shared" si="28"/>
        <v>0</v>
      </c>
      <c r="P224" s="627">
        <f t="shared" si="28"/>
        <v>0</v>
      </c>
      <c r="Q224" s="627">
        <f t="shared" si="28"/>
        <v>7200</v>
      </c>
      <c r="R224" s="627">
        <f t="shared" si="28"/>
        <v>7200</v>
      </c>
      <c r="S224" s="627">
        <f t="shared" si="28"/>
        <v>7740</v>
      </c>
      <c r="T224" s="627">
        <f t="shared" si="28"/>
        <v>7200</v>
      </c>
      <c r="U224" s="627">
        <f t="shared" si="28"/>
        <v>16200</v>
      </c>
      <c r="V224" s="627">
        <f t="shared" si="28"/>
        <v>7200</v>
      </c>
      <c r="W224" s="627">
        <f t="shared" si="28"/>
        <v>7200</v>
      </c>
      <c r="X224" s="627">
        <f t="shared" si="28"/>
        <v>7200</v>
      </c>
      <c r="Y224" s="627">
        <f t="shared" si="28"/>
        <v>7200</v>
      </c>
      <c r="Z224" s="627">
        <f t="shared" si="28"/>
        <v>7200</v>
      </c>
      <c r="AA224" s="627">
        <f t="shared" si="28"/>
        <v>7380</v>
      </c>
      <c r="AB224" s="627">
        <f t="shared" si="28"/>
        <v>7380</v>
      </c>
      <c r="AC224" s="627">
        <f t="shared" si="28"/>
        <v>0</v>
      </c>
      <c r="AD224" s="627">
        <f t="shared" si="28"/>
        <v>0</v>
      </c>
      <c r="AE224" s="627">
        <f t="shared" si="28"/>
        <v>0</v>
      </c>
      <c r="AF224" s="627">
        <f t="shared" si="28"/>
        <v>0</v>
      </c>
      <c r="AG224" s="627">
        <f t="shared" si="28"/>
        <v>0</v>
      </c>
      <c r="AH224" s="627">
        <f t="shared" si="28"/>
        <v>0</v>
      </c>
      <c r="AI224" s="627">
        <f t="shared" si="28"/>
        <v>0</v>
      </c>
      <c r="AJ224" s="627">
        <f t="shared" si="28"/>
        <v>0</v>
      </c>
      <c r="AK224" s="627">
        <f t="shared" ref="AK224:AQ224" si="29">180*(AK143+AK146)</f>
        <v>0</v>
      </c>
      <c r="AL224" s="627">
        <f t="shared" si="29"/>
        <v>0</v>
      </c>
      <c r="AM224" s="627">
        <f t="shared" si="29"/>
        <v>0</v>
      </c>
      <c r="AN224" s="627">
        <f t="shared" si="29"/>
        <v>0</v>
      </c>
      <c r="AO224" s="627">
        <f t="shared" si="29"/>
        <v>0</v>
      </c>
      <c r="AP224" s="627">
        <f t="shared" si="29"/>
        <v>0</v>
      </c>
      <c r="AQ224" s="627">
        <f t="shared" si="29"/>
        <v>121500</v>
      </c>
    </row>
    <row r="225" spans="2:42" s="627" customFormat="1" x14ac:dyDescent="0.45">
      <c r="B225" s="1"/>
      <c r="C225" s="1"/>
    </row>
    <row r="226" spans="2:42" s="627" customFormat="1" x14ac:dyDescent="0.45">
      <c r="B226" s="1"/>
      <c r="C226" s="1"/>
      <c r="I226" s="627">
        <f t="shared" ref="I226:AP226" si="30">SUM(I207:I224)</f>
        <v>43760</v>
      </c>
      <c r="J226" s="627">
        <f t="shared" si="30"/>
        <v>32760</v>
      </c>
      <c r="K226" s="627">
        <f t="shared" si="30"/>
        <v>43060</v>
      </c>
      <c r="L226" s="627">
        <f t="shared" si="30"/>
        <v>41220</v>
      </c>
      <c r="M226" s="627">
        <f t="shared" si="30"/>
        <v>42680</v>
      </c>
      <c r="N226" s="627">
        <f t="shared" si="30"/>
        <v>42240</v>
      </c>
      <c r="O226" s="627">
        <f t="shared" si="30"/>
        <v>41760</v>
      </c>
      <c r="P226" s="627">
        <f t="shared" si="30"/>
        <v>35120</v>
      </c>
      <c r="Q226" s="627">
        <f t="shared" si="30"/>
        <v>45940</v>
      </c>
      <c r="R226" s="627">
        <f t="shared" si="30"/>
        <v>40240</v>
      </c>
      <c r="S226" s="627">
        <f t="shared" si="30"/>
        <v>45340</v>
      </c>
      <c r="T226" s="627">
        <f t="shared" si="30"/>
        <v>44480</v>
      </c>
      <c r="U226" s="627">
        <f t="shared" si="30"/>
        <v>47220</v>
      </c>
      <c r="V226" s="627">
        <f t="shared" si="30"/>
        <v>38800</v>
      </c>
      <c r="W226" s="627">
        <f t="shared" si="30"/>
        <v>34920</v>
      </c>
      <c r="X226" s="627">
        <f t="shared" si="30"/>
        <v>35280</v>
      </c>
      <c r="Y226" s="627">
        <f t="shared" si="30"/>
        <v>38720</v>
      </c>
      <c r="Z226" s="627">
        <f t="shared" si="30"/>
        <v>35520</v>
      </c>
      <c r="AA226" s="627">
        <f t="shared" si="30"/>
        <v>35700</v>
      </c>
      <c r="AB226" s="627">
        <f t="shared" si="30"/>
        <v>35860</v>
      </c>
      <c r="AC226" s="627">
        <f t="shared" si="30"/>
        <v>6720</v>
      </c>
      <c r="AD226" s="627">
        <f t="shared" si="30"/>
        <v>0</v>
      </c>
      <c r="AE226" s="627">
        <f t="shared" si="30"/>
        <v>0</v>
      </c>
      <c r="AF226" s="627">
        <f t="shared" si="30"/>
        <v>0</v>
      </c>
      <c r="AG226" s="627">
        <f t="shared" si="30"/>
        <v>0</v>
      </c>
      <c r="AH226" s="627">
        <f t="shared" si="30"/>
        <v>0</v>
      </c>
      <c r="AI226" s="627">
        <f t="shared" si="30"/>
        <v>0</v>
      </c>
      <c r="AJ226" s="627">
        <f t="shared" si="30"/>
        <v>0</v>
      </c>
      <c r="AK226" s="627">
        <f t="shared" si="30"/>
        <v>0</v>
      </c>
      <c r="AL226" s="627">
        <f t="shared" si="30"/>
        <v>0</v>
      </c>
      <c r="AM226" s="627">
        <f t="shared" si="30"/>
        <v>0</v>
      </c>
      <c r="AN226" s="627">
        <f t="shared" si="30"/>
        <v>0</v>
      </c>
      <c r="AO226" s="627">
        <f t="shared" si="30"/>
        <v>0</v>
      </c>
      <c r="AP226" s="627">
        <f t="shared" si="30"/>
        <v>0</v>
      </c>
    </row>
    <row r="227" spans="2:42" s="627" customFormat="1" x14ac:dyDescent="0.45">
      <c r="B227" s="1"/>
      <c r="C227" s="1"/>
    </row>
    <row r="228" spans="2:42" s="627" customFormat="1" x14ac:dyDescent="0.45">
      <c r="B228" s="1"/>
      <c r="C228" s="1"/>
      <c r="H228" s="627" t="s">
        <v>164</v>
      </c>
      <c r="I228" s="627">
        <f t="shared" ref="I228:AP228" si="31">I226/64000</f>
        <v>0.68374999999999997</v>
      </c>
      <c r="J228" s="627">
        <f t="shared" si="31"/>
        <v>0.51187499999999997</v>
      </c>
      <c r="K228" s="627">
        <f t="shared" si="31"/>
        <v>0.67281250000000004</v>
      </c>
      <c r="L228" s="627">
        <f t="shared" si="31"/>
        <v>0.64406249999999998</v>
      </c>
      <c r="M228" s="627">
        <f t="shared" si="31"/>
        <v>0.666875</v>
      </c>
      <c r="N228" s="627">
        <f t="shared" si="31"/>
        <v>0.66</v>
      </c>
      <c r="O228" s="627">
        <f t="shared" si="31"/>
        <v>0.65249999999999997</v>
      </c>
      <c r="P228" s="627">
        <f t="shared" si="31"/>
        <v>0.54874999999999996</v>
      </c>
      <c r="Q228" s="627">
        <f t="shared" si="31"/>
        <v>0.71781249999999996</v>
      </c>
      <c r="R228" s="627">
        <f t="shared" si="31"/>
        <v>0.62875000000000003</v>
      </c>
      <c r="S228" s="627">
        <f t="shared" si="31"/>
        <v>0.70843750000000005</v>
      </c>
      <c r="T228" s="627">
        <f t="shared" si="31"/>
        <v>0.69499999999999995</v>
      </c>
      <c r="U228" s="627">
        <f t="shared" si="31"/>
        <v>0.73781249999999998</v>
      </c>
      <c r="V228" s="627">
        <f t="shared" si="31"/>
        <v>0.60624999999999996</v>
      </c>
      <c r="W228" s="627">
        <f t="shared" si="31"/>
        <v>0.54562500000000003</v>
      </c>
      <c r="X228" s="627">
        <f t="shared" si="31"/>
        <v>0.55125000000000002</v>
      </c>
      <c r="Y228" s="627">
        <f t="shared" si="31"/>
        <v>0.60499999999999998</v>
      </c>
      <c r="Z228" s="627">
        <f t="shared" si="31"/>
        <v>0.55500000000000005</v>
      </c>
      <c r="AA228" s="627">
        <f t="shared" si="31"/>
        <v>0.55781250000000004</v>
      </c>
      <c r="AB228" s="627">
        <f t="shared" si="31"/>
        <v>0.56031249999999999</v>
      </c>
      <c r="AC228" s="627">
        <f t="shared" si="31"/>
        <v>0.105</v>
      </c>
      <c r="AD228" s="627">
        <f t="shared" si="31"/>
        <v>0</v>
      </c>
      <c r="AE228" s="627">
        <f t="shared" si="31"/>
        <v>0</v>
      </c>
      <c r="AF228" s="627">
        <f t="shared" si="31"/>
        <v>0</v>
      </c>
      <c r="AG228" s="627">
        <f t="shared" si="31"/>
        <v>0</v>
      </c>
      <c r="AH228" s="627">
        <f t="shared" si="31"/>
        <v>0</v>
      </c>
      <c r="AI228" s="627">
        <f t="shared" si="31"/>
        <v>0</v>
      </c>
      <c r="AJ228" s="627">
        <f t="shared" si="31"/>
        <v>0</v>
      </c>
      <c r="AK228" s="627">
        <f t="shared" si="31"/>
        <v>0</v>
      </c>
      <c r="AL228" s="627">
        <f t="shared" si="31"/>
        <v>0</v>
      </c>
      <c r="AM228" s="627">
        <f t="shared" si="31"/>
        <v>0</v>
      </c>
      <c r="AN228" s="627">
        <f t="shared" si="31"/>
        <v>0</v>
      </c>
      <c r="AO228" s="627">
        <f t="shared" si="31"/>
        <v>0</v>
      </c>
      <c r="AP228" s="627">
        <f t="shared" si="31"/>
        <v>0</v>
      </c>
    </row>
    <row r="229" spans="2:42" s="627" customFormat="1" x14ac:dyDescent="0.45">
      <c r="B229" s="1"/>
      <c r="C229" s="1"/>
      <c r="H229" s="627" t="s">
        <v>165</v>
      </c>
      <c r="I229" s="627">
        <f t="shared" ref="I229:AP229" si="32">I226/46800</f>
        <v>0.93504273504273505</v>
      </c>
      <c r="J229" s="627">
        <f t="shared" si="32"/>
        <v>0.7</v>
      </c>
      <c r="K229" s="627">
        <f t="shared" si="32"/>
        <v>0.92008547008547004</v>
      </c>
      <c r="L229" s="627">
        <f t="shared" si="32"/>
        <v>0.88076923076923075</v>
      </c>
      <c r="M229" s="627">
        <f t="shared" si="32"/>
        <v>0.91196581196581195</v>
      </c>
      <c r="N229" s="627">
        <f t="shared" si="32"/>
        <v>0.90256410256410258</v>
      </c>
      <c r="O229" s="627">
        <f t="shared" si="32"/>
        <v>0.89230769230769236</v>
      </c>
      <c r="P229" s="627">
        <f t="shared" si="32"/>
        <v>0.75042735042735043</v>
      </c>
      <c r="Q229" s="627">
        <f t="shared" si="32"/>
        <v>0.98162393162393158</v>
      </c>
      <c r="R229" s="627">
        <f t="shared" si="32"/>
        <v>0.85982905982905988</v>
      </c>
      <c r="S229" s="627">
        <f t="shared" si="32"/>
        <v>0.9688034188034188</v>
      </c>
      <c r="T229" s="627">
        <f t="shared" si="32"/>
        <v>0.95042735042735038</v>
      </c>
      <c r="U229" s="627">
        <f t="shared" si="32"/>
        <v>1.0089743589743589</v>
      </c>
      <c r="V229" s="627">
        <f t="shared" si="32"/>
        <v>0.82905982905982911</v>
      </c>
      <c r="W229" s="627">
        <f t="shared" si="32"/>
        <v>0.74615384615384617</v>
      </c>
      <c r="X229" s="627">
        <f t="shared" si="32"/>
        <v>0.75384615384615383</v>
      </c>
      <c r="Y229" s="627">
        <f t="shared" si="32"/>
        <v>0.8273504273504273</v>
      </c>
      <c r="Z229" s="627">
        <f t="shared" si="32"/>
        <v>0.75897435897435894</v>
      </c>
      <c r="AA229" s="627">
        <f t="shared" si="32"/>
        <v>0.76282051282051277</v>
      </c>
      <c r="AB229" s="627">
        <f t="shared" si="32"/>
        <v>0.76623931623931629</v>
      </c>
      <c r="AC229" s="627">
        <f t="shared" si="32"/>
        <v>0.14358974358974358</v>
      </c>
      <c r="AD229" s="627">
        <f t="shared" si="32"/>
        <v>0</v>
      </c>
      <c r="AE229" s="627">
        <f t="shared" si="32"/>
        <v>0</v>
      </c>
      <c r="AF229" s="627">
        <f t="shared" si="32"/>
        <v>0</v>
      </c>
      <c r="AG229" s="627">
        <f t="shared" si="32"/>
        <v>0</v>
      </c>
      <c r="AH229" s="627">
        <f t="shared" si="32"/>
        <v>0</v>
      </c>
      <c r="AI229" s="627">
        <f t="shared" si="32"/>
        <v>0</v>
      </c>
      <c r="AJ229" s="627">
        <f t="shared" si="32"/>
        <v>0</v>
      </c>
      <c r="AK229" s="627">
        <f t="shared" si="32"/>
        <v>0</v>
      </c>
      <c r="AL229" s="627">
        <f t="shared" si="32"/>
        <v>0</v>
      </c>
      <c r="AM229" s="627">
        <f t="shared" si="32"/>
        <v>0</v>
      </c>
      <c r="AN229" s="627">
        <f t="shared" si="32"/>
        <v>0</v>
      </c>
      <c r="AO229" s="627">
        <f t="shared" si="32"/>
        <v>0</v>
      </c>
      <c r="AP229" s="627">
        <f t="shared" si="32"/>
        <v>0</v>
      </c>
    </row>
    <row r="230" spans="2:42" s="627" customFormat="1" x14ac:dyDescent="0.45">
      <c r="B230" s="1"/>
      <c r="C230" s="1"/>
      <c r="H230" s="627" t="s">
        <v>166</v>
      </c>
      <c r="I230" s="627">
        <f t="shared" ref="I230:AP230" si="33">I226/48800</f>
        <v>0.89672131147540979</v>
      </c>
      <c r="J230" s="627">
        <f t="shared" si="33"/>
        <v>0.67131147540983604</v>
      </c>
      <c r="K230" s="627">
        <f t="shared" si="33"/>
        <v>0.88237704918032789</v>
      </c>
      <c r="L230" s="627">
        <f t="shared" si="33"/>
        <v>0.84467213114754103</v>
      </c>
      <c r="M230" s="627">
        <f t="shared" si="33"/>
        <v>0.87459016393442623</v>
      </c>
      <c r="N230" s="627">
        <f t="shared" si="33"/>
        <v>0.86557377049180328</v>
      </c>
      <c r="O230" s="627">
        <f t="shared" si="33"/>
        <v>0.8557377049180328</v>
      </c>
      <c r="P230" s="627">
        <f t="shared" si="33"/>
        <v>0.71967213114754103</v>
      </c>
      <c r="Q230" s="627">
        <f t="shared" si="33"/>
        <v>0.94139344262295077</v>
      </c>
      <c r="R230" s="627">
        <f t="shared" si="33"/>
        <v>0.82459016393442619</v>
      </c>
      <c r="S230" s="627">
        <f t="shared" si="33"/>
        <v>0.9290983606557377</v>
      </c>
      <c r="T230" s="627">
        <f t="shared" si="33"/>
        <v>0.91147540983606556</v>
      </c>
      <c r="U230" s="627">
        <f t="shared" si="33"/>
        <v>0.96762295081967209</v>
      </c>
      <c r="V230" s="627">
        <f t="shared" si="33"/>
        <v>0.79508196721311475</v>
      </c>
      <c r="W230" s="627">
        <f t="shared" si="33"/>
        <v>0.71557377049180326</v>
      </c>
      <c r="X230" s="627">
        <f t="shared" si="33"/>
        <v>0.72295081967213115</v>
      </c>
      <c r="Y230" s="627">
        <f t="shared" si="33"/>
        <v>0.79344262295081969</v>
      </c>
      <c r="Z230" s="627">
        <f t="shared" si="33"/>
        <v>0.72786885245901645</v>
      </c>
      <c r="AA230" s="627">
        <f t="shared" si="33"/>
        <v>0.73155737704918034</v>
      </c>
      <c r="AB230" s="627">
        <f t="shared" si="33"/>
        <v>0.73483606557377046</v>
      </c>
      <c r="AC230" s="627">
        <f t="shared" si="33"/>
        <v>0.13770491803278689</v>
      </c>
      <c r="AD230" s="627">
        <f t="shared" si="33"/>
        <v>0</v>
      </c>
      <c r="AE230" s="627">
        <f t="shared" si="33"/>
        <v>0</v>
      </c>
      <c r="AF230" s="627">
        <f t="shared" si="33"/>
        <v>0</v>
      </c>
      <c r="AG230" s="627">
        <f t="shared" si="33"/>
        <v>0</v>
      </c>
      <c r="AH230" s="627">
        <f t="shared" si="33"/>
        <v>0</v>
      </c>
      <c r="AI230" s="627">
        <f t="shared" si="33"/>
        <v>0</v>
      </c>
      <c r="AJ230" s="627">
        <f t="shared" si="33"/>
        <v>0</v>
      </c>
      <c r="AK230" s="627">
        <f t="shared" si="33"/>
        <v>0</v>
      </c>
      <c r="AL230" s="627">
        <f t="shared" si="33"/>
        <v>0</v>
      </c>
      <c r="AM230" s="627">
        <f t="shared" si="33"/>
        <v>0</v>
      </c>
      <c r="AN230" s="627">
        <f t="shared" si="33"/>
        <v>0</v>
      </c>
      <c r="AO230" s="627">
        <f t="shared" si="33"/>
        <v>0</v>
      </c>
      <c r="AP230" s="627">
        <f t="shared" si="33"/>
        <v>0</v>
      </c>
    </row>
    <row r="231" spans="2:42" s="627" customFormat="1" x14ac:dyDescent="0.45">
      <c r="B231" s="1"/>
      <c r="C231" s="1"/>
      <c r="H231" s="627" t="s">
        <v>167</v>
      </c>
      <c r="I231" s="627">
        <f t="shared" ref="I231:AP231" si="34">I230*2</f>
        <v>1.7934426229508196</v>
      </c>
      <c r="J231" s="627">
        <f t="shared" si="34"/>
        <v>1.3426229508196721</v>
      </c>
      <c r="K231" s="627">
        <f t="shared" si="34"/>
        <v>1.7647540983606558</v>
      </c>
      <c r="L231" s="627">
        <f t="shared" si="34"/>
        <v>1.6893442622950821</v>
      </c>
      <c r="M231" s="627">
        <f t="shared" si="34"/>
        <v>1.7491803278688525</v>
      </c>
      <c r="N231" s="627">
        <f t="shared" si="34"/>
        <v>1.7311475409836066</v>
      </c>
      <c r="O231" s="627">
        <f t="shared" si="34"/>
        <v>1.7114754098360656</v>
      </c>
      <c r="P231" s="627">
        <f t="shared" si="34"/>
        <v>1.4393442622950821</v>
      </c>
      <c r="Q231" s="627">
        <f t="shared" si="34"/>
        <v>1.8827868852459015</v>
      </c>
      <c r="R231" s="627">
        <f t="shared" si="34"/>
        <v>1.6491803278688524</v>
      </c>
      <c r="S231" s="627">
        <f t="shared" si="34"/>
        <v>1.8581967213114754</v>
      </c>
      <c r="T231" s="627">
        <f t="shared" si="34"/>
        <v>1.8229508196721311</v>
      </c>
      <c r="U231" s="627">
        <f t="shared" si="34"/>
        <v>1.9352459016393442</v>
      </c>
      <c r="V231" s="627">
        <f t="shared" si="34"/>
        <v>1.5901639344262295</v>
      </c>
      <c r="W231" s="627">
        <f t="shared" si="34"/>
        <v>1.4311475409836065</v>
      </c>
      <c r="X231" s="627">
        <f t="shared" si="34"/>
        <v>1.4459016393442623</v>
      </c>
      <c r="Y231" s="627">
        <f t="shared" si="34"/>
        <v>1.5868852459016394</v>
      </c>
      <c r="Z231" s="627">
        <f t="shared" si="34"/>
        <v>1.4557377049180329</v>
      </c>
      <c r="AA231" s="627">
        <f t="shared" si="34"/>
        <v>1.4631147540983607</v>
      </c>
      <c r="AB231" s="627">
        <f t="shared" si="34"/>
        <v>1.4696721311475409</v>
      </c>
      <c r="AC231" s="627">
        <f t="shared" si="34"/>
        <v>0.27540983606557379</v>
      </c>
      <c r="AD231" s="627">
        <f t="shared" si="34"/>
        <v>0</v>
      </c>
      <c r="AE231" s="627">
        <f t="shared" si="34"/>
        <v>0</v>
      </c>
      <c r="AF231" s="627">
        <f t="shared" si="34"/>
        <v>0</v>
      </c>
      <c r="AG231" s="627">
        <f t="shared" si="34"/>
        <v>0</v>
      </c>
      <c r="AH231" s="627">
        <f t="shared" si="34"/>
        <v>0</v>
      </c>
      <c r="AI231" s="627">
        <f t="shared" si="34"/>
        <v>0</v>
      </c>
      <c r="AJ231" s="627">
        <f t="shared" si="34"/>
        <v>0</v>
      </c>
      <c r="AK231" s="627">
        <f t="shared" si="34"/>
        <v>0</v>
      </c>
      <c r="AL231" s="627">
        <f t="shared" si="34"/>
        <v>0</v>
      </c>
      <c r="AM231" s="627">
        <f t="shared" si="34"/>
        <v>0</v>
      </c>
      <c r="AN231" s="627">
        <f t="shared" si="34"/>
        <v>0</v>
      </c>
      <c r="AO231" s="627">
        <f t="shared" si="34"/>
        <v>0</v>
      </c>
      <c r="AP231" s="627">
        <f t="shared" si="34"/>
        <v>0</v>
      </c>
    </row>
    <row r="232" spans="2:42" s="627" customFormat="1" x14ac:dyDescent="0.45">
      <c r="B232" s="1"/>
      <c r="C232" s="1"/>
      <c r="H232" s="627" t="s">
        <v>168</v>
      </c>
      <c r="I232" s="627">
        <f t="shared" ref="I232:AP232" si="35">I226/68400</f>
        <v>0.63976608187134498</v>
      </c>
      <c r="J232" s="627">
        <f t="shared" si="35"/>
        <v>0.47894736842105262</v>
      </c>
      <c r="K232" s="627">
        <f t="shared" si="35"/>
        <v>0.62953216374269005</v>
      </c>
      <c r="L232" s="627">
        <f t="shared" si="35"/>
        <v>0.60263157894736841</v>
      </c>
      <c r="M232" s="627">
        <f t="shared" si="35"/>
        <v>0.62397660818713452</v>
      </c>
      <c r="N232" s="627">
        <f t="shared" si="35"/>
        <v>0.61754385964912284</v>
      </c>
      <c r="O232" s="627">
        <f t="shared" si="35"/>
        <v>0.61052631578947369</v>
      </c>
      <c r="P232" s="627">
        <f t="shared" si="35"/>
        <v>0.51345029239766082</v>
      </c>
      <c r="Q232" s="627">
        <f t="shared" si="35"/>
        <v>0.67163742690058481</v>
      </c>
      <c r="R232" s="627">
        <f t="shared" si="35"/>
        <v>0.58830409356725144</v>
      </c>
      <c r="S232" s="627">
        <f t="shared" si="35"/>
        <v>0.66286549707602338</v>
      </c>
      <c r="T232" s="627">
        <f t="shared" si="35"/>
        <v>0.6502923976608187</v>
      </c>
      <c r="U232" s="627">
        <f t="shared" si="35"/>
        <v>0.69035087719298249</v>
      </c>
      <c r="V232" s="627">
        <f t="shared" si="35"/>
        <v>0.56725146198830412</v>
      </c>
      <c r="W232" s="627">
        <f t="shared" si="35"/>
        <v>0.51052631578947372</v>
      </c>
      <c r="X232" s="627">
        <f t="shared" si="35"/>
        <v>0.51578947368421058</v>
      </c>
      <c r="Y232" s="627">
        <f t="shared" si="35"/>
        <v>0.56608187134502919</v>
      </c>
      <c r="Z232" s="627">
        <f t="shared" si="35"/>
        <v>0.51929824561403504</v>
      </c>
      <c r="AA232" s="627">
        <f t="shared" si="35"/>
        <v>0.52192982456140347</v>
      </c>
      <c r="AB232" s="627">
        <f t="shared" si="35"/>
        <v>0.52426900584795322</v>
      </c>
      <c r="AC232" s="627">
        <f t="shared" si="35"/>
        <v>9.8245614035087719E-2</v>
      </c>
      <c r="AD232" s="627">
        <f t="shared" si="35"/>
        <v>0</v>
      </c>
      <c r="AE232" s="627">
        <f t="shared" si="35"/>
        <v>0</v>
      </c>
      <c r="AF232" s="627">
        <f t="shared" si="35"/>
        <v>0</v>
      </c>
      <c r="AG232" s="627">
        <f t="shared" si="35"/>
        <v>0</v>
      </c>
      <c r="AH232" s="627">
        <f t="shared" si="35"/>
        <v>0</v>
      </c>
      <c r="AI232" s="627">
        <f t="shared" si="35"/>
        <v>0</v>
      </c>
      <c r="AJ232" s="627">
        <f t="shared" si="35"/>
        <v>0</v>
      </c>
      <c r="AK232" s="627">
        <f t="shared" si="35"/>
        <v>0</v>
      </c>
      <c r="AL232" s="627">
        <f t="shared" si="35"/>
        <v>0</v>
      </c>
      <c r="AM232" s="627">
        <f t="shared" si="35"/>
        <v>0</v>
      </c>
      <c r="AN232" s="627">
        <f t="shared" si="35"/>
        <v>0</v>
      </c>
      <c r="AO232" s="627">
        <f t="shared" si="35"/>
        <v>0</v>
      </c>
      <c r="AP232" s="627">
        <f t="shared" si="35"/>
        <v>0</v>
      </c>
    </row>
    <row r="233" spans="2:42" s="627" customFormat="1" x14ac:dyDescent="0.45">
      <c r="B233" s="1"/>
      <c r="C233" s="1"/>
    </row>
    <row r="234" spans="2:42" x14ac:dyDescent="0.45">
      <c r="P234" s="3"/>
      <c r="W234" s="3"/>
      <c r="Y234" s="3"/>
    </row>
    <row r="235" spans="2:42" x14ac:dyDescent="0.45">
      <c r="P235" s="3"/>
      <c r="W235" s="3"/>
      <c r="Y235" s="3"/>
    </row>
    <row r="236" spans="2:42" x14ac:dyDescent="0.45">
      <c r="P236" s="3"/>
      <c r="W236" s="3"/>
      <c r="Y236" s="3"/>
    </row>
    <row r="237" spans="2:42" x14ac:dyDescent="0.45">
      <c r="P237" s="3"/>
      <c r="W237" s="3"/>
      <c r="Y237" s="3"/>
    </row>
    <row r="238" spans="2:42" x14ac:dyDescent="0.45">
      <c r="P238" s="3"/>
      <c r="W238" s="3"/>
      <c r="Y238" s="3"/>
    </row>
    <row r="239" spans="2:42" x14ac:dyDescent="0.45">
      <c r="P239" s="3"/>
      <c r="W239" s="3"/>
      <c r="Y239" s="3"/>
    </row>
    <row r="240" spans="2:42" x14ac:dyDescent="0.45">
      <c r="P240" s="3"/>
      <c r="W240" s="3"/>
      <c r="Y240" s="3"/>
    </row>
    <row r="241" spans="16:25" x14ac:dyDescent="0.45">
      <c r="P241" s="3"/>
      <c r="W241" s="3"/>
      <c r="Y241" s="3"/>
    </row>
    <row r="242" spans="16:25" x14ac:dyDescent="0.45">
      <c r="P242" s="3"/>
      <c r="W242" s="3"/>
      <c r="Y242" s="3"/>
    </row>
    <row r="243" spans="16:25" x14ac:dyDescent="0.45">
      <c r="P243" s="3"/>
      <c r="W243" s="3"/>
      <c r="Y243" s="3"/>
    </row>
    <row r="244" spans="16:25" x14ac:dyDescent="0.45">
      <c r="P244" s="3"/>
      <c r="W244" s="3"/>
      <c r="Y244" s="3"/>
    </row>
    <row r="245" spans="16:25" x14ac:dyDescent="0.45">
      <c r="P245" s="3"/>
      <c r="W245" s="3"/>
      <c r="Y245" s="3"/>
    </row>
    <row r="246" spans="16:25" x14ac:dyDescent="0.45">
      <c r="P246" s="3"/>
      <c r="W246" s="3"/>
      <c r="Y246" s="3"/>
    </row>
    <row r="247" spans="16:25" x14ac:dyDescent="0.45">
      <c r="P247" s="3"/>
      <c r="W247" s="3"/>
      <c r="Y247" s="3"/>
    </row>
    <row r="248" spans="16:25" x14ac:dyDescent="0.45">
      <c r="P248" s="3"/>
      <c r="W248" s="3"/>
      <c r="Y248" s="3"/>
    </row>
    <row r="249" spans="16:25" x14ac:dyDescent="0.45">
      <c r="P249" s="3"/>
      <c r="W249" s="3"/>
      <c r="Y249" s="3"/>
    </row>
    <row r="250" spans="16:25" x14ac:dyDescent="0.45">
      <c r="P250" s="3"/>
      <c r="W250" s="3"/>
      <c r="Y250" s="3"/>
    </row>
    <row r="251" spans="16:25" x14ac:dyDescent="0.45">
      <c r="P251" s="3"/>
      <c r="W251" s="3"/>
      <c r="Y251" s="3"/>
    </row>
    <row r="252" spans="16:25" x14ac:dyDescent="0.45">
      <c r="P252" s="3"/>
      <c r="W252" s="3"/>
      <c r="Y252" s="3"/>
    </row>
    <row r="253" spans="16:25" x14ac:dyDescent="0.45">
      <c r="P253" s="3"/>
      <c r="W253" s="3"/>
      <c r="Y253" s="3"/>
    </row>
    <row r="254" spans="16:25" x14ac:dyDescent="0.45">
      <c r="P254" s="3"/>
      <c r="W254" s="3"/>
      <c r="Y254" s="3"/>
    </row>
    <row r="255" spans="16:25" x14ac:dyDescent="0.45">
      <c r="P255" s="3"/>
      <c r="W255" s="3"/>
      <c r="Y255" s="3"/>
    </row>
    <row r="256" spans="16:25" x14ac:dyDescent="0.45">
      <c r="P256" s="3"/>
      <c r="W256" s="3"/>
      <c r="Y256" s="3"/>
    </row>
    <row r="257" spans="16:25" x14ac:dyDescent="0.45">
      <c r="P257" s="3"/>
      <c r="W257" s="3"/>
      <c r="Y257" s="3"/>
    </row>
    <row r="258" spans="16:25" x14ac:dyDescent="0.45">
      <c r="P258" s="3"/>
      <c r="W258" s="3"/>
      <c r="Y258" s="3"/>
    </row>
    <row r="259" spans="16:25" x14ac:dyDescent="0.45">
      <c r="P259" s="3"/>
      <c r="W259" s="3"/>
      <c r="Y259" s="3"/>
    </row>
    <row r="260" spans="16:25" x14ac:dyDescent="0.45">
      <c r="P260" s="3"/>
      <c r="W260" s="3"/>
      <c r="Y260" s="3"/>
    </row>
    <row r="261" spans="16:25" x14ac:dyDescent="0.45">
      <c r="P261" s="3"/>
      <c r="W261" s="3"/>
      <c r="Y261" s="3"/>
    </row>
    <row r="262" spans="16:25" x14ac:dyDescent="0.45">
      <c r="P262" s="3"/>
      <c r="W262" s="3"/>
      <c r="Y262" s="3"/>
    </row>
    <row r="263" spans="16:25" x14ac:dyDescent="0.45">
      <c r="P263" s="3"/>
      <c r="W263" s="3"/>
      <c r="Y263" s="3"/>
    </row>
    <row r="264" spans="16:25" x14ac:dyDescent="0.45">
      <c r="P264" s="3"/>
      <c r="W264" s="3"/>
      <c r="Y264" s="3"/>
    </row>
    <row r="265" spans="16:25" x14ac:dyDescent="0.45">
      <c r="P265" s="3"/>
      <c r="W265" s="3"/>
      <c r="Y265" s="3"/>
    </row>
    <row r="266" spans="16:25" x14ac:dyDescent="0.45">
      <c r="P266" s="3"/>
      <c r="W266" s="3"/>
      <c r="Y266" s="3"/>
    </row>
    <row r="267" spans="16:25" x14ac:dyDescent="0.45">
      <c r="P267" s="3"/>
      <c r="W267" s="3"/>
      <c r="Y267" s="3"/>
    </row>
    <row r="268" spans="16:25" x14ac:dyDescent="0.45">
      <c r="P268" s="3"/>
      <c r="W268" s="3"/>
      <c r="Y268" s="3"/>
    </row>
    <row r="269" spans="16:25" x14ac:dyDescent="0.45">
      <c r="P269" s="3"/>
      <c r="W269" s="3"/>
      <c r="Y269" s="3"/>
    </row>
    <row r="270" spans="16:25" x14ac:dyDescent="0.45">
      <c r="P270" s="3"/>
      <c r="W270" s="3"/>
      <c r="Y270" s="3"/>
    </row>
    <row r="271" spans="16:25" x14ac:dyDescent="0.45">
      <c r="P271" s="3"/>
      <c r="W271" s="3"/>
      <c r="Y271" s="3"/>
    </row>
    <row r="272" spans="16:25" x14ac:dyDescent="0.45">
      <c r="P272" s="3"/>
      <c r="W272" s="3"/>
      <c r="Y272" s="3"/>
    </row>
    <row r="273" spans="11:25" x14ac:dyDescent="0.45">
      <c r="K273" s="757"/>
      <c r="P273" s="3"/>
      <c r="S273" s="757"/>
      <c r="W273" s="3"/>
      <c r="Y273" s="3"/>
    </row>
    <row r="274" spans="11:25" x14ac:dyDescent="0.45">
      <c r="K274" s="757"/>
      <c r="P274" s="3"/>
      <c r="S274" s="757"/>
      <c r="W274" s="3"/>
      <c r="Y274" s="3"/>
    </row>
    <row r="275" spans="11:25" x14ac:dyDescent="0.45">
      <c r="K275" s="757"/>
      <c r="P275" s="3"/>
      <c r="S275" s="757"/>
      <c r="W275" s="3"/>
      <c r="Y275" s="3"/>
    </row>
    <row r="276" spans="11:25" x14ac:dyDescent="0.45">
      <c r="K276" s="757"/>
      <c r="P276" s="3"/>
      <c r="S276" s="757"/>
      <c r="W276" s="3"/>
      <c r="Y276" s="3"/>
    </row>
    <row r="277" spans="11:25" x14ac:dyDescent="0.45">
      <c r="K277" s="757"/>
      <c r="P277" s="3"/>
      <c r="S277" s="757"/>
      <c r="W277" s="3"/>
      <c r="Y277" s="3"/>
    </row>
    <row r="278" spans="11:25" x14ac:dyDescent="0.45">
      <c r="K278" s="757"/>
      <c r="P278" s="3"/>
      <c r="S278" s="757"/>
      <c r="W278" s="3"/>
      <c r="Y278" s="3"/>
    </row>
    <row r="279" spans="11:25" x14ac:dyDescent="0.45">
      <c r="K279" s="757"/>
      <c r="P279" s="3"/>
      <c r="S279" s="757"/>
      <c r="W279" s="3"/>
      <c r="Y279" s="3"/>
    </row>
    <row r="280" spans="11:25" x14ac:dyDescent="0.45">
      <c r="K280" s="757"/>
      <c r="P280" s="3"/>
      <c r="S280" s="757"/>
      <c r="W280" s="3"/>
      <c r="Y280" s="3"/>
    </row>
    <row r="281" spans="11:25" x14ac:dyDescent="0.45">
      <c r="K281" s="757"/>
      <c r="P281" s="3"/>
      <c r="S281" s="757"/>
      <c r="W281" s="3"/>
      <c r="Y281" s="3"/>
    </row>
    <row r="282" spans="11:25" x14ac:dyDescent="0.45">
      <c r="K282" s="757"/>
      <c r="P282" s="3"/>
      <c r="S282" s="757"/>
      <c r="W282" s="3"/>
      <c r="Y282" s="3"/>
    </row>
    <row r="283" spans="11:25" x14ac:dyDescent="0.45">
      <c r="K283" s="757"/>
      <c r="P283" s="3"/>
      <c r="S283" s="757"/>
      <c r="W283" s="3"/>
      <c r="Y283" s="3"/>
    </row>
    <row r="284" spans="11:25" x14ac:dyDescent="0.45">
      <c r="K284" s="757"/>
      <c r="P284" s="3"/>
      <c r="S284" s="757"/>
      <c r="W284" s="3"/>
      <c r="Y284" s="3"/>
    </row>
    <row r="285" spans="11:25" x14ac:dyDescent="0.45">
      <c r="K285" s="757"/>
      <c r="P285" s="3"/>
      <c r="S285" s="757"/>
      <c r="W285" s="3"/>
      <c r="Y285" s="3"/>
    </row>
    <row r="286" spans="11:25" x14ac:dyDescent="0.45">
      <c r="K286" s="757"/>
      <c r="P286" s="3"/>
      <c r="S286" s="757"/>
      <c r="W286" s="3"/>
      <c r="Y286" s="3"/>
    </row>
    <row r="287" spans="11:25" x14ac:dyDescent="0.45">
      <c r="K287" s="757"/>
      <c r="P287" s="3"/>
      <c r="S287" s="757"/>
      <c r="W287" s="3"/>
      <c r="Y287" s="3"/>
    </row>
    <row r="288" spans="11:25" x14ac:dyDescent="0.45">
      <c r="P288" s="3"/>
      <c r="W288" s="3"/>
      <c r="Y288" s="3"/>
    </row>
    <row r="289" spans="16:25" x14ac:dyDescent="0.45">
      <c r="P289" s="3"/>
      <c r="W289" s="3"/>
      <c r="Y289" s="3"/>
    </row>
    <row r="290" spans="16:25" x14ac:dyDescent="0.45">
      <c r="P290" s="3"/>
      <c r="W290" s="3"/>
      <c r="Y290" s="3"/>
    </row>
    <row r="291" spans="16:25" x14ac:dyDescent="0.45">
      <c r="P291" s="3"/>
      <c r="W291" s="3"/>
      <c r="Y291" s="3"/>
    </row>
    <row r="292" spans="16:25" x14ac:dyDescent="0.45">
      <c r="P292" s="3"/>
      <c r="W292" s="3"/>
      <c r="Y292" s="3"/>
    </row>
    <row r="293" spans="16:25" x14ac:dyDescent="0.45">
      <c r="P293" s="3"/>
      <c r="W293" s="3"/>
      <c r="Y293" s="3"/>
    </row>
    <row r="294" spans="16:25" x14ac:dyDescent="0.45">
      <c r="P294" s="3"/>
      <c r="W294" s="3"/>
      <c r="Y294" s="3"/>
    </row>
    <row r="295" spans="16:25" x14ac:dyDescent="0.45">
      <c r="P295" s="3"/>
      <c r="W295" s="3"/>
      <c r="Y295" s="3"/>
    </row>
    <row r="296" spans="16:25" x14ac:dyDescent="0.45">
      <c r="P296" s="3"/>
      <c r="W296" s="3"/>
      <c r="Y296" s="3"/>
    </row>
    <row r="297" spans="16:25" x14ac:dyDescent="0.45">
      <c r="P297" s="3"/>
      <c r="W297" s="3"/>
      <c r="Y297" s="3"/>
    </row>
    <row r="298" spans="16:25" x14ac:dyDescent="0.45">
      <c r="P298" s="3"/>
      <c r="W298" s="3"/>
      <c r="Y298" s="3"/>
    </row>
    <row r="299" spans="16:25" x14ac:dyDescent="0.45">
      <c r="P299" s="3"/>
      <c r="W299" s="3"/>
      <c r="Y299" s="3"/>
    </row>
    <row r="300" spans="16:25" x14ac:dyDescent="0.45">
      <c r="P300" s="3"/>
      <c r="W300" s="3"/>
      <c r="Y300" s="3"/>
    </row>
    <row r="301" spans="16:25" x14ac:dyDescent="0.45">
      <c r="P301" s="3"/>
      <c r="W301" s="3"/>
      <c r="Y301" s="3"/>
    </row>
    <row r="302" spans="16:25" x14ac:dyDescent="0.45">
      <c r="P302" s="3"/>
      <c r="W302" s="3"/>
      <c r="Y302" s="3"/>
    </row>
    <row r="303" spans="16:25" x14ac:dyDescent="0.45">
      <c r="P303" s="3"/>
      <c r="W303" s="3"/>
      <c r="Y303" s="3"/>
    </row>
    <row r="304" spans="16:25" x14ac:dyDescent="0.45">
      <c r="P304" s="3"/>
      <c r="W304" s="3"/>
      <c r="Y304" s="3"/>
    </row>
    <row r="305" spans="16:25" x14ac:dyDescent="0.45">
      <c r="P305" s="3"/>
      <c r="W305" s="3"/>
      <c r="Y305" s="3"/>
    </row>
    <row r="306" spans="16:25" x14ac:dyDescent="0.45">
      <c r="P306" s="3"/>
      <c r="W306" s="3"/>
      <c r="Y306" s="3"/>
    </row>
    <row r="307" spans="16:25" x14ac:dyDescent="0.45">
      <c r="P307" s="3"/>
      <c r="W307" s="3"/>
      <c r="Y307" s="3"/>
    </row>
    <row r="308" spans="16:25" x14ac:dyDescent="0.45">
      <c r="P308" s="3"/>
      <c r="W308" s="3"/>
      <c r="Y308" s="3"/>
    </row>
    <row r="309" spans="16:25" x14ac:dyDescent="0.45">
      <c r="P309" s="3"/>
      <c r="W309" s="3"/>
      <c r="Y309" s="3"/>
    </row>
    <row r="310" spans="16:25" x14ac:dyDescent="0.45">
      <c r="P310" s="3"/>
      <c r="W310" s="3"/>
      <c r="Y310" s="3"/>
    </row>
    <row r="311" spans="16:25" x14ac:dyDescent="0.45">
      <c r="P311" s="3"/>
      <c r="W311" s="3"/>
      <c r="Y311" s="3"/>
    </row>
    <row r="312" spans="16:25" x14ac:dyDescent="0.45">
      <c r="P312" s="3"/>
      <c r="W312" s="3"/>
      <c r="Y312" s="3"/>
    </row>
    <row r="313" spans="16:25" x14ac:dyDescent="0.45">
      <c r="P313" s="3"/>
      <c r="W313" s="3"/>
      <c r="Y313" s="3"/>
    </row>
    <row r="314" spans="16:25" x14ac:dyDescent="0.45">
      <c r="P314" s="3"/>
      <c r="W314" s="3"/>
      <c r="Y314" s="3"/>
    </row>
    <row r="315" spans="16:25" x14ac:dyDescent="0.45">
      <c r="P315" s="3"/>
      <c r="W315" s="3"/>
      <c r="Y315" s="3"/>
    </row>
    <row r="316" spans="16:25" x14ac:dyDescent="0.45">
      <c r="P316" s="3"/>
      <c r="W316" s="3"/>
      <c r="Y316" s="3"/>
    </row>
    <row r="317" spans="16:25" x14ac:dyDescent="0.45">
      <c r="P317" s="3"/>
      <c r="W317" s="3"/>
      <c r="Y317" s="3"/>
    </row>
    <row r="318" spans="16:25" x14ac:dyDescent="0.45">
      <c r="P318" s="3"/>
      <c r="W318" s="3"/>
      <c r="Y318" s="3"/>
    </row>
    <row r="319" spans="16:25" x14ac:dyDescent="0.45">
      <c r="P319" s="3"/>
      <c r="W319" s="3"/>
      <c r="Y319" s="3"/>
    </row>
    <row r="320" spans="16:25" x14ac:dyDescent="0.45">
      <c r="P320" s="3"/>
      <c r="W320" s="3"/>
      <c r="Y320" s="3"/>
    </row>
    <row r="321" spans="16:25" x14ac:dyDescent="0.45">
      <c r="P321" s="3"/>
      <c r="W321" s="3"/>
      <c r="Y321" s="3"/>
    </row>
    <row r="322" spans="16:25" x14ac:dyDescent="0.45">
      <c r="P322" s="3"/>
      <c r="W322" s="3"/>
      <c r="Y322" s="3"/>
    </row>
    <row r="323" spans="16:25" x14ac:dyDescent="0.45">
      <c r="P323" s="3"/>
      <c r="W323" s="3"/>
      <c r="Y323" s="3"/>
    </row>
    <row r="324" spans="16:25" x14ac:dyDescent="0.45">
      <c r="P324" s="3"/>
      <c r="W324" s="3"/>
      <c r="Y324" s="3"/>
    </row>
    <row r="325" spans="16:25" x14ac:dyDescent="0.45">
      <c r="P325" s="3"/>
      <c r="W325" s="3"/>
      <c r="Y325" s="3"/>
    </row>
    <row r="326" spans="16:25" x14ac:dyDescent="0.45">
      <c r="P326" s="3"/>
      <c r="W326" s="3"/>
      <c r="Y326" s="3"/>
    </row>
    <row r="327" spans="16:25" x14ac:dyDescent="0.45">
      <c r="P327" s="3"/>
      <c r="W327" s="3"/>
      <c r="Y327" s="3"/>
    </row>
    <row r="328" spans="16:25" x14ac:dyDescent="0.45">
      <c r="P328" s="3"/>
      <c r="W328" s="3"/>
      <c r="Y328" s="3"/>
    </row>
    <row r="329" spans="16:25" x14ac:dyDescent="0.45">
      <c r="P329" s="3"/>
      <c r="W329" s="3"/>
      <c r="Y329" s="3"/>
    </row>
    <row r="330" spans="16:25" x14ac:dyDescent="0.45">
      <c r="P330" s="3"/>
      <c r="W330" s="3"/>
      <c r="Y330" s="3"/>
    </row>
    <row r="331" spans="16:25" x14ac:dyDescent="0.45">
      <c r="P331" s="3"/>
      <c r="W331" s="3"/>
      <c r="Y331" s="3"/>
    </row>
    <row r="332" spans="16:25" x14ac:dyDescent="0.45">
      <c r="P332" s="3"/>
      <c r="W332" s="3"/>
      <c r="Y332" s="3"/>
    </row>
    <row r="333" spans="16:25" x14ac:dyDescent="0.45">
      <c r="P333" s="3"/>
      <c r="W333" s="3"/>
      <c r="Y333" s="3"/>
    </row>
    <row r="334" spans="16:25" x14ac:dyDescent="0.45">
      <c r="P334" s="3"/>
      <c r="W334" s="3"/>
      <c r="Y334" s="3"/>
    </row>
    <row r="335" spans="16:25" x14ac:dyDescent="0.45">
      <c r="P335" s="3"/>
      <c r="W335" s="3"/>
      <c r="Y335" s="3"/>
    </row>
    <row r="336" spans="16:25" x14ac:dyDescent="0.45">
      <c r="P336" s="3"/>
      <c r="W336" s="3"/>
      <c r="Y336" s="3"/>
    </row>
    <row r="337" spans="16:25" x14ac:dyDescent="0.45">
      <c r="P337" s="3"/>
      <c r="W337" s="3"/>
      <c r="Y337" s="3"/>
    </row>
    <row r="338" spans="16:25" x14ac:dyDescent="0.45">
      <c r="P338" s="3"/>
      <c r="W338" s="3"/>
      <c r="Y338" s="3"/>
    </row>
    <row r="339" spans="16:25" x14ac:dyDescent="0.45">
      <c r="P339" s="3"/>
      <c r="W339" s="3"/>
      <c r="Y339" s="3"/>
    </row>
    <row r="340" spans="16:25" x14ac:dyDescent="0.45">
      <c r="P340" s="3"/>
      <c r="W340" s="3"/>
      <c r="Y340" s="3"/>
    </row>
    <row r="341" spans="16:25" x14ac:dyDescent="0.45">
      <c r="P341" s="3"/>
      <c r="W341" s="3"/>
      <c r="Y341" s="3"/>
    </row>
    <row r="342" spans="16:25" x14ac:dyDescent="0.45">
      <c r="P342" s="3"/>
      <c r="W342" s="3"/>
      <c r="Y342" s="3"/>
    </row>
    <row r="343" spans="16:25" x14ac:dyDescent="0.45">
      <c r="P343" s="3"/>
      <c r="W343" s="3"/>
      <c r="Y343" s="3"/>
    </row>
    <row r="344" spans="16:25" x14ac:dyDescent="0.45">
      <c r="P344" s="3"/>
      <c r="W344" s="3"/>
      <c r="Y344" s="3"/>
    </row>
    <row r="345" spans="16:25" x14ac:dyDescent="0.45">
      <c r="P345" s="3"/>
      <c r="W345" s="3"/>
      <c r="Y345" s="3"/>
    </row>
    <row r="346" spans="16:25" x14ac:dyDescent="0.45">
      <c r="P346" s="3"/>
      <c r="W346" s="3"/>
      <c r="Y346" s="3"/>
    </row>
    <row r="347" spans="16:25" x14ac:dyDescent="0.45">
      <c r="P347" s="3"/>
      <c r="W347" s="3"/>
      <c r="Y347" s="3"/>
    </row>
    <row r="348" spans="16:25" x14ac:dyDescent="0.45">
      <c r="P348" s="3"/>
      <c r="W348" s="3"/>
      <c r="Y348" s="3"/>
    </row>
    <row r="349" spans="16:25" x14ac:dyDescent="0.45">
      <c r="P349" s="3"/>
      <c r="W349" s="3"/>
      <c r="Y349" s="3"/>
    </row>
    <row r="350" spans="16:25" x14ac:dyDescent="0.45">
      <c r="P350" s="3"/>
      <c r="W350" s="3"/>
      <c r="Y350" s="3"/>
    </row>
    <row r="351" spans="16:25" x14ac:dyDescent="0.45">
      <c r="P351" s="3"/>
      <c r="W351" s="3"/>
      <c r="Y351" s="3"/>
    </row>
    <row r="352" spans="16:25" x14ac:dyDescent="0.45">
      <c r="P352" s="3"/>
      <c r="W352" s="3"/>
      <c r="Y352" s="3"/>
    </row>
    <row r="353" spans="16:25" x14ac:dyDescent="0.45">
      <c r="P353" s="3"/>
      <c r="W353" s="3"/>
      <c r="Y353" s="3"/>
    </row>
    <row r="354" spans="16:25" x14ac:dyDescent="0.45">
      <c r="P354" s="3"/>
      <c r="W354" s="3"/>
      <c r="Y354" s="3"/>
    </row>
    <row r="355" spans="16:25" x14ac:dyDescent="0.45">
      <c r="P355" s="3"/>
      <c r="W355" s="3"/>
      <c r="Y355" s="3"/>
    </row>
    <row r="356" spans="16:25" x14ac:dyDescent="0.45">
      <c r="P356" s="3"/>
      <c r="W356" s="3"/>
      <c r="Y356" s="3"/>
    </row>
    <row r="357" spans="16:25" x14ac:dyDescent="0.45">
      <c r="P357" s="3"/>
      <c r="W357" s="3"/>
      <c r="Y357" s="3"/>
    </row>
    <row r="358" spans="16:25" x14ac:dyDescent="0.45">
      <c r="P358" s="3"/>
      <c r="W358" s="3"/>
      <c r="Y358" s="3"/>
    </row>
    <row r="359" spans="16:25" x14ac:dyDescent="0.45">
      <c r="P359" s="3"/>
      <c r="W359" s="3"/>
      <c r="Y359" s="3"/>
    </row>
    <row r="360" spans="16:25" x14ac:dyDescent="0.45">
      <c r="P360" s="3"/>
      <c r="W360" s="3"/>
      <c r="Y360" s="3"/>
    </row>
    <row r="361" spans="16:25" x14ac:dyDescent="0.45">
      <c r="P361" s="3"/>
      <c r="W361" s="3"/>
      <c r="Y361" s="3"/>
    </row>
    <row r="362" spans="16:25" x14ac:dyDescent="0.45">
      <c r="P362" s="3"/>
      <c r="W362" s="3"/>
      <c r="Y362" s="3"/>
    </row>
    <row r="363" spans="16:25" x14ac:dyDescent="0.45">
      <c r="P363" s="3"/>
      <c r="W363" s="3"/>
      <c r="Y363" s="3"/>
    </row>
    <row r="364" spans="16:25" x14ac:dyDescent="0.45">
      <c r="P364" s="3"/>
      <c r="W364" s="3"/>
      <c r="Y364" s="3"/>
    </row>
    <row r="365" spans="16:25" x14ac:dyDescent="0.45">
      <c r="P365" s="3"/>
      <c r="W365" s="3"/>
      <c r="Y365" s="3"/>
    </row>
    <row r="366" spans="16:25" x14ac:dyDescent="0.45">
      <c r="P366" s="3"/>
      <c r="W366" s="3"/>
      <c r="Y366" s="3"/>
    </row>
    <row r="367" spans="16:25" x14ac:dyDescent="0.45">
      <c r="P367" s="3"/>
      <c r="W367" s="3"/>
      <c r="Y367" s="3"/>
    </row>
    <row r="368" spans="16:25" x14ac:dyDescent="0.45">
      <c r="P368" s="3"/>
      <c r="W368" s="3"/>
      <c r="Y368" s="3"/>
    </row>
    <row r="369" spans="16:25" x14ac:dyDescent="0.45">
      <c r="P369" s="3"/>
      <c r="W369" s="3"/>
      <c r="Y369" s="3"/>
    </row>
    <row r="370" spans="16:25" x14ac:dyDescent="0.45">
      <c r="P370" s="3"/>
      <c r="W370" s="3"/>
      <c r="Y370" s="3"/>
    </row>
    <row r="371" spans="16:25" x14ac:dyDescent="0.45">
      <c r="P371" s="3"/>
      <c r="W371" s="3"/>
      <c r="Y371" s="3"/>
    </row>
    <row r="372" spans="16:25" x14ac:dyDescent="0.45">
      <c r="P372" s="3"/>
      <c r="W372" s="3"/>
      <c r="Y372" s="3"/>
    </row>
    <row r="373" spans="16:25" x14ac:dyDescent="0.45">
      <c r="P373" s="3"/>
      <c r="W373" s="3"/>
      <c r="Y373" s="3"/>
    </row>
    <row r="374" spans="16:25" x14ac:dyDescent="0.45">
      <c r="P374" s="3"/>
      <c r="W374" s="3"/>
      <c r="Y374" s="3"/>
    </row>
    <row r="375" spans="16:25" x14ac:dyDescent="0.45">
      <c r="P375" s="3"/>
      <c r="W375" s="3"/>
      <c r="Y375" s="3"/>
    </row>
    <row r="376" spans="16:25" x14ac:dyDescent="0.45">
      <c r="P376" s="3"/>
      <c r="W376" s="3"/>
      <c r="Y376" s="3"/>
    </row>
    <row r="377" spans="16:25" x14ac:dyDescent="0.45">
      <c r="P377" s="3"/>
      <c r="W377" s="3"/>
      <c r="Y377" s="3"/>
    </row>
    <row r="378" spans="16:25" x14ac:dyDescent="0.45">
      <c r="P378" s="3"/>
      <c r="W378" s="3"/>
      <c r="Y378" s="3"/>
    </row>
    <row r="379" spans="16:25" x14ac:dyDescent="0.45">
      <c r="P379" s="3"/>
      <c r="W379" s="3"/>
      <c r="Y379" s="3"/>
    </row>
    <row r="380" spans="16:25" x14ac:dyDescent="0.45">
      <c r="P380" s="3"/>
      <c r="W380" s="3"/>
      <c r="Y380" s="3"/>
    </row>
    <row r="381" spans="16:25" x14ac:dyDescent="0.45">
      <c r="P381" s="3"/>
      <c r="W381" s="3"/>
      <c r="Y381" s="3"/>
    </row>
    <row r="382" spans="16:25" x14ac:dyDescent="0.45">
      <c r="P382" s="3"/>
      <c r="W382" s="3"/>
      <c r="Y382" s="3"/>
    </row>
    <row r="383" spans="16:25" x14ac:dyDescent="0.45">
      <c r="P383" s="3"/>
      <c r="W383" s="3"/>
      <c r="Y383" s="3"/>
    </row>
    <row r="384" spans="16:25" x14ac:dyDescent="0.45">
      <c r="P384" s="3"/>
      <c r="W384" s="3"/>
      <c r="Y384" s="3"/>
    </row>
    <row r="385" spans="16:25" x14ac:dyDescent="0.45">
      <c r="P385" s="3"/>
      <c r="W385" s="3"/>
      <c r="Y385" s="3"/>
    </row>
    <row r="386" spans="16:25" x14ac:dyDescent="0.45">
      <c r="P386" s="3"/>
      <c r="W386" s="3"/>
      <c r="Y386" s="3"/>
    </row>
    <row r="387" spans="16:25" x14ac:dyDescent="0.45">
      <c r="P387" s="3"/>
      <c r="W387" s="3"/>
      <c r="Y387" s="3"/>
    </row>
    <row r="388" spans="16:25" x14ac:dyDescent="0.45">
      <c r="P388" s="3"/>
      <c r="W388" s="3"/>
      <c r="Y388" s="3"/>
    </row>
    <row r="389" spans="16:25" x14ac:dyDescent="0.45">
      <c r="P389" s="3"/>
      <c r="W389" s="3"/>
      <c r="Y389" s="3"/>
    </row>
    <row r="390" spans="16:25" x14ac:dyDescent="0.45">
      <c r="P390" s="3"/>
      <c r="W390" s="3"/>
      <c r="Y390" s="3"/>
    </row>
    <row r="391" spans="16:25" x14ac:dyDescent="0.45">
      <c r="P391" s="3"/>
      <c r="W391" s="3"/>
      <c r="Y391" s="3"/>
    </row>
    <row r="392" spans="16:25" x14ac:dyDescent="0.45">
      <c r="P392" s="3"/>
      <c r="W392" s="3"/>
      <c r="Y392" s="3"/>
    </row>
    <row r="393" spans="16:25" x14ac:dyDescent="0.45">
      <c r="P393" s="3"/>
      <c r="W393" s="3"/>
      <c r="Y393" s="3"/>
    </row>
    <row r="394" spans="16:25" x14ac:dyDescent="0.45">
      <c r="P394" s="3"/>
      <c r="W394" s="3"/>
      <c r="Y394" s="3"/>
    </row>
    <row r="395" spans="16:25" x14ac:dyDescent="0.45">
      <c r="P395" s="3"/>
      <c r="W395" s="3"/>
      <c r="Y395" s="3"/>
    </row>
    <row r="396" spans="16:25" x14ac:dyDescent="0.45">
      <c r="P396" s="3"/>
      <c r="W396" s="3"/>
      <c r="Y396" s="3"/>
    </row>
    <row r="397" spans="16:25" x14ac:dyDescent="0.45">
      <c r="P397" s="3"/>
      <c r="W397" s="3"/>
      <c r="Y397" s="3"/>
    </row>
    <row r="398" spans="16:25" x14ac:dyDescent="0.45">
      <c r="P398" s="3"/>
      <c r="W398" s="3"/>
      <c r="Y398" s="3"/>
    </row>
    <row r="399" spans="16:25" x14ac:dyDescent="0.45">
      <c r="P399" s="3"/>
      <c r="W399" s="3"/>
      <c r="Y399" s="3"/>
    </row>
    <row r="400" spans="16:25" x14ac:dyDescent="0.45">
      <c r="P400" s="3"/>
      <c r="W400" s="3"/>
      <c r="Y400" s="3"/>
    </row>
    <row r="401" spans="16:25" x14ac:dyDescent="0.45">
      <c r="P401" s="3"/>
      <c r="W401" s="3"/>
      <c r="Y401" s="3"/>
    </row>
    <row r="402" spans="16:25" x14ac:dyDescent="0.45">
      <c r="P402" s="3"/>
      <c r="W402" s="3"/>
      <c r="Y402" s="3"/>
    </row>
    <row r="403" spans="16:25" x14ac:dyDescent="0.45">
      <c r="P403" s="3"/>
      <c r="W403" s="3"/>
      <c r="Y403" s="3"/>
    </row>
    <row r="404" spans="16:25" x14ac:dyDescent="0.45">
      <c r="P404" s="3"/>
      <c r="W404" s="3"/>
      <c r="Y404" s="3"/>
    </row>
    <row r="405" spans="16:25" x14ac:dyDescent="0.45">
      <c r="P405" s="3"/>
      <c r="W405" s="3"/>
      <c r="Y405" s="3"/>
    </row>
    <row r="406" spans="16:25" x14ac:dyDescent="0.45">
      <c r="P406" s="3"/>
      <c r="W406" s="3"/>
      <c r="Y406" s="3"/>
    </row>
    <row r="407" spans="16:25" x14ac:dyDescent="0.45">
      <c r="P407" s="3"/>
      <c r="W407" s="3"/>
      <c r="Y407" s="3"/>
    </row>
    <row r="408" spans="16:25" x14ac:dyDescent="0.45">
      <c r="P408" s="3"/>
      <c r="W408" s="3"/>
      <c r="Y408" s="3"/>
    </row>
    <row r="409" spans="16:25" x14ac:dyDescent="0.45">
      <c r="P409" s="3"/>
      <c r="W409" s="3"/>
      <c r="Y409" s="3"/>
    </row>
    <row r="410" spans="16:25" x14ac:dyDescent="0.45">
      <c r="P410" s="3"/>
      <c r="W410" s="3"/>
      <c r="Y410" s="3"/>
    </row>
    <row r="411" spans="16:25" x14ac:dyDescent="0.45">
      <c r="P411" s="3"/>
      <c r="W411" s="3"/>
      <c r="Y411" s="3"/>
    </row>
    <row r="412" spans="16:25" x14ac:dyDescent="0.45">
      <c r="P412" s="3"/>
      <c r="W412" s="3"/>
      <c r="Y412" s="3"/>
    </row>
    <row r="413" spans="16:25" x14ac:dyDescent="0.45">
      <c r="P413" s="3"/>
      <c r="W413" s="3"/>
      <c r="Y413" s="3"/>
    </row>
    <row r="414" spans="16:25" x14ac:dyDescent="0.45">
      <c r="P414" s="3"/>
      <c r="W414" s="3"/>
      <c r="Y414" s="3"/>
    </row>
    <row r="415" spans="16:25" x14ac:dyDescent="0.45">
      <c r="P415" s="3"/>
      <c r="W415" s="3"/>
      <c r="Y415" s="3"/>
    </row>
    <row r="416" spans="16:25" x14ac:dyDescent="0.45">
      <c r="P416" s="3"/>
      <c r="W416" s="3"/>
      <c r="Y416" s="3"/>
    </row>
    <row r="417" spans="16:25" x14ac:dyDescent="0.45">
      <c r="P417" s="3"/>
      <c r="W417" s="3"/>
      <c r="Y417" s="3"/>
    </row>
    <row r="418" spans="16:25" x14ac:dyDescent="0.45">
      <c r="P418" s="3"/>
      <c r="W418" s="3"/>
      <c r="Y418" s="3"/>
    </row>
    <row r="419" spans="16:25" x14ac:dyDescent="0.45">
      <c r="P419" s="3"/>
      <c r="W419" s="3"/>
      <c r="Y419" s="3"/>
    </row>
    <row r="420" spans="16:25" x14ac:dyDescent="0.45">
      <c r="P420" s="3"/>
      <c r="W420" s="3"/>
      <c r="Y420" s="3"/>
    </row>
    <row r="421" spans="16:25" x14ac:dyDescent="0.45">
      <c r="P421" s="3"/>
      <c r="W421" s="3"/>
      <c r="Y421" s="3"/>
    </row>
    <row r="422" spans="16:25" x14ac:dyDescent="0.45">
      <c r="P422" s="3"/>
      <c r="W422" s="3"/>
      <c r="Y422" s="3"/>
    </row>
    <row r="423" spans="16:25" x14ac:dyDescent="0.45">
      <c r="P423" s="3"/>
      <c r="W423" s="3"/>
      <c r="Y423" s="3"/>
    </row>
    <row r="424" spans="16:25" x14ac:dyDescent="0.45">
      <c r="P424" s="3"/>
      <c r="W424" s="3"/>
      <c r="Y424" s="3"/>
    </row>
    <row r="425" spans="16:25" x14ac:dyDescent="0.45">
      <c r="P425" s="3"/>
      <c r="W425" s="3"/>
      <c r="Y425" s="3"/>
    </row>
    <row r="426" spans="16:25" x14ac:dyDescent="0.45">
      <c r="P426" s="3"/>
      <c r="W426" s="3"/>
      <c r="Y426" s="3"/>
    </row>
    <row r="427" spans="16:25" x14ac:dyDescent="0.45">
      <c r="P427" s="3"/>
      <c r="W427" s="3"/>
      <c r="Y427" s="3"/>
    </row>
    <row r="428" spans="16:25" x14ac:dyDescent="0.45">
      <c r="P428" s="3"/>
      <c r="W428" s="3"/>
      <c r="Y428" s="3"/>
    </row>
    <row r="429" spans="16:25" x14ac:dyDescent="0.45">
      <c r="P429" s="3"/>
      <c r="W429" s="3"/>
      <c r="Y429" s="3"/>
    </row>
    <row r="430" spans="16:25" x14ac:dyDescent="0.45">
      <c r="P430" s="3"/>
      <c r="W430" s="3"/>
      <c r="Y430" s="3"/>
    </row>
    <row r="431" spans="16:25" x14ac:dyDescent="0.45">
      <c r="P431" s="3"/>
      <c r="W431" s="3"/>
      <c r="Y431" s="3"/>
    </row>
    <row r="432" spans="16:25" x14ac:dyDescent="0.45">
      <c r="P432" s="3"/>
      <c r="W432" s="3"/>
      <c r="Y432" s="3"/>
    </row>
    <row r="433" spans="16:25" x14ac:dyDescent="0.45">
      <c r="P433" s="3"/>
      <c r="W433" s="3"/>
      <c r="Y433" s="3"/>
    </row>
    <row r="434" spans="16:25" x14ac:dyDescent="0.45">
      <c r="P434" s="3"/>
      <c r="W434" s="3"/>
      <c r="Y434" s="3"/>
    </row>
    <row r="435" spans="16:25" x14ac:dyDescent="0.45">
      <c r="P435" s="3"/>
      <c r="W435" s="3"/>
      <c r="Y435" s="3"/>
    </row>
    <row r="436" spans="16:25" x14ac:dyDescent="0.45">
      <c r="P436" s="3"/>
      <c r="W436" s="3"/>
      <c r="Y436" s="3"/>
    </row>
    <row r="437" spans="16:25" x14ac:dyDescent="0.45">
      <c r="P437" s="3"/>
      <c r="W437" s="3"/>
      <c r="Y437" s="3"/>
    </row>
    <row r="438" spans="16:25" x14ac:dyDescent="0.45">
      <c r="P438" s="3"/>
      <c r="W438" s="3"/>
      <c r="Y438" s="3"/>
    </row>
    <row r="439" spans="16:25" x14ac:dyDescent="0.45">
      <c r="P439" s="3"/>
      <c r="W439" s="3"/>
      <c r="Y439" s="3"/>
    </row>
    <row r="440" spans="16:25" x14ac:dyDescent="0.45">
      <c r="P440" s="3"/>
      <c r="W440" s="3"/>
      <c r="Y440" s="3"/>
    </row>
    <row r="441" spans="16:25" x14ac:dyDescent="0.45">
      <c r="P441" s="3"/>
      <c r="W441" s="3"/>
      <c r="Y441" s="3"/>
    </row>
    <row r="442" spans="16:25" x14ac:dyDescent="0.45">
      <c r="P442" s="3"/>
      <c r="W442" s="3"/>
      <c r="Y442" s="3"/>
    </row>
    <row r="443" spans="16:25" x14ac:dyDescent="0.45">
      <c r="P443" s="3"/>
      <c r="W443" s="3"/>
      <c r="Y443" s="3"/>
    </row>
    <row r="444" spans="16:25" x14ac:dyDescent="0.45">
      <c r="P444" s="3"/>
      <c r="W444" s="3"/>
      <c r="Y444" s="3"/>
    </row>
    <row r="445" spans="16:25" x14ac:dyDescent="0.45">
      <c r="P445" s="3"/>
      <c r="W445" s="3"/>
      <c r="Y445" s="3"/>
    </row>
    <row r="446" spans="16:25" x14ac:dyDescent="0.45">
      <c r="P446" s="3"/>
      <c r="W446" s="3"/>
      <c r="Y446" s="3"/>
    </row>
    <row r="447" spans="16:25" x14ac:dyDescent="0.45">
      <c r="P447" s="3"/>
      <c r="W447" s="3"/>
      <c r="Y447" s="3"/>
    </row>
    <row r="448" spans="16:25" x14ac:dyDescent="0.45">
      <c r="P448" s="3"/>
      <c r="W448" s="3"/>
      <c r="Y448" s="3"/>
    </row>
    <row r="449" spans="16:25" x14ac:dyDescent="0.45">
      <c r="P449" s="3"/>
      <c r="W449" s="3"/>
      <c r="Y449" s="3"/>
    </row>
    <row r="450" spans="16:25" x14ac:dyDescent="0.45">
      <c r="P450" s="3"/>
      <c r="W450" s="3"/>
      <c r="Y450" s="3"/>
    </row>
    <row r="451" spans="16:25" x14ac:dyDescent="0.45">
      <c r="P451" s="3"/>
      <c r="W451" s="3"/>
      <c r="Y451" s="3"/>
    </row>
    <row r="452" spans="16:25" x14ac:dyDescent="0.45">
      <c r="P452" s="3"/>
      <c r="W452" s="3"/>
      <c r="Y452" s="3"/>
    </row>
    <row r="453" spans="16:25" x14ac:dyDescent="0.45">
      <c r="P453" s="3"/>
      <c r="W453" s="3"/>
      <c r="Y453" s="3"/>
    </row>
    <row r="454" spans="16:25" x14ac:dyDescent="0.45">
      <c r="P454" s="3"/>
      <c r="W454" s="3"/>
      <c r="Y454" s="3"/>
    </row>
    <row r="455" spans="16:25" x14ac:dyDescent="0.45">
      <c r="P455" s="3"/>
      <c r="W455" s="3"/>
      <c r="Y455" s="3"/>
    </row>
    <row r="456" spans="16:25" x14ac:dyDescent="0.45">
      <c r="P456" s="3"/>
      <c r="W456" s="3"/>
      <c r="Y456" s="3"/>
    </row>
    <row r="457" spans="16:25" x14ac:dyDescent="0.45">
      <c r="P457" s="3"/>
      <c r="W457" s="3"/>
      <c r="Y457" s="3"/>
    </row>
    <row r="458" spans="16:25" x14ac:dyDescent="0.45">
      <c r="P458" s="3"/>
      <c r="W458" s="3"/>
      <c r="Y458" s="3"/>
    </row>
    <row r="459" spans="16:25" x14ac:dyDescent="0.45">
      <c r="P459" s="3"/>
      <c r="W459" s="3"/>
      <c r="Y459" s="3"/>
    </row>
    <row r="460" spans="16:25" x14ac:dyDescent="0.45">
      <c r="P460" s="3"/>
      <c r="W460" s="3"/>
      <c r="Y460" s="3"/>
    </row>
    <row r="461" spans="16:25" x14ac:dyDescent="0.45">
      <c r="P461" s="3"/>
      <c r="W461" s="3"/>
      <c r="Y461" s="3"/>
    </row>
    <row r="462" spans="16:25" x14ac:dyDescent="0.45">
      <c r="P462" s="3"/>
      <c r="W462" s="3"/>
      <c r="Y462" s="3"/>
    </row>
    <row r="463" spans="16:25" x14ac:dyDescent="0.45">
      <c r="P463" s="3"/>
      <c r="W463" s="3"/>
      <c r="Y463" s="3"/>
    </row>
    <row r="464" spans="16:25" x14ac:dyDescent="0.45">
      <c r="P464" s="3"/>
      <c r="W464" s="3"/>
      <c r="Y464" s="3"/>
    </row>
    <row r="465" spans="16:25" x14ac:dyDescent="0.45">
      <c r="P465" s="3"/>
      <c r="W465" s="3"/>
      <c r="Y465" s="3"/>
    </row>
    <row r="466" spans="16:25" x14ac:dyDescent="0.45">
      <c r="P466" s="3"/>
      <c r="W466" s="3"/>
      <c r="Y466" s="3"/>
    </row>
    <row r="467" spans="16:25" x14ac:dyDescent="0.45">
      <c r="P467" s="3"/>
      <c r="W467" s="3"/>
      <c r="Y467" s="3"/>
    </row>
    <row r="468" spans="16:25" x14ac:dyDescent="0.45">
      <c r="P468" s="3"/>
      <c r="W468" s="3"/>
      <c r="Y468" s="3"/>
    </row>
    <row r="469" spans="16:25" x14ac:dyDescent="0.45">
      <c r="P469" s="3"/>
      <c r="W469" s="3"/>
      <c r="Y469" s="3"/>
    </row>
    <row r="470" spans="16:25" x14ac:dyDescent="0.45">
      <c r="P470" s="3"/>
      <c r="W470" s="3"/>
      <c r="Y470" s="3"/>
    </row>
    <row r="471" spans="16:25" x14ac:dyDescent="0.45">
      <c r="P471" s="3"/>
      <c r="W471" s="3"/>
      <c r="Y471" s="3"/>
    </row>
    <row r="472" spans="16:25" x14ac:dyDescent="0.45">
      <c r="P472" s="3"/>
      <c r="W472" s="3"/>
      <c r="Y472" s="3"/>
    </row>
    <row r="473" spans="16:25" x14ac:dyDescent="0.45">
      <c r="P473" s="3"/>
      <c r="W473" s="3"/>
      <c r="Y473" s="3"/>
    </row>
    <row r="474" spans="16:25" x14ac:dyDescent="0.45">
      <c r="P474" s="3"/>
      <c r="W474" s="3"/>
      <c r="Y474" s="3"/>
    </row>
    <row r="475" spans="16:25" x14ac:dyDescent="0.45">
      <c r="P475" s="3"/>
      <c r="W475" s="3"/>
      <c r="Y475" s="3"/>
    </row>
    <row r="476" spans="16:25" x14ac:dyDescent="0.45">
      <c r="P476" s="3"/>
      <c r="W476" s="3"/>
      <c r="Y476" s="3"/>
    </row>
    <row r="477" spans="16:25" x14ac:dyDescent="0.45">
      <c r="P477" s="3"/>
      <c r="W477" s="3"/>
      <c r="Y477" s="3"/>
    </row>
    <row r="478" spans="16:25" x14ac:dyDescent="0.45">
      <c r="P478" s="3"/>
      <c r="W478" s="3"/>
      <c r="Y478" s="3"/>
    </row>
    <row r="479" spans="16:25" x14ac:dyDescent="0.45">
      <c r="P479" s="3"/>
      <c r="W479" s="3"/>
      <c r="Y479" s="3"/>
    </row>
    <row r="480" spans="16:25" x14ac:dyDescent="0.45">
      <c r="P480" s="3"/>
      <c r="W480" s="3"/>
      <c r="Y480" s="3"/>
    </row>
    <row r="481" spans="16:25" x14ac:dyDescent="0.45">
      <c r="P481" s="3"/>
      <c r="W481" s="3"/>
      <c r="Y481" s="3"/>
    </row>
    <row r="482" spans="16:25" x14ac:dyDescent="0.45">
      <c r="P482" s="3"/>
      <c r="W482" s="3"/>
      <c r="Y482" s="3"/>
    </row>
    <row r="483" spans="16:25" x14ac:dyDescent="0.45">
      <c r="P483" s="3"/>
      <c r="W483" s="3"/>
      <c r="Y483" s="3"/>
    </row>
    <row r="484" spans="16:25" x14ac:dyDescent="0.45">
      <c r="P484" s="3"/>
      <c r="W484" s="3"/>
      <c r="Y484" s="3"/>
    </row>
    <row r="485" spans="16:25" x14ac:dyDescent="0.45">
      <c r="P485" s="3"/>
      <c r="W485" s="3"/>
      <c r="Y485" s="3"/>
    </row>
    <row r="486" spans="16:25" x14ac:dyDescent="0.45">
      <c r="P486" s="3"/>
      <c r="W486" s="3"/>
      <c r="Y486" s="3"/>
    </row>
    <row r="487" spans="16:25" x14ac:dyDescent="0.45">
      <c r="P487" s="3"/>
      <c r="W487" s="3"/>
      <c r="Y487" s="3"/>
    </row>
    <row r="488" spans="16:25" x14ac:dyDescent="0.45">
      <c r="P488" s="3"/>
      <c r="W488" s="3"/>
      <c r="Y488" s="3"/>
    </row>
    <row r="489" spans="16:25" x14ac:dyDescent="0.45">
      <c r="P489" s="3"/>
      <c r="W489" s="3"/>
      <c r="Y489" s="3"/>
    </row>
    <row r="490" spans="16:25" x14ac:dyDescent="0.45">
      <c r="P490" s="3"/>
      <c r="W490" s="3"/>
      <c r="Y490" s="3"/>
    </row>
    <row r="491" spans="16:25" x14ac:dyDescent="0.45">
      <c r="P491" s="3"/>
      <c r="W491" s="3"/>
      <c r="Y491" s="3"/>
    </row>
    <row r="492" spans="16:25" x14ac:dyDescent="0.45">
      <c r="P492" s="3"/>
      <c r="W492" s="3"/>
      <c r="Y492" s="3"/>
    </row>
    <row r="493" spans="16:25" x14ac:dyDescent="0.45">
      <c r="P493" s="3"/>
      <c r="W493" s="3"/>
      <c r="Y493" s="3"/>
    </row>
    <row r="494" spans="16:25" x14ac:dyDescent="0.45">
      <c r="P494" s="3"/>
      <c r="W494" s="3"/>
      <c r="Y494" s="3"/>
    </row>
    <row r="495" spans="16:25" x14ac:dyDescent="0.45">
      <c r="P495" s="3"/>
      <c r="W495" s="3"/>
      <c r="Y495" s="3"/>
    </row>
    <row r="496" spans="16:25" x14ac:dyDescent="0.45">
      <c r="P496" s="3"/>
      <c r="W496" s="3"/>
      <c r="Y496" s="3"/>
    </row>
    <row r="497" spans="16:25" x14ac:dyDescent="0.45">
      <c r="P497" s="3"/>
      <c r="W497" s="3"/>
      <c r="Y497" s="3"/>
    </row>
    <row r="498" spans="16:25" x14ac:dyDescent="0.45">
      <c r="P498" s="3"/>
      <c r="W498" s="3"/>
      <c r="Y498" s="3"/>
    </row>
    <row r="499" spans="16:25" x14ac:dyDescent="0.45">
      <c r="P499" s="3"/>
      <c r="W499" s="3"/>
      <c r="Y499" s="3"/>
    </row>
    <row r="500" spans="16:25" x14ac:dyDescent="0.45">
      <c r="P500" s="3"/>
      <c r="W500" s="3"/>
      <c r="Y500" s="3"/>
    </row>
    <row r="501" spans="16:25" x14ac:dyDescent="0.45">
      <c r="P501" s="3"/>
      <c r="W501" s="3"/>
      <c r="Y501" s="3"/>
    </row>
    <row r="502" spans="16:25" x14ac:dyDescent="0.45">
      <c r="P502" s="3"/>
      <c r="W502" s="3"/>
      <c r="Y502" s="3"/>
    </row>
    <row r="503" spans="16:25" x14ac:dyDescent="0.45">
      <c r="P503" s="3"/>
      <c r="W503" s="3"/>
      <c r="Y503" s="3"/>
    </row>
    <row r="504" spans="16:25" x14ac:dyDescent="0.45">
      <c r="P504" s="3"/>
      <c r="W504" s="3"/>
      <c r="Y504" s="3"/>
    </row>
    <row r="505" spans="16:25" x14ac:dyDescent="0.45">
      <c r="P505" s="3"/>
      <c r="W505" s="3"/>
      <c r="Y505" s="3"/>
    </row>
    <row r="506" spans="16:25" x14ac:dyDescent="0.45">
      <c r="P506" s="3"/>
      <c r="W506" s="3"/>
      <c r="Y506" s="3"/>
    </row>
    <row r="507" spans="16:25" x14ac:dyDescent="0.45">
      <c r="P507" s="3"/>
      <c r="W507" s="3"/>
      <c r="Y507" s="3"/>
    </row>
    <row r="508" spans="16:25" x14ac:dyDescent="0.45">
      <c r="P508" s="3"/>
      <c r="W508" s="3"/>
      <c r="Y508" s="3"/>
    </row>
    <row r="509" spans="16:25" x14ac:dyDescent="0.45">
      <c r="P509" s="3"/>
      <c r="W509" s="3"/>
      <c r="Y509" s="3"/>
    </row>
    <row r="510" spans="16:25" x14ac:dyDescent="0.45">
      <c r="P510" s="3"/>
      <c r="W510" s="3"/>
      <c r="Y510" s="3"/>
    </row>
    <row r="511" spans="16:25" x14ac:dyDescent="0.45">
      <c r="P511" s="3"/>
      <c r="W511" s="3"/>
      <c r="Y511" s="3"/>
    </row>
    <row r="512" spans="16:25" x14ac:dyDescent="0.45">
      <c r="P512" s="3"/>
      <c r="W512" s="3"/>
      <c r="Y512" s="3"/>
    </row>
    <row r="513" spans="16:25" x14ac:dyDescent="0.45">
      <c r="P513" s="3"/>
      <c r="W513" s="3"/>
      <c r="Y513" s="3"/>
    </row>
    <row r="514" spans="16:25" x14ac:dyDescent="0.45">
      <c r="P514" s="3"/>
      <c r="W514" s="3"/>
      <c r="Y514" s="3"/>
    </row>
    <row r="515" spans="16:25" x14ac:dyDescent="0.45">
      <c r="P515" s="3"/>
      <c r="W515" s="3"/>
      <c r="Y515" s="3"/>
    </row>
    <row r="516" spans="16:25" x14ac:dyDescent="0.45">
      <c r="P516" s="3"/>
      <c r="W516" s="3"/>
      <c r="Y516" s="3"/>
    </row>
    <row r="517" spans="16:25" x14ac:dyDescent="0.45">
      <c r="P517" s="3"/>
      <c r="W517" s="3"/>
      <c r="Y517" s="3"/>
    </row>
    <row r="518" spans="16:25" x14ac:dyDescent="0.45">
      <c r="P518" s="3"/>
      <c r="W518" s="3"/>
      <c r="Y518" s="3"/>
    </row>
    <row r="519" spans="16:25" x14ac:dyDescent="0.45">
      <c r="P519" s="3"/>
      <c r="W519" s="3"/>
      <c r="Y519" s="3"/>
    </row>
    <row r="520" spans="16:25" x14ac:dyDescent="0.45">
      <c r="P520" s="3"/>
      <c r="W520" s="3"/>
      <c r="Y520" s="3"/>
    </row>
    <row r="521" spans="16:25" x14ac:dyDescent="0.45">
      <c r="P521" s="3"/>
      <c r="W521" s="3"/>
      <c r="Y521" s="3"/>
    </row>
    <row r="522" spans="16:25" x14ac:dyDescent="0.45">
      <c r="P522" s="3"/>
      <c r="W522" s="3"/>
      <c r="Y522" s="3"/>
    </row>
    <row r="523" spans="16:25" x14ac:dyDescent="0.45">
      <c r="P523" s="3"/>
      <c r="W523" s="3"/>
      <c r="Y523" s="3"/>
    </row>
    <row r="524" spans="16:25" x14ac:dyDescent="0.45">
      <c r="P524" s="3"/>
      <c r="W524" s="3"/>
      <c r="Y524" s="3"/>
    </row>
    <row r="525" spans="16:25" x14ac:dyDescent="0.45">
      <c r="P525" s="3"/>
      <c r="W525" s="3"/>
      <c r="Y525" s="3"/>
    </row>
    <row r="526" spans="16:25" x14ac:dyDescent="0.45">
      <c r="P526" s="3"/>
      <c r="W526" s="3"/>
      <c r="Y526" s="3"/>
    </row>
    <row r="527" spans="16:25" x14ac:dyDescent="0.45">
      <c r="P527" s="3"/>
      <c r="W527" s="3"/>
      <c r="Y527" s="3"/>
    </row>
    <row r="528" spans="16:25" x14ac:dyDescent="0.45">
      <c r="P528" s="3"/>
      <c r="W528" s="3"/>
      <c r="Y528" s="3"/>
    </row>
    <row r="529" spans="16:25" x14ac:dyDescent="0.45">
      <c r="P529" s="3"/>
      <c r="W529" s="3"/>
      <c r="Y529" s="3"/>
    </row>
    <row r="530" spans="16:25" x14ac:dyDescent="0.45">
      <c r="P530" s="3"/>
      <c r="W530" s="3"/>
      <c r="Y530" s="3"/>
    </row>
    <row r="531" spans="16:25" x14ac:dyDescent="0.45">
      <c r="P531" s="3"/>
      <c r="W531" s="3"/>
      <c r="Y531" s="3"/>
    </row>
    <row r="532" spans="16:25" x14ac:dyDescent="0.45">
      <c r="P532" s="3"/>
      <c r="W532" s="3"/>
      <c r="Y532" s="3"/>
    </row>
    <row r="533" spans="16:25" x14ac:dyDescent="0.45">
      <c r="P533" s="3"/>
      <c r="W533" s="3"/>
      <c r="Y533" s="3"/>
    </row>
    <row r="534" spans="16:25" x14ac:dyDescent="0.45">
      <c r="P534" s="3"/>
      <c r="W534" s="3"/>
      <c r="Y534" s="3"/>
    </row>
    <row r="535" spans="16:25" x14ac:dyDescent="0.45">
      <c r="P535" s="3"/>
      <c r="W535" s="3"/>
      <c r="Y535" s="3"/>
    </row>
    <row r="536" spans="16:25" x14ac:dyDescent="0.45">
      <c r="P536" s="3"/>
      <c r="W536" s="3"/>
      <c r="Y536" s="3"/>
    </row>
    <row r="537" spans="16:25" x14ac:dyDescent="0.45">
      <c r="P537" s="3"/>
      <c r="W537" s="3"/>
      <c r="Y537" s="3"/>
    </row>
    <row r="538" spans="16:25" x14ac:dyDescent="0.45">
      <c r="P538" s="3"/>
      <c r="W538" s="3"/>
      <c r="Y538" s="3"/>
    </row>
    <row r="539" spans="16:25" x14ac:dyDescent="0.45">
      <c r="P539" s="3"/>
      <c r="W539" s="3"/>
      <c r="Y539" s="3"/>
    </row>
    <row r="540" spans="16:25" x14ac:dyDescent="0.45">
      <c r="P540" s="3"/>
      <c r="W540" s="3"/>
      <c r="Y540" s="3"/>
    </row>
    <row r="541" spans="16:25" x14ac:dyDescent="0.45">
      <c r="P541" s="3"/>
      <c r="W541" s="3"/>
      <c r="Y541" s="3"/>
    </row>
    <row r="542" spans="16:25" x14ac:dyDescent="0.45">
      <c r="P542" s="3"/>
      <c r="W542" s="3"/>
      <c r="Y542" s="3"/>
    </row>
    <row r="543" spans="16:25" x14ac:dyDescent="0.45">
      <c r="P543" s="3"/>
      <c r="W543" s="3"/>
      <c r="Y543" s="3"/>
    </row>
    <row r="544" spans="16:25" x14ac:dyDescent="0.45">
      <c r="P544" s="3"/>
      <c r="W544" s="3"/>
      <c r="Y544" s="3"/>
    </row>
    <row r="545" spans="16:25" x14ac:dyDescent="0.45">
      <c r="P545" s="3"/>
      <c r="W545" s="3"/>
      <c r="Y545" s="3"/>
    </row>
    <row r="546" spans="16:25" x14ac:dyDescent="0.45">
      <c r="P546" s="3"/>
      <c r="W546" s="3"/>
      <c r="Y546" s="3"/>
    </row>
    <row r="547" spans="16:25" x14ac:dyDescent="0.45">
      <c r="P547" s="3"/>
      <c r="W547" s="3"/>
      <c r="Y547" s="3"/>
    </row>
    <row r="548" spans="16:25" x14ac:dyDescent="0.45">
      <c r="P548" s="3"/>
      <c r="W548" s="3"/>
      <c r="Y548" s="3"/>
    </row>
    <row r="549" spans="16:25" x14ac:dyDescent="0.45">
      <c r="P549" s="3"/>
      <c r="W549" s="3"/>
      <c r="Y549" s="3"/>
    </row>
    <row r="550" spans="16:25" x14ac:dyDescent="0.45">
      <c r="P550" s="3"/>
      <c r="W550" s="3"/>
      <c r="Y550" s="3"/>
    </row>
    <row r="551" spans="16:25" x14ac:dyDescent="0.45">
      <c r="P551" s="3"/>
      <c r="W551" s="3"/>
      <c r="Y551" s="3"/>
    </row>
    <row r="552" spans="16:25" x14ac:dyDescent="0.45">
      <c r="P552" s="3"/>
      <c r="W552" s="3"/>
      <c r="Y552" s="3"/>
    </row>
    <row r="553" spans="16:25" x14ac:dyDescent="0.45">
      <c r="P553" s="3"/>
      <c r="W553" s="3"/>
      <c r="Y553" s="3"/>
    </row>
    <row r="554" spans="16:25" x14ac:dyDescent="0.45">
      <c r="P554" s="3"/>
      <c r="W554" s="3"/>
      <c r="Y554" s="3"/>
    </row>
    <row r="555" spans="16:25" x14ac:dyDescent="0.45">
      <c r="P555" s="3"/>
      <c r="W555" s="3"/>
      <c r="Y555" s="3"/>
    </row>
    <row r="556" spans="16:25" x14ac:dyDescent="0.45">
      <c r="P556" s="3"/>
      <c r="W556" s="3"/>
      <c r="Y556" s="3"/>
    </row>
    <row r="557" spans="16:25" x14ac:dyDescent="0.45">
      <c r="P557" s="3"/>
      <c r="W557" s="3"/>
      <c r="Y557" s="3"/>
    </row>
    <row r="558" spans="16:25" x14ac:dyDescent="0.45">
      <c r="P558" s="3"/>
      <c r="W558" s="3"/>
      <c r="Y558" s="3"/>
    </row>
    <row r="559" spans="16:25" x14ac:dyDescent="0.45">
      <c r="P559" s="3"/>
      <c r="W559" s="3"/>
      <c r="Y559" s="3"/>
    </row>
    <row r="560" spans="16:25" x14ac:dyDescent="0.45">
      <c r="P560" s="3"/>
      <c r="W560" s="3"/>
      <c r="Y560" s="3"/>
    </row>
    <row r="561" spans="16:25" x14ac:dyDescent="0.45">
      <c r="P561" s="3"/>
      <c r="W561" s="3"/>
      <c r="Y561" s="3"/>
    </row>
    <row r="562" spans="16:25" x14ac:dyDescent="0.45">
      <c r="P562" s="3"/>
      <c r="W562" s="3"/>
      <c r="Y562" s="3"/>
    </row>
    <row r="563" spans="16:25" x14ac:dyDescent="0.45">
      <c r="P563" s="3"/>
      <c r="W563" s="3"/>
      <c r="Y563" s="3"/>
    </row>
    <row r="564" spans="16:25" x14ac:dyDescent="0.45">
      <c r="P564" s="3"/>
      <c r="W564" s="3"/>
      <c r="Y564" s="3"/>
    </row>
    <row r="565" spans="16:25" x14ac:dyDescent="0.45">
      <c r="P565" s="3"/>
      <c r="W565" s="3"/>
      <c r="Y565" s="3"/>
    </row>
    <row r="566" spans="16:25" x14ac:dyDescent="0.45">
      <c r="P566" s="3"/>
      <c r="W566" s="3"/>
      <c r="Y566" s="3"/>
    </row>
    <row r="567" spans="16:25" x14ac:dyDescent="0.45">
      <c r="P567" s="3"/>
      <c r="W567" s="3"/>
      <c r="Y567" s="3"/>
    </row>
    <row r="568" spans="16:25" x14ac:dyDescent="0.45">
      <c r="P568" s="3"/>
      <c r="W568" s="3"/>
      <c r="Y568" s="3"/>
    </row>
    <row r="569" spans="16:25" x14ac:dyDescent="0.45">
      <c r="P569" s="3"/>
      <c r="W569" s="3"/>
      <c r="Y569" s="3"/>
    </row>
    <row r="570" spans="16:25" x14ac:dyDescent="0.45">
      <c r="P570" s="3"/>
      <c r="W570" s="3"/>
      <c r="Y570" s="3"/>
    </row>
    <row r="571" spans="16:25" x14ac:dyDescent="0.45">
      <c r="P571" s="3"/>
      <c r="W571" s="3"/>
      <c r="Y571" s="3"/>
    </row>
    <row r="572" spans="16:25" x14ac:dyDescent="0.45">
      <c r="P572" s="3"/>
      <c r="W572" s="3"/>
      <c r="Y572" s="3"/>
    </row>
    <row r="573" spans="16:25" x14ac:dyDescent="0.45">
      <c r="P573" s="3"/>
      <c r="W573" s="3"/>
      <c r="Y573" s="3"/>
    </row>
    <row r="574" spans="16:25" x14ac:dyDescent="0.45">
      <c r="P574" s="3"/>
      <c r="W574" s="3"/>
      <c r="Y574" s="3"/>
    </row>
    <row r="575" spans="16:25" x14ac:dyDescent="0.45">
      <c r="P575" s="3"/>
      <c r="W575" s="3"/>
      <c r="Y575" s="3"/>
    </row>
    <row r="576" spans="16:25" x14ac:dyDescent="0.45">
      <c r="P576" s="3"/>
      <c r="W576" s="3"/>
      <c r="Y576" s="3"/>
    </row>
    <row r="577" spans="16:25" x14ac:dyDescent="0.45">
      <c r="P577" s="3"/>
      <c r="W577" s="3"/>
      <c r="Y577" s="3"/>
    </row>
    <row r="578" spans="16:25" x14ac:dyDescent="0.45">
      <c r="P578" s="3"/>
      <c r="W578" s="3"/>
      <c r="Y578" s="3"/>
    </row>
    <row r="579" spans="16:25" x14ac:dyDescent="0.45">
      <c r="P579" s="3"/>
      <c r="W579" s="3"/>
      <c r="Y579" s="3"/>
    </row>
    <row r="580" spans="16:25" x14ac:dyDescent="0.45">
      <c r="P580" s="3"/>
      <c r="W580" s="3"/>
      <c r="Y580" s="3"/>
    </row>
    <row r="581" spans="16:25" x14ac:dyDescent="0.45">
      <c r="P581" s="3"/>
      <c r="W581" s="3"/>
      <c r="Y581" s="3"/>
    </row>
    <row r="582" spans="16:25" x14ac:dyDescent="0.45">
      <c r="P582" s="3"/>
      <c r="W582" s="3"/>
      <c r="Y582" s="3"/>
    </row>
    <row r="583" spans="16:25" x14ac:dyDescent="0.45">
      <c r="P583" s="3"/>
      <c r="W583" s="3"/>
      <c r="Y583" s="3"/>
    </row>
    <row r="584" spans="16:25" x14ac:dyDescent="0.45">
      <c r="P584" s="3"/>
      <c r="W584" s="3"/>
      <c r="Y584" s="3"/>
    </row>
    <row r="585" spans="16:25" x14ac:dyDescent="0.45">
      <c r="P585" s="3"/>
      <c r="W585" s="3"/>
      <c r="Y585" s="3"/>
    </row>
    <row r="586" spans="16:25" x14ac:dyDescent="0.45">
      <c r="P586" s="3"/>
      <c r="W586" s="3"/>
      <c r="Y586" s="3"/>
    </row>
    <row r="587" spans="16:25" x14ac:dyDescent="0.45">
      <c r="P587" s="3"/>
      <c r="W587" s="3"/>
      <c r="Y587" s="3"/>
    </row>
    <row r="588" spans="16:25" x14ac:dyDescent="0.45">
      <c r="P588" s="3"/>
      <c r="W588" s="3"/>
      <c r="Y588" s="3"/>
    </row>
    <row r="589" spans="16:25" x14ac:dyDescent="0.45">
      <c r="P589" s="3"/>
      <c r="W589" s="3"/>
      <c r="Y589" s="3"/>
    </row>
    <row r="590" spans="16:25" x14ac:dyDescent="0.45">
      <c r="P590" s="3"/>
      <c r="W590" s="3"/>
      <c r="Y590" s="3"/>
    </row>
    <row r="591" spans="16:25" x14ac:dyDescent="0.45">
      <c r="P591" s="3"/>
      <c r="W591" s="3"/>
      <c r="Y591" s="3"/>
    </row>
    <row r="592" spans="16:25" x14ac:dyDescent="0.45">
      <c r="P592" s="3"/>
      <c r="W592" s="3"/>
      <c r="Y592" s="3"/>
    </row>
    <row r="593" spans="16:25" x14ac:dyDescent="0.45">
      <c r="P593" s="3"/>
      <c r="W593" s="3"/>
      <c r="Y593" s="3"/>
    </row>
    <row r="594" spans="16:25" x14ac:dyDescent="0.45">
      <c r="P594" s="3"/>
      <c r="W594" s="3"/>
      <c r="Y594" s="3"/>
    </row>
    <row r="595" spans="16:25" x14ac:dyDescent="0.45">
      <c r="P595" s="3"/>
      <c r="W595" s="3"/>
      <c r="Y595" s="3"/>
    </row>
    <row r="596" spans="16:25" x14ac:dyDescent="0.45">
      <c r="P596" s="3"/>
      <c r="W596" s="3"/>
      <c r="Y596" s="3"/>
    </row>
    <row r="597" spans="16:25" x14ac:dyDescent="0.45">
      <c r="P597" s="3"/>
      <c r="W597" s="3"/>
      <c r="Y597" s="3"/>
    </row>
    <row r="598" spans="16:25" x14ac:dyDescent="0.45">
      <c r="P598" s="3"/>
      <c r="W598" s="3"/>
      <c r="Y598" s="3"/>
    </row>
    <row r="599" spans="16:25" x14ac:dyDescent="0.45">
      <c r="P599" s="3"/>
      <c r="W599" s="3"/>
      <c r="Y599" s="3"/>
    </row>
    <row r="600" spans="16:25" x14ac:dyDescent="0.45">
      <c r="P600" s="3"/>
      <c r="W600" s="3"/>
      <c r="Y600" s="3"/>
    </row>
    <row r="601" spans="16:25" x14ac:dyDescent="0.45">
      <c r="P601" s="3"/>
      <c r="W601" s="3"/>
      <c r="Y601" s="3"/>
    </row>
    <row r="602" spans="16:25" x14ac:dyDescent="0.45">
      <c r="P602" s="3"/>
      <c r="W602" s="3"/>
      <c r="Y602" s="3"/>
    </row>
    <row r="603" spans="16:25" x14ac:dyDescent="0.45">
      <c r="P603" s="3"/>
      <c r="W603" s="3"/>
      <c r="Y603" s="3"/>
    </row>
    <row r="604" spans="16:25" x14ac:dyDescent="0.45">
      <c r="P604" s="3"/>
      <c r="W604" s="3"/>
      <c r="Y604" s="3"/>
    </row>
    <row r="605" spans="16:25" x14ac:dyDescent="0.45">
      <c r="P605" s="3"/>
      <c r="W605" s="3"/>
      <c r="Y605" s="3"/>
    </row>
    <row r="606" spans="16:25" x14ac:dyDescent="0.45">
      <c r="P606" s="3"/>
      <c r="W606" s="3"/>
      <c r="Y606" s="3"/>
    </row>
    <row r="607" spans="16:25" x14ac:dyDescent="0.45">
      <c r="P607" s="3"/>
      <c r="W607" s="3"/>
      <c r="Y607" s="3"/>
    </row>
    <row r="608" spans="16:25" x14ac:dyDescent="0.45">
      <c r="P608" s="3"/>
      <c r="W608" s="3"/>
      <c r="Y608" s="3"/>
    </row>
    <row r="609" spans="16:25" x14ac:dyDescent="0.45">
      <c r="P609" s="3"/>
      <c r="W609" s="3"/>
      <c r="Y609" s="3"/>
    </row>
    <row r="610" spans="16:25" x14ac:dyDescent="0.45">
      <c r="P610" s="3"/>
      <c r="W610" s="3"/>
      <c r="Y610" s="3"/>
    </row>
    <row r="611" spans="16:25" x14ac:dyDescent="0.45">
      <c r="P611" s="3"/>
      <c r="W611" s="3"/>
      <c r="Y611" s="3"/>
    </row>
    <row r="612" spans="16:25" x14ac:dyDescent="0.45">
      <c r="P612" s="3"/>
      <c r="W612" s="3"/>
      <c r="Y612" s="3"/>
    </row>
    <row r="613" spans="16:25" x14ac:dyDescent="0.45">
      <c r="P613" s="3"/>
      <c r="W613" s="3"/>
      <c r="Y613" s="3"/>
    </row>
    <row r="614" spans="16:25" x14ac:dyDescent="0.45">
      <c r="P614" s="3"/>
      <c r="W614" s="3"/>
      <c r="Y614" s="3"/>
    </row>
    <row r="615" spans="16:25" x14ac:dyDescent="0.45">
      <c r="P615" s="3"/>
      <c r="W615" s="3"/>
      <c r="Y615" s="3"/>
    </row>
    <row r="616" spans="16:25" x14ac:dyDescent="0.45">
      <c r="P616" s="3"/>
      <c r="W616" s="3"/>
      <c r="Y616" s="3"/>
    </row>
    <row r="617" spans="16:25" x14ac:dyDescent="0.45">
      <c r="P617" s="3"/>
      <c r="W617" s="3"/>
      <c r="Y617" s="3"/>
    </row>
    <row r="618" spans="16:25" x14ac:dyDescent="0.45">
      <c r="P618" s="3"/>
      <c r="W618" s="3"/>
      <c r="Y618" s="3"/>
    </row>
    <row r="619" spans="16:25" x14ac:dyDescent="0.45">
      <c r="P619" s="3"/>
      <c r="W619" s="3"/>
      <c r="Y619" s="3"/>
    </row>
    <row r="620" spans="16:25" x14ac:dyDescent="0.45">
      <c r="P620" s="3"/>
      <c r="W620" s="3"/>
      <c r="Y620" s="3"/>
    </row>
    <row r="621" spans="16:25" x14ac:dyDescent="0.45">
      <c r="P621" s="3"/>
      <c r="W621" s="3"/>
      <c r="Y621" s="3"/>
    </row>
    <row r="622" spans="16:25" x14ac:dyDescent="0.45">
      <c r="P622" s="3"/>
      <c r="W622" s="3"/>
      <c r="Y622" s="3"/>
    </row>
    <row r="623" spans="16:25" x14ac:dyDescent="0.45">
      <c r="P623" s="3"/>
      <c r="W623" s="3"/>
      <c r="Y623" s="3"/>
    </row>
    <row r="624" spans="16:25" x14ac:dyDescent="0.45">
      <c r="P624" s="3"/>
      <c r="W624" s="3"/>
      <c r="Y624" s="3"/>
    </row>
    <row r="625" spans="16:25" x14ac:dyDescent="0.45">
      <c r="P625" s="3"/>
      <c r="W625" s="3"/>
      <c r="Y625" s="3"/>
    </row>
    <row r="626" spans="16:25" x14ac:dyDescent="0.45">
      <c r="P626" s="3"/>
      <c r="W626" s="3"/>
      <c r="Y626" s="3"/>
    </row>
    <row r="627" spans="16:25" x14ac:dyDescent="0.45">
      <c r="P627" s="3"/>
      <c r="W627" s="3"/>
      <c r="Y627" s="3"/>
    </row>
    <row r="628" spans="16:25" x14ac:dyDescent="0.45">
      <c r="P628" s="3"/>
      <c r="W628" s="3"/>
      <c r="Y628" s="3"/>
    </row>
    <row r="629" spans="16:25" x14ac:dyDescent="0.45">
      <c r="P629" s="3"/>
      <c r="W629" s="3"/>
      <c r="Y629" s="3"/>
    </row>
    <row r="630" spans="16:25" x14ac:dyDescent="0.45">
      <c r="P630" s="3"/>
      <c r="W630" s="3"/>
      <c r="Y630" s="3"/>
    </row>
    <row r="631" spans="16:25" x14ac:dyDescent="0.45">
      <c r="P631" s="3"/>
      <c r="W631" s="3"/>
      <c r="Y631" s="3"/>
    </row>
    <row r="632" spans="16:25" x14ac:dyDescent="0.45">
      <c r="P632" s="3"/>
      <c r="W632" s="3"/>
      <c r="Y632" s="3"/>
    </row>
    <row r="633" spans="16:25" x14ac:dyDescent="0.45">
      <c r="P633" s="3"/>
      <c r="W633" s="3"/>
      <c r="Y633" s="3"/>
    </row>
    <row r="634" spans="16:25" x14ac:dyDescent="0.45">
      <c r="P634" s="3"/>
      <c r="W634" s="3"/>
      <c r="Y634" s="3"/>
    </row>
    <row r="635" spans="16:25" x14ac:dyDescent="0.45">
      <c r="P635" s="3"/>
      <c r="W635" s="3"/>
      <c r="Y635" s="3"/>
    </row>
    <row r="636" spans="16:25" x14ac:dyDescent="0.45">
      <c r="P636" s="3"/>
      <c r="W636" s="3"/>
      <c r="Y636" s="3"/>
    </row>
    <row r="637" spans="16:25" x14ac:dyDescent="0.45">
      <c r="P637" s="3"/>
      <c r="W637" s="3"/>
      <c r="Y637" s="3"/>
    </row>
    <row r="638" spans="16:25" x14ac:dyDescent="0.45">
      <c r="P638" s="3"/>
      <c r="W638" s="3"/>
      <c r="Y638" s="3"/>
    </row>
    <row r="639" spans="16:25" x14ac:dyDescent="0.45">
      <c r="P639" s="3"/>
      <c r="W639" s="3"/>
      <c r="Y639" s="3"/>
    </row>
    <row r="640" spans="16:25" x14ac:dyDescent="0.45">
      <c r="P640" s="3"/>
      <c r="W640" s="3"/>
      <c r="Y640" s="3"/>
    </row>
    <row r="641" spans="16:25" x14ac:dyDescent="0.45">
      <c r="P641" s="3"/>
      <c r="W641" s="3"/>
      <c r="Y641" s="3"/>
    </row>
    <row r="642" spans="16:25" x14ac:dyDescent="0.45">
      <c r="P642" s="3"/>
      <c r="W642" s="3"/>
      <c r="Y642" s="3"/>
    </row>
    <row r="643" spans="16:25" x14ac:dyDescent="0.45">
      <c r="P643" s="3"/>
      <c r="W643" s="3"/>
      <c r="Y643" s="3"/>
    </row>
    <row r="644" spans="16:25" x14ac:dyDescent="0.45">
      <c r="P644" s="3"/>
      <c r="W644" s="3"/>
      <c r="Y644" s="3"/>
    </row>
    <row r="645" spans="16:25" x14ac:dyDescent="0.45">
      <c r="P645" s="3"/>
      <c r="W645" s="3"/>
      <c r="Y645" s="3"/>
    </row>
    <row r="646" spans="16:25" x14ac:dyDescent="0.45">
      <c r="P646" s="3"/>
      <c r="W646" s="3"/>
      <c r="Y646" s="3"/>
    </row>
    <row r="647" spans="16:25" x14ac:dyDescent="0.45">
      <c r="P647" s="3"/>
      <c r="W647" s="3"/>
      <c r="Y647" s="3"/>
    </row>
    <row r="648" spans="16:25" x14ac:dyDescent="0.45">
      <c r="P648" s="3"/>
      <c r="W648" s="3"/>
      <c r="Y648" s="3"/>
    </row>
    <row r="649" spans="16:25" x14ac:dyDescent="0.45">
      <c r="P649" s="3"/>
      <c r="W649" s="3"/>
      <c r="Y649" s="3"/>
    </row>
    <row r="650" spans="16:25" x14ac:dyDescent="0.45">
      <c r="P650" s="3"/>
      <c r="W650" s="3"/>
      <c r="Y650" s="3"/>
    </row>
    <row r="651" spans="16:25" x14ac:dyDescent="0.45">
      <c r="P651" s="3"/>
      <c r="W651" s="3"/>
      <c r="Y651" s="3"/>
    </row>
    <row r="652" spans="16:25" x14ac:dyDescent="0.45">
      <c r="P652" s="3"/>
      <c r="W652" s="3"/>
      <c r="Y652" s="3"/>
    </row>
    <row r="653" spans="16:25" x14ac:dyDescent="0.45">
      <c r="P653" s="3"/>
      <c r="W653" s="3"/>
      <c r="Y653" s="3"/>
    </row>
    <row r="654" spans="16:25" x14ac:dyDescent="0.45">
      <c r="P654" s="3"/>
      <c r="W654" s="3"/>
      <c r="Y654" s="3"/>
    </row>
    <row r="655" spans="16:25" x14ac:dyDescent="0.45">
      <c r="P655" s="3"/>
      <c r="W655" s="3"/>
      <c r="Y655" s="3"/>
    </row>
    <row r="656" spans="16:25" x14ac:dyDescent="0.45">
      <c r="P656" s="3"/>
      <c r="W656" s="3"/>
      <c r="Y656" s="3"/>
    </row>
    <row r="657" spans="16:25" x14ac:dyDescent="0.45">
      <c r="P657" s="3"/>
      <c r="W657" s="3"/>
      <c r="Y657" s="3"/>
    </row>
    <row r="658" spans="16:25" x14ac:dyDescent="0.45">
      <c r="P658" s="3"/>
      <c r="W658" s="3"/>
      <c r="Y658" s="3"/>
    </row>
    <row r="659" spans="16:25" x14ac:dyDescent="0.45">
      <c r="P659" s="3"/>
      <c r="W659" s="3"/>
      <c r="Y659" s="3"/>
    </row>
    <row r="660" spans="16:25" x14ac:dyDescent="0.45">
      <c r="P660" s="3"/>
      <c r="W660" s="3"/>
      <c r="Y660" s="3"/>
    </row>
    <row r="661" spans="16:25" x14ac:dyDescent="0.45">
      <c r="P661" s="3"/>
      <c r="W661" s="3"/>
      <c r="Y661" s="3"/>
    </row>
    <row r="662" spans="16:25" x14ac:dyDescent="0.45">
      <c r="P662" s="3"/>
      <c r="W662" s="3"/>
      <c r="Y662" s="3"/>
    </row>
    <row r="663" spans="16:25" x14ac:dyDescent="0.45">
      <c r="P663" s="3"/>
      <c r="W663" s="3"/>
      <c r="Y663" s="3"/>
    </row>
    <row r="664" spans="16:25" x14ac:dyDescent="0.45">
      <c r="P664" s="3"/>
      <c r="W664" s="3"/>
      <c r="Y664" s="3"/>
    </row>
    <row r="665" spans="16:25" x14ac:dyDescent="0.45">
      <c r="P665" s="3"/>
      <c r="W665" s="3"/>
      <c r="Y665" s="3"/>
    </row>
    <row r="666" spans="16:25" x14ac:dyDescent="0.45">
      <c r="P666" s="3"/>
      <c r="W666" s="3"/>
      <c r="Y666" s="3"/>
    </row>
    <row r="667" spans="16:25" x14ac:dyDescent="0.45">
      <c r="P667" s="3"/>
      <c r="W667" s="3"/>
      <c r="Y667" s="3"/>
    </row>
    <row r="668" spans="16:25" x14ac:dyDescent="0.45">
      <c r="P668" s="3"/>
      <c r="W668" s="3"/>
      <c r="Y668" s="3"/>
    </row>
    <row r="669" spans="16:25" x14ac:dyDescent="0.45">
      <c r="P669" s="3"/>
      <c r="W669" s="3"/>
      <c r="Y669" s="3"/>
    </row>
    <row r="670" spans="16:25" x14ac:dyDescent="0.45">
      <c r="P670" s="3"/>
      <c r="W670" s="3"/>
      <c r="Y670" s="3"/>
    </row>
    <row r="671" spans="16:25" x14ac:dyDescent="0.45">
      <c r="P671" s="3"/>
      <c r="W671" s="3"/>
      <c r="Y671" s="3"/>
    </row>
    <row r="672" spans="16:25" x14ac:dyDescent="0.45">
      <c r="P672" s="3"/>
      <c r="W672" s="3"/>
      <c r="Y672" s="3"/>
    </row>
    <row r="673" spans="16:25" x14ac:dyDescent="0.45">
      <c r="P673" s="3"/>
      <c r="W673" s="3"/>
      <c r="Y673" s="3"/>
    </row>
    <row r="674" spans="16:25" x14ac:dyDescent="0.45">
      <c r="P674" s="3"/>
      <c r="W674" s="3"/>
      <c r="Y674" s="3"/>
    </row>
    <row r="675" spans="16:25" x14ac:dyDescent="0.45">
      <c r="P675" s="3"/>
      <c r="W675" s="3"/>
      <c r="Y675" s="3"/>
    </row>
    <row r="676" spans="16:25" x14ac:dyDescent="0.45">
      <c r="P676" s="3"/>
      <c r="W676" s="3"/>
      <c r="Y676" s="3"/>
    </row>
    <row r="677" spans="16:25" x14ac:dyDescent="0.45">
      <c r="P677" s="3"/>
      <c r="W677" s="3"/>
      <c r="Y677" s="3"/>
    </row>
    <row r="678" spans="16:25" x14ac:dyDescent="0.45">
      <c r="P678" s="3"/>
      <c r="W678" s="3"/>
      <c r="Y678" s="3"/>
    </row>
    <row r="679" spans="16:25" x14ac:dyDescent="0.45">
      <c r="P679" s="3"/>
      <c r="W679" s="3"/>
      <c r="Y679" s="3"/>
    </row>
    <row r="680" spans="16:25" x14ac:dyDescent="0.45">
      <c r="P680" s="3"/>
      <c r="W680" s="3"/>
      <c r="Y680" s="3"/>
    </row>
    <row r="681" spans="16:25" x14ac:dyDescent="0.45">
      <c r="P681" s="3"/>
      <c r="W681" s="3"/>
      <c r="Y681" s="3"/>
    </row>
    <row r="682" spans="16:25" x14ac:dyDescent="0.45">
      <c r="P682" s="3"/>
      <c r="W682" s="3"/>
      <c r="Y682" s="3"/>
    </row>
    <row r="683" spans="16:25" x14ac:dyDescent="0.45">
      <c r="P683" s="3"/>
      <c r="W683" s="3"/>
      <c r="Y683" s="3"/>
    </row>
    <row r="684" spans="16:25" x14ac:dyDescent="0.45">
      <c r="P684" s="3"/>
      <c r="W684" s="3"/>
      <c r="Y684" s="3"/>
    </row>
    <row r="685" spans="16:25" x14ac:dyDescent="0.45">
      <c r="P685" s="3"/>
      <c r="W685" s="3"/>
      <c r="Y685" s="3"/>
    </row>
    <row r="686" spans="16:25" x14ac:dyDescent="0.45">
      <c r="P686" s="3"/>
      <c r="W686" s="3"/>
      <c r="Y686" s="3"/>
    </row>
    <row r="687" spans="16:25" x14ac:dyDescent="0.45">
      <c r="P687" s="3"/>
      <c r="W687" s="3"/>
      <c r="Y687" s="3"/>
    </row>
    <row r="688" spans="16:25" x14ac:dyDescent="0.45">
      <c r="P688" s="3"/>
      <c r="W688" s="3"/>
      <c r="Y688" s="3"/>
    </row>
    <row r="689" spans="16:25" x14ac:dyDescent="0.45">
      <c r="P689" s="3"/>
      <c r="W689" s="3"/>
      <c r="Y689" s="3"/>
    </row>
    <row r="690" spans="16:25" x14ac:dyDescent="0.45">
      <c r="P690" s="3"/>
      <c r="W690" s="3"/>
      <c r="Y690" s="3"/>
    </row>
    <row r="691" spans="16:25" x14ac:dyDescent="0.45">
      <c r="P691" s="3"/>
      <c r="W691" s="3"/>
      <c r="Y691" s="3"/>
    </row>
    <row r="692" spans="16:25" x14ac:dyDescent="0.45">
      <c r="P692" s="3"/>
      <c r="W692" s="3"/>
      <c r="Y692" s="3"/>
    </row>
    <row r="693" spans="16:25" x14ac:dyDescent="0.45">
      <c r="P693" s="3"/>
      <c r="W693" s="3"/>
      <c r="Y693" s="3"/>
    </row>
    <row r="694" spans="16:25" x14ac:dyDescent="0.45">
      <c r="P694" s="3"/>
      <c r="W694" s="3"/>
      <c r="Y694" s="3"/>
    </row>
    <row r="695" spans="16:25" x14ac:dyDescent="0.45">
      <c r="P695" s="3"/>
      <c r="W695" s="3"/>
      <c r="Y695" s="3"/>
    </row>
    <row r="696" spans="16:25" x14ac:dyDescent="0.45">
      <c r="P696" s="3"/>
      <c r="W696" s="3"/>
      <c r="Y696" s="3"/>
    </row>
    <row r="697" spans="16:25" x14ac:dyDescent="0.45">
      <c r="P697" s="3"/>
      <c r="W697" s="3"/>
      <c r="Y697" s="3"/>
    </row>
    <row r="698" spans="16:25" x14ac:dyDescent="0.45">
      <c r="P698" s="3"/>
      <c r="W698" s="3"/>
      <c r="Y698" s="3"/>
    </row>
    <row r="699" spans="16:25" x14ac:dyDescent="0.45">
      <c r="P699" s="3"/>
      <c r="W699" s="3"/>
      <c r="Y699" s="3"/>
    </row>
    <row r="700" spans="16:25" x14ac:dyDescent="0.45">
      <c r="P700" s="3"/>
      <c r="W700" s="3"/>
      <c r="Y700" s="3"/>
    </row>
    <row r="701" spans="16:25" x14ac:dyDescent="0.45">
      <c r="P701" s="3"/>
      <c r="W701" s="3"/>
      <c r="Y701" s="3"/>
    </row>
    <row r="702" spans="16:25" x14ac:dyDescent="0.45">
      <c r="P702" s="3"/>
      <c r="W702" s="3"/>
      <c r="Y702" s="3"/>
    </row>
    <row r="703" spans="16:25" x14ac:dyDescent="0.45">
      <c r="P703" s="3"/>
      <c r="W703" s="3"/>
      <c r="Y703" s="3"/>
    </row>
    <row r="704" spans="16:25" x14ac:dyDescent="0.45">
      <c r="P704" s="3"/>
      <c r="W704" s="3"/>
      <c r="Y704" s="3"/>
    </row>
    <row r="705" spans="16:25" x14ac:dyDescent="0.45">
      <c r="P705" s="3"/>
      <c r="W705" s="3"/>
      <c r="Y705" s="3"/>
    </row>
    <row r="706" spans="16:25" x14ac:dyDescent="0.45">
      <c r="P706" s="3"/>
      <c r="W706" s="3"/>
      <c r="Y706" s="3"/>
    </row>
    <row r="707" spans="16:25" x14ac:dyDescent="0.45">
      <c r="P707" s="3"/>
      <c r="W707" s="3"/>
      <c r="Y707" s="3"/>
    </row>
    <row r="708" spans="16:25" x14ac:dyDescent="0.45">
      <c r="P708" s="3"/>
      <c r="W708" s="3"/>
      <c r="Y708" s="3"/>
    </row>
    <row r="709" spans="16:25" x14ac:dyDescent="0.45">
      <c r="P709" s="3"/>
      <c r="W709" s="3"/>
      <c r="Y709" s="3"/>
    </row>
    <row r="710" spans="16:25" x14ac:dyDescent="0.45">
      <c r="P710" s="3"/>
      <c r="W710" s="3"/>
      <c r="Y710" s="3"/>
    </row>
    <row r="711" spans="16:25" x14ac:dyDescent="0.45">
      <c r="P711" s="3"/>
      <c r="W711" s="3"/>
      <c r="Y711" s="3"/>
    </row>
    <row r="712" spans="16:25" x14ac:dyDescent="0.45">
      <c r="P712" s="3"/>
      <c r="W712" s="3"/>
      <c r="Y712" s="3"/>
    </row>
    <row r="713" spans="16:25" x14ac:dyDescent="0.45">
      <c r="P713" s="3"/>
      <c r="W713" s="3"/>
      <c r="Y713" s="3"/>
    </row>
    <row r="714" spans="16:25" x14ac:dyDescent="0.45">
      <c r="P714" s="3"/>
      <c r="W714" s="3"/>
      <c r="Y714" s="3"/>
    </row>
    <row r="715" spans="16:25" x14ac:dyDescent="0.45">
      <c r="P715" s="3"/>
      <c r="W715" s="3"/>
      <c r="Y715" s="3"/>
    </row>
    <row r="716" spans="16:25" x14ac:dyDescent="0.45">
      <c r="P716" s="3"/>
      <c r="W716" s="3"/>
      <c r="Y716" s="3"/>
    </row>
    <row r="717" spans="16:25" x14ac:dyDescent="0.45">
      <c r="P717" s="3"/>
      <c r="W717" s="3"/>
      <c r="Y717" s="3"/>
    </row>
    <row r="718" spans="16:25" x14ac:dyDescent="0.45">
      <c r="P718" s="3"/>
      <c r="W718" s="3"/>
      <c r="Y718" s="3"/>
    </row>
    <row r="719" spans="16:25" x14ac:dyDescent="0.45">
      <c r="P719" s="3"/>
      <c r="W719" s="3"/>
      <c r="Y719" s="3"/>
    </row>
    <row r="720" spans="16:25" x14ac:dyDescent="0.45">
      <c r="P720" s="3"/>
      <c r="W720" s="3"/>
      <c r="Y720" s="3"/>
    </row>
    <row r="721" spans="16:25" x14ac:dyDescent="0.45">
      <c r="P721" s="3"/>
      <c r="W721" s="3"/>
      <c r="Y721" s="3"/>
    </row>
    <row r="722" spans="16:25" x14ac:dyDescent="0.45">
      <c r="P722" s="3"/>
      <c r="W722" s="3"/>
      <c r="Y722" s="3"/>
    </row>
    <row r="723" spans="16:25" x14ac:dyDescent="0.45">
      <c r="P723" s="3"/>
      <c r="W723" s="3"/>
      <c r="Y723" s="3"/>
    </row>
    <row r="724" spans="16:25" x14ac:dyDescent="0.45">
      <c r="P724" s="3"/>
      <c r="W724" s="3"/>
      <c r="Y724" s="3"/>
    </row>
    <row r="725" spans="16:25" x14ac:dyDescent="0.45">
      <c r="P725" s="3"/>
      <c r="W725" s="3"/>
      <c r="Y725" s="3"/>
    </row>
    <row r="726" spans="16:25" x14ac:dyDescent="0.45">
      <c r="P726" s="3"/>
      <c r="W726" s="3"/>
      <c r="Y726" s="3"/>
    </row>
    <row r="727" spans="16:25" x14ac:dyDescent="0.45">
      <c r="P727" s="3"/>
      <c r="W727" s="3"/>
      <c r="Y727" s="3"/>
    </row>
    <row r="728" spans="16:25" x14ac:dyDescent="0.45">
      <c r="P728" s="3"/>
      <c r="W728" s="3"/>
      <c r="Y728" s="3"/>
    </row>
    <row r="729" spans="16:25" x14ac:dyDescent="0.45">
      <c r="P729" s="3"/>
      <c r="W729" s="3"/>
      <c r="Y729" s="3"/>
    </row>
    <row r="730" spans="16:25" x14ac:dyDescent="0.45">
      <c r="P730" s="3"/>
      <c r="W730" s="3"/>
      <c r="Y730" s="3"/>
    </row>
    <row r="731" spans="16:25" x14ac:dyDescent="0.45">
      <c r="P731" s="3"/>
      <c r="W731" s="3"/>
      <c r="Y731" s="3"/>
    </row>
    <row r="732" spans="16:25" x14ac:dyDescent="0.45">
      <c r="P732" s="3"/>
      <c r="W732" s="3"/>
      <c r="Y732" s="3"/>
    </row>
    <row r="733" spans="16:25" x14ac:dyDescent="0.45">
      <c r="P733" s="3"/>
      <c r="W733" s="3"/>
      <c r="Y733" s="3"/>
    </row>
    <row r="734" spans="16:25" x14ac:dyDescent="0.45">
      <c r="P734" s="3"/>
      <c r="W734" s="3"/>
      <c r="Y734" s="3"/>
    </row>
    <row r="735" spans="16:25" x14ac:dyDescent="0.45">
      <c r="P735" s="3"/>
      <c r="W735" s="3"/>
      <c r="Y735" s="3"/>
    </row>
    <row r="736" spans="16:25" x14ac:dyDescent="0.45">
      <c r="P736" s="3"/>
      <c r="W736" s="3"/>
      <c r="Y736" s="3"/>
    </row>
    <row r="737" spans="16:25" x14ac:dyDescent="0.45">
      <c r="P737" s="3"/>
      <c r="W737" s="3"/>
      <c r="Y737" s="3"/>
    </row>
    <row r="738" spans="16:25" x14ac:dyDescent="0.45">
      <c r="P738" s="3"/>
      <c r="W738" s="3"/>
      <c r="Y738" s="3"/>
    </row>
    <row r="739" spans="16:25" x14ac:dyDescent="0.45">
      <c r="P739" s="3"/>
      <c r="W739" s="3"/>
      <c r="Y739" s="3"/>
    </row>
    <row r="740" spans="16:25" x14ac:dyDescent="0.45">
      <c r="P740" s="3"/>
      <c r="W740" s="3"/>
      <c r="Y740" s="3"/>
    </row>
    <row r="741" spans="16:25" x14ac:dyDescent="0.45">
      <c r="P741" s="3"/>
      <c r="W741" s="3"/>
      <c r="Y741" s="3"/>
    </row>
    <row r="742" spans="16:25" x14ac:dyDescent="0.45">
      <c r="P742" s="3"/>
      <c r="W742" s="3"/>
      <c r="Y742" s="3"/>
    </row>
    <row r="743" spans="16:25" x14ac:dyDescent="0.45">
      <c r="P743" s="3"/>
      <c r="W743" s="3"/>
      <c r="Y743" s="3"/>
    </row>
    <row r="744" spans="16:25" x14ac:dyDescent="0.45">
      <c r="P744" s="3"/>
      <c r="W744" s="3"/>
      <c r="Y744" s="3"/>
    </row>
    <row r="745" spans="16:25" x14ac:dyDescent="0.45">
      <c r="P745" s="3"/>
      <c r="W745" s="3"/>
      <c r="Y745" s="3"/>
    </row>
    <row r="746" spans="16:25" x14ac:dyDescent="0.45">
      <c r="P746" s="3"/>
      <c r="W746" s="3"/>
      <c r="Y746" s="3"/>
    </row>
    <row r="747" spans="16:25" x14ac:dyDescent="0.45">
      <c r="P747" s="3"/>
      <c r="W747" s="3"/>
      <c r="Y747" s="3"/>
    </row>
    <row r="748" spans="16:25" x14ac:dyDescent="0.45">
      <c r="P748" s="3"/>
      <c r="W748" s="3"/>
      <c r="Y748" s="3"/>
    </row>
    <row r="749" spans="16:25" x14ac:dyDescent="0.45">
      <c r="P749" s="3"/>
      <c r="W749" s="3"/>
      <c r="Y749" s="3"/>
    </row>
    <row r="750" spans="16:25" x14ac:dyDescent="0.45">
      <c r="P750" s="3"/>
      <c r="W750" s="3"/>
      <c r="Y750" s="3"/>
    </row>
    <row r="751" spans="16:25" x14ac:dyDescent="0.45">
      <c r="P751" s="3"/>
      <c r="W751" s="3"/>
      <c r="Y751" s="3"/>
    </row>
    <row r="752" spans="16:25" x14ac:dyDescent="0.45">
      <c r="P752" s="3"/>
      <c r="W752" s="3"/>
      <c r="Y752" s="3"/>
    </row>
    <row r="753" spans="16:25" x14ac:dyDescent="0.45">
      <c r="P753" s="3"/>
      <c r="W753" s="3"/>
      <c r="Y753" s="3"/>
    </row>
    <row r="754" spans="16:25" x14ac:dyDescent="0.45">
      <c r="P754" s="3"/>
      <c r="W754" s="3"/>
      <c r="Y754" s="3"/>
    </row>
    <row r="755" spans="16:25" x14ac:dyDescent="0.45">
      <c r="P755" s="3"/>
      <c r="W755" s="3"/>
      <c r="Y755" s="3"/>
    </row>
    <row r="756" spans="16:25" x14ac:dyDescent="0.45">
      <c r="P756" s="3"/>
      <c r="W756" s="3"/>
      <c r="Y756" s="3"/>
    </row>
    <row r="757" spans="16:25" x14ac:dyDescent="0.45">
      <c r="P757" s="3"/>
      <c r="W757" s="3"/>
      <c r="Y757" s="3"/>
    </row>
    <row r="758" spans="16:25" x14ac:dyDescent="0.45">
      <c r="P758" s="3"/>
      <c r="W758" s="3"/>
      <c r="Y758" s="3"/>
    </row>
    <row r="759" spans="16:25" x14ac:dyDescent="0.45">
      <c r="P759" s="3"/>
      <c r="W759" s="3"/>
      <c r="Y759" s="3"/>
    </row>
    <row r="760" spans="16:25" x14ac:dyDescent="0.45">
      <c r="P760" s="3"/>
      <c r="W760" s="3"/>
      <c r="Y760" s="3"/>
    </row>
    <row r="761" spans="16:25" x14ac:dyDescent="0.45">
      <c r="P761" s="3"/>
      <c r="W761" s="3"/>
      <c r="Y761" s="3"/>
    </row>
    <row r="762" spans="16:25" x14ac:dyDescent="0.45">
      <c r="P762" s="3"/>
      <c r="W762" s="3"/>
      <c r="Y762" s="3"/>
    </row>
    <row r="763" spans="16:25" x14ac:dyDescent="0.45">
      <c r="P763" s="3"/>
      <c r="W763" s="3"/>
      <c r="Y763" s="3"/>
    </row>
    <row r="764" spans="16:25" x14ac:dyDescent="0.45">
      <c r="P764" s="3"/>
      <c r="W764" s="3"/>
      <c r="Y764" s="3"/>
    </row>
    <row r="765" spans="16:25" x14ac:dyDescent="0.45">
      <c r="P765" s="3"/>
      <c r="W765" s="3"/>
      <c r="Y765" s="3"/>
    </row>
    <row r="766" spans="16:25" x14ac:dyDescent="0.45">
      <c r="P766" s="3"/>
      <c r="W766" s="3"/>
      <c r="Y766" s="3"/>
    </row>
    <row r="767" spans="16:25" x14ac:dyDescent="0.45">
      <c r="P767" s="3"/>
      <c r="W767" s="3"/>
      <c r="Y767" s="3"/>
    </row>
    <row r="768" spans="16:25" x14ac:dyDescent="0.45">
      <c r="P768" s="3"/>
      <c r="W768" s="3"/>
      <c r="Y768" s="3"/>
    </row>
    <row r="769" spans="16:25" x14ac:dyDescent="0.45">
      <c r="P769" s="3"/>
      <c r="W769" s="3"/>
      <c r="Y769" s="3"/>
    </row>
    <row r="770" spans="16:25" x14ac:dyDescent="0.45">
      <c r="P770" s="3"/>
      <c r="W770" s="3"/>
      <c r="Y770" s="3"/>
    </row>
    <row r="771" spans="16:25" x14ac:dyDescent="0.45">
      <c r="P771" s="3"/>
      <c r="W771" s="3"/>
      <c r="Y771" s="3"/>
    </row>
    <row r="772" spans="16:25" x14ac:dyDescent="0.45">
      <c r="P772" s="3"/>
      <c r="W772" s="3"/>
      <c r="Y772" s="3"/>
    </row>
    <row r="773" spans="16:25" x14ac:dyDescent="0.45">
      <c r="P773" s="3"/>
      <c r="W773" s="3"/>
      <c r="Y773" s="3"/>
    </row>
    <row r="774" spans="16:25" x14ac:dyDescent="0.45">
      <c r="P774" s="3"/>
      <c r="W774" s="3"/>
      <c r="Y774" s="3"/>
    </row>
    <row r="775" spans="16:25" x14ac:dyDescent="0.45">
      <c r="P775" s="3"/>
      <c r="W775" s="3"/>
      <c r="Y775" s="3"/>
    </row>
    <row r="776" spans="16:25" x14ac:dyDescent="0.45">
      <c r="P776" s="3"/>
      <c r="W776" s="3"/>
      <c r="Y776" s="3"/>
    </row>
    <row r="777" spans="16:25" x14ac:dyDescent="0.45">
      <c r="P777" s="3"/>
      <c r="W777" s="3"/>
      <c r="Y777" s="3"/>
    </row>
    <row r="778" spans="16:25" x14ac:dyDescent="0.45">
      <c r="P778" s="3"/>
      <c r="W778" s="3"/>
      <c r="Y778" s="3"/>
    </row>
    <row r="779" spans="16:25" x14ac:dyDescent="0.45">
      <c r="P779" s="3"/>
      <c r="W779" s="3"/>
      <c r="Y779" s="3"/>
    </row>
    <row r="780" spans="16:25" x14ac:dyDescent="0.45">
      <c r="P780" s="3"/>
      <c r="W780" s="3"/>
      <c r="Y780" s="3"/>
    </row>
    <row r="781" spans="16:25" x14ac:dyDescent="0.45">
      <c r="P781" s="3"/>
      <c r="W781" s="3"/>
      <c r="Y781" s="3"/>
    </row>
    <row r="782" spans="16:25" x14ac:dyDescent="0.45">
      <c r="P782" s="3"/>
      <c r="W782" s="3"/>
      <c r="Y782" s="3"/>
    </row>
    <row r="783" spans="16:25" x14ac:dyDescent="0.45">
      <c r="P783" s="3"/>
      <c r="W783" s="3"/>
      <c r="Y783" s="3"/>
    </row>
    <row r="784" spans="16:25" x14ac:dyDescent="0.45">
      <c r="P784" s="3"/>
      <c r="W784" s="3"/>
      <c r="Y784" s="3"/>
    </row>
    <row r="785" spans="16:25" x14ac:dyDescent="0.45">
      <c r="P785" s="3"/>
      <c r="W785" s="3"/>
      <c r="Y785" s="3"/>
    </row>
    <row r="786" spans="16:25" x14ac:dyDescent="0.45">
      <c r="P786" s="3"/>
      <c r="W786" s="3"/>
      <c r="Y786" s="3"/>
    </row>
    <row r="787" spans="16:25" x14ac:dyDescent="0.45">
      <c r="P787" s="3"/>
      <c r="W787" s="3"/>
      <c r="Y787" s="3"/>
    </row>
    <row r="788" spans="16:25" x14ac:dyDescent="0.45">
      <c r="P788" s="3"/>
      <c r="W788" s="3"/>
      <c r="Y788" s="3"/>
    </row>
    <row r="789" spans="16:25" x14ac:dyDescent="0.45">
      <c r="P789" s="3"/>
      <c r="W789" s="3"/>
      <c r="Y789" s="3"/>
    </row>
    <row r="790" spans="16:25" x14ac:dyDescent="0.45">
      <c r="P790" s="3"/>
      <c r="W790" s="3"/>
      <c r="Y790" s="3"/>
    </row>
    <row r="791" spans="16:25" x14ac:dyDescent="0.45">
      <c r="P791" s="3"/>
      <c r="W791" s="3"/>
      <c r="Y791" s="3"/>
    </row>
    <row r="792" spans="16:25" x14ac:dyDescent="0.45">
      <c r="P792" s="3"/>
      <c r="W792" s="3"/>
      <c r="Y792" s="3"/>
    </row>
    <row r="793" spans="16:25" x14ac:dyDescent="0.45">
      <c r="P793" s="3"/>
      <c r="W793" s="3"/>
      <c r="Y793" s="3"/>
    </row>
    <row r="794" spans="16:25" x14ac:dyDescent="0.45">
      <c r="P794" s="3"/>
      <c r="W794" s="3"/>
      <c r="Y794" s="3"/>
    </row>
    <row r="795" spans="16:25" x14ac:dyDescent="0.45">
      <c r="P795" s="3"/>
      <c r="W795" s="3"/>
      <c r="Y795" s="3"/>
    </row>
    <row r="796" spans="16:25" x14ac:dyDescent="0.45">
      <c r="P796" s="3"/>
      <c r="W796" s="3"/>
      <c r="Y796" s="3"/>
    </row>
    <row r="797" spans="16:25" x14ac:dyDescent="0.45">
      <c r="P797" s="3"/>
      <c r="W797" s="3"/>
      <c r="Y797" s="3"/>
    </row>
    <row r="798" spans="16:25" x14ac:dyDescent="0.45">
      <c r="P798" s="3"/>
      <c r="W798" s="3"/>
      <c r="Y798" s="3"/>
    </row>
    <row r="799" spans="16:25" x14ac:dyDescent="0.45">
      <c r="P799" s="3"/>
      <c r="W799" s="3"/>
      <c r="Y799" s="3"/>
    </row>
    <row r="800" spans="16:25" x14ac:dyDescent="0.45">
      <c r="P800" s="3"/>
      <c r="W800" s="3"/>
      <c r="Y800" s="3"/>
    </row>
    <row r="801" spans="16:25" x14ac:dyDescent="0.45">
      <c r="P801" s="3"/>
      <c r="W801" s="3"/>
      <c r="Y801" s="3"/>
    </row>
    <row r="802" spans="16:25" x14ac:dyDescent="0.45">
      <c r="P802" s="3"/>
      <c r="W802" s="3"/>
      <c r="Y802" s="3"/>
    </row>
    <row r="803" spans="16:25" x14ac:dyDescent="0.45">
      <c r="P803" s="3"/>
      <c r="W803" s="3"/>
      <c r="Y803" s="3"/>
    </row>
    <row r="804" spans="16:25" x14ac:dyDescent="0.45">
      <c r="P804" s="3"/>
      <c r="W804" s="3"/>
      <c r="Y804" s="3"/>
    </row>
    <row r="805" spans="16:25" x14ac:dyDescent="0.45">
      <c r="P805" s="3"/>
      <c r="W805" s="3"/>
      <c r="Y805" s="3"/>
    </row>
    <row r="806" spans="16:25" x14ac:dyDescent="0.45">
      <c r="P806" s="3"/>
      <c r="W806" s="3"/>
      <c r="Y806" s="3"/>
    </row>
    <row r="807" spans="16:25" x14ac:dyDescent="0.45">
      <c r="P807" s="3"/>
      <c r="W807" s="3"/>
      <c r="Y807" s="3"/>
    </row>
    <row r="808" spans="16:25" x14ac:dyDescent="0.45">
      <c r="P808" s="3"/>
      <c r="W808" s="3"/>
      <c r="Y808" s="3"/>
    </row>
    <row r="809" spans="16:25" x14ac:dyDescent="0.45">
      <c r="P809" s="3"/>
      <c r="W809" s="3"/>
      <c r="Y809" s="3"/>
    </row>
    <row r="810" spans="16:25" x14ac:dyDescent="0.45">
      <c r="P810" s="3"/>
      <c r="W810" s="3"/>
      <c r="Y810" s="3"/>
    </row>
    <row r="811" spans="16:25" x14ac:dyDescent="0.45">
      <c r="P811" s="3"/>
      <c r="W811" s="3"/>
      <c r="Y811" s="3"/>
    </row>
    <row r="812" spans="16:25" x14ac:dyDescent="0.45">
      <c r="P812" s="3"/>
      <c r="W812" s="3"/>
      <c r="Y812" s="3"/>
    </row>
    <row r="813" spans="16:25" x14ac:dyDescent="0.45">
      <c r="P813" s="3"/>
      <c r="W813" s="3"/>
      <c r="Y813" s="3"/>
    </row>
    <row r="814" spans="16:25" x14ac:dyDescent="0.45">
      <c r="P814" s="3"/>
      <c r="W814" s="3"/>
      <c r="Y814" s="3"/>
    </row>
    <row r="815" spans="16:25" x14ac:dyDescent="0.45">
      <c r="P815" s="3"/>
      <c r="W815" s="3"/>
      <c r="Y815" s="3"/>
    </row>
    <row r="816" spans="16:25" x14ac:dyDescent="0.45">
      <c r="P816" s="3"/>
      <c r="W816" s="3"/>
      <c r="Y816" s="3"/>
    </row>
    <row r="817" spans="16:25" x14ac:dyDescent="0.45">
      <c r="P817" s="3"/>
      <c r="W817" s="3"/>
      <c r="Y817" s="3"/>
    </row>
    <row r="818" spans="16:25" x14ac:dyDescent="0.45">
      <c r="P818" s="3"/>
      <c r="W818" s="3"/>
      <c r="Y818" s="3"/>
    </row>
    <row r="819" spans="16:25" x14ac:dyDescent="0.45">
      <c r="P819" s="3"/>
      <c r="W819" s="3"/>
      <c r="Y819" s="3"/>
    </row>
    <row r="820" spans="16:25" x14ac:dyDescent="0.45">
      <c r="P820" s="3"/>
      <c r="W820" s="3"/>
      <c r="Y820" s="3"/>
    </row>
    <row r="821" spans="16:25" x14ac:dyDescent="0.45">
      <c r="P821" s="3"/>
      <c r="W821" s="3"/>
      <c r="Y821" s="3"/>
    </row>
    <row r="822" spans="16:25" x14ac:dyDescent="0.45">
      <c r="P822" s="3"/>
      <c r="W822" s="3"/>
      <c r="Y822" s="3"/>
    </row>
    <row r="823" spans="16:25" x14ac:dyDescent="0.45">
      <c r="P823" s="3"/>
      <c r="W823" s="3"/>
      <c r="Y823" s="3"/>
    </row>
    <row r="824" spans="16:25" x14ac:dyDescent="0.45">
      <c r="P824" s="3"/>
      <c r="W824" s="3"/>
      <c r="Y824" s="3"/>
    </row>
    <row r="825" spans="16:25" x14ac:dyDescent="0.45">
      <c r="P825" s="3"/>
      <c r="W825" s="3"/>
      <c r="Y825" s="3"/>
    </row>
    <row r="826" spans="16:25" x14ac:dyDescent="0.45">
      <c r="P826" s="3"/>
      <c r="W826" s="3"/>
      <c r="Y826" s="3"/>
    </row>
    <row r="827" spans="16:25" x14ac:dyDescent="0.45">
      <c r="P827" s="3"/>
      <c r="W827" s="3"/>
      <c r="Y827" s="3"/>
    </row>
    <row r="828" spans="16:25" x14ac:dyDescent="0.45">
      <c r="P828" s="3"/>
      <c r="W828" s="3"/>
      <c r="Y828" s="3"/>
    </row>
    <row r="829" spans="16:25" x14ac:dyDescent="0.45">
      <c r="P829" s="3"/>
      <c r="W829" s="3"/>
      <c r="Y829" s="3"/>
    </row>
    <row r="830" spans="16:25" x14ac:dyDescent="0.45">
      <c r="P830" s="3"/>
      <c r="W830" s="3"/>
      <c r="Y830" s="3"/>
    </row>
    <row r="831" spans="16:25" x14ac:dyDescent="0.45">
      <c r="P831" s="3"/>
      <c r="W831" s="3"/>
      <c r="Y831" s="3"/>
    </row>
    <row r="832" spans="16:25" x14ac:dyDescent="0.45">
      <c r="P832" s="3"/>
      <c r="W832" s="3"/>
      <c r="Y832" s="3"/>
    </row>
    <row r="833" spans="16:25" x14ac:dyDescent="0.45">
      <c r="P833" s="3"/>
      <c r="W833" s="3"/>
      <c r="Y833" s="3"/>
    </row>
    <row r="834" spans="16:25" x14ac:dyDescent="0.45">
      <c r="P834" s="3"/>
      <c r="W834" s="3"/>
      <c r="Y834" s="3"/>
    </row>
    <row r="835" spans="16:25" x14ac:dyDescent="0.45">
      <c r="P835" s="3"/>
      <c r="W835" s="3"/>
      <c r="Y835" s="3"/>
    </row>
    <row r="836" spans="16:25" x14ac:dyDescent="0.45">
      <c r="P836" s="3"/>
      <c r="W836" s="3"/>
      <c r="Y836" s="3"/>
    </row>
    <row r="837" spans="16:25" x14ac:dyDescent="0.45">
      <c r="P837" s="3"/>
      <c r="W837" s="3"/>
      <c r="Y837" s="3"/>
    </row>
    <row r="838" spans="16:25" x14ac:dyDescent="0.45">
      <c r="P838" s="3"/>
      <c r="W838" s="3"/>
      <c r="Y838" s="3"/>
    </row>
    <row r="839" spans="16:25" x14ac:dyDescent="0.45">
      <c r="P839" s="3"/>
      <c r="W839" s="3"/>
      <c r="Y839" s="3"/>
    </row>
    <row r="840" spans="16:25" x14ac:dyDescent="0.45">
      <c r="P840" s="3"/>
      <c r="W840" s="3"/>
      <c r="Y840" s="3"/>
    </row>
    <row r="841" spans="16:25" x14ac:dyDescent="0.45">
      <c r="P841" s="3"/>
      <c r="W841" s="3"/>
      <c r="Y841" s="3"/>
    </row>
    <row r="842" spans="16:25" x14ac:dyDescent="0.45">
      <c r="P842" s="3"/>
      <c r="W842" s="3"/>
      <c r="Y842" s="3"/>
    </row>
    <row r="843" spans="16:25" x14ac:dyDescent="0.45">
      <c r="P843" s="3"/>
      <c r="W843" s="3"/>
      <c r="Y843" s="3"/>
    </row>
    <row r="844" spans="16:25" x14ac:dyDescent="0.45">
      <c r="P844" s="3"/>
      <c r="W844" s="3"/>
      <c r="Y844" s="3"/>
    </row>
    <row r="845" spans="16:25" x14ac:dyDescent="0.45">
      <c r="P845" s="3"/>
      <c r="W845" s="3"/>
      <c r="Y845" s="3"/>
    </row>
    <row r="846" spans="16:25" x14ac:dyDescent="0.45">
      <c r="P846" s="3"/>
      <c r="W846" s="3"/>
      <c r="Y846" s="3"/>
    </row>
    <row r="847" spans="16:25" x14ac:dyDescent="0.45">
      <c r="P847" s="3"/>
      <c r="W847" s="3"/>
      <c r="Y847" s="3"/>
    </row>
    <row r="848" spans="16:25" x14ac:dyDescent="0.45">
      <c r="P848" s="3"/>
      <c r="W848" s="3"/>
      <c r="Y848" s="3"/>
    </row>
    <row r="849" spans="16:25" x14ac:dyDescent="0.45">
      <c r="P849" s="3"/>
      <c r="W849" s="3"/>
      <c r="Y849" s="3"/>
    </row>
    <row r="850" spans="16:25" x14ac:dyDescent="0.45">
      <c r="P850" s="3"/>
      <c r="W850" s="3"/>
      <c r="Y850" s="3"/>
    </row>
    <row r="851" spans="16:25" x14ac:dyDescent="0.45">
      <c r="P851" s="3"/>
      <c r="W851" s="3"/>
      <c r="Y851" s="3"/>
    </row>
    <row r="852" spans="16:25" x14ac:dyDescent="0.45">
      <c r="P852" s="3"/>
      <c r="W852" s="3"/>
      <c r="Y852" s="3"/>
    </row>
    <row r="853" spans="16:25" x14ac:dyDescent="0.45">
      <c r="P853" s="3"/>
      <c r="W853" s="3"/>
      <c r="Y853" s="3"/>
    </row>
    <row r="854" spans="16:25" x14ac:dyDescent="0.45">
      <c r="P854" s="3"/>
      <c r="W854" s="3"/>
      <c r="Y854" s="3"/>
    </row>
    <row r="855" spans="16:25" x14ac:dyDescent="0.45">
      <c r="P855" s="3"/>
      <c r="W855" s="3"/>
      <c r="Y855" s="3"/>
    </row>
    <row r="856" spans="16:25" x14ac:dyDescent="0.45">
      <c r="P856" s="3"/>
      <c r="W856" s="3"/>
      <c r="Y856" s="3"/>
    </row>
    <row r="857" spans="16:25" x14ac:dyDescent="0.45">
      <c r="P857" s="3"/>
      <c r="W857" s="3"/>
      <c r="Y857" s="3"/>
    </row>
    <row r="858" spans="16:25" x14ac:dyDescent="0.45">
      <c r="P858" s="3"/>
      <c r="W858" s="3"/>
      <c r="Y858" s="3"/>
    </row>
    <row r="859" spans="16:25" x14ac:dyDescent="0.45">
      <c r="P859" s="3"/>
      <c r="W859" s="3"/>
      <c r="Y859" s="3"/>
    </row>
    <row r="860" spans="16:25" x14ac:dyDescent="0.45">
      <c r="P860" s="3"/>
      <c r="W860" s="3"/>
      <c r="Y860" s="3"/>
    </row>
    <row r="861" spans="16:25" x14ac:dyDescent="0.45">
      <c r="P861" s="3"/>
      <c r="W861" s="3"/>
      <c r="Y861" s="3"/>
    </row>
    <row r="862" spans="16:25" x14ac:dyDescent="0.45">
      <c r="P862" s="3"/>
      <c r="W862" s="3"/>
      <c r="Y862" s="3"/>
    </row>
    <row r="863" spans="16:25" x14ac:dyDescent="0.45">
      <c r="P863" s="3"/>
      <c r="W863" s="3"/>
      <c r="Y863" s="3"/>
    </row>
    <row r="864" spans="16:25" x14ac:dyDescent="0.45">
      <c r="P864" s="3"/>
      <c r="W864" s="3"/>
      <c r="Y864" s="3"/>
    </row>
    <row r="865" spans="16:25" x14ac:dyDescent="0.45">
      <c r="P865" s="3"/>
      <c r="W865" s="3"/>
      <c r="Y865" s="3"/>
    </row>
    <row r="866" spans="16:25" x14ac:dyDescent="0.45">
      <c r="P866" s="3"/>
      <c r="W866" s="3"/>
      <c r="Y866" s="3"/>
    </row>
    <row r="867" spans="16:25" x14ac:dyDescent="0.45">
      <c r="P867" s="3"/>
      <c r="W867" s="3"/>
      <c r="Y867" s="3"/>
    </row>
    <row r="868" spans="16:25" x14ac:dyDescent="0.45">
      <c r="P868" s="3"/>
      <c r="W868" s="3"/>
      <c r="Y868" s="3"/>
    </row>
    <row r="869" spans="16:25" x14ac:dyDescent="0.45">
      <c r="P869" s="3"/>
      <c r="W869" s="3"/>
      <c r="Y869" s="3"/>
    </row>
    <row r="870" spans="16:25" x14ac:dyDescent="0.45">
      <c r="P870" s="3"/>
      <c r="W870" s="3"/>
      <c r="Y870" s="3"/>
    </row>
    <row r="871" spans="16:25" x14ac:dyDescent="0.45">
      <c r="P871" s="3"/>
      <c r="W871" s="3"/>
      <c r="Y871" s="3"/>
    </row>
    <row r="872" spans="16:25" x14ac:dyDescent="0.45">
      <c r="P872" s="3"/>
      <c r="W872" s="3"/>
      <c r="Y872" s="3"/>
    </row>
    <row r="873" spans="16:25" x14ac:dyDescent="0.45">
      <c r="P873" s="3"/>
      <c r="W873" s="3"/>
      <c r="Y873" s="3"/>
    </row>
    <row r="874" spans="16:25" x14ac:dyDescent="0.45">
      <c r="P874" s="3"/>
      <c r="W874" s="3"/>
      <c r="Y874" s="3"/>
    </row>
    <row r="875" spans="16:25" x14ac:dyDescent="0.45">
      <c r="P875" s="3"/>
      <c r="W875" s="3"/>
      <c r="Y875" s="3"/>
    </row>
    <row r="876" spans="16:25" x14ac:dyDescent="0.45">
      <c r="P876" s="3"/>
      <c r="W876" s="3"/>
      <c r="Y876" s="3"/>
    </row>
    <row r="877" spans="16:25" x14ac:dyDescent="0.45">
      <c r="P877" s="3"/>
      <c r="W877" s="3"/>
      <c r="Y877" s="3"/>
    </row>
    <row r="878" spans="16:25" x14ac:dyDescent="0.45">
      <c r="P878" s="3"/>
      <c r="W878" s="3"/>
      <c r="Y878" s="3"/>
    </row>
    <row r="879" spans="16:25" x14ac:dyDescent="0.45">
      <c r="P879" s="3"/>
      <c r="W879" s="3"/>
      <c r="Y879" s="3"/>
    </row>
    <row r="880" spans="16:25" x14ac:dyDescent="0.45">
      <c r="P880" s="3"/>
      <c r="W880" s="3"/>
      <c r="Y880" s="3"/>
    </row>
    <row r="881" spans="16:25" x14ac:dyDescent="0.45">
      <c r="P881" s="3"/>
      <c r="W881" s="3"/>
      <c r="Y881" s="3"/>
    </row>
    <row r="882" spans="16:25" x14ac:dyDescent="0.45">
      <c r="P882" s="3"/>
      <c r="W882" s="3"/>
      <c r="Y882" s="3"/>
    </row>
    <row r="883" spans="16:25" x14ac:dyDescent="0.45">
      <c r="P883" s="3"/>
      <c r="W883" s="3"/>
      <c r="Y883" s="3"/>
    </row>
    <row r="884" spans="16:25" x14ac:dyDescent="0.45">
      <c r="P884" s="3"/>
      <c r="W884" s="3"/>
      <c r="Y884" s="3"/>
    </row>
    <row r="885" spans="16:25" x14ac:dyDescent="0.45">
      <c r="P885" s="3"/>
      <c r="W885" s="3"/>
      <c r="Y885" s="3"/>
    </row>
    <row r="886" spans="16:25" x14ac:dyDescent="0.45">
      <c r="P886" s="3"/>
      <c r="W886" s="3"/>
      <c r="Y886" s="3"/>
    </row>
    <row r="887" spans="16:25" x14ac:dyDescent="0.45">
      <c r="P887" s="3"/>
      <c r="W887" s="3"/>
      <c r="Y887" s="3"/>
    </row>
    <row r="888" spans="16:25" x14ac:dyDescent="0.45">
      <c r="P888" s="3"/>
      <c r="W888" s="3"/>
      <c r="Y888" s="3"/>
    </row>
    <row r="889" spans="16:25" x14ac:dyDescent="0.45">
      <c r="P889" s="3"/>
      <c r="W889" s="3"/>
      <c r="Y889" s="3"/>
    </row>
    <row r="890" spans="16:25" x14ac:dyDescent="0.45">
      <c r="P890" s="3"/>
      <c r="W890" s="3"/>
      <c r="Y890" s="3"/>
    </row>
    <row r="891" spans="16:25" x14ac:dyDescent="0.45">
      <c r="P891" s="3"/>
      <c r="W891" s="3"/>
      <c r="Y891" s="3"/>
    </row>
    <row r="892" spans="16:25" x14ac:dyDescent="0.45">
      <c r="P892" s="3"/>
      <c r="W892" s="3"/>
      <c r="Y892" s="3"/>
    </row>
    <row r="893" spans="16:25" x14ac:dyDescent="0.45">
      <c r="P893" s="3"/>
      <c r="W893" s="3"/>
      <c r="Y893" s="3"/>
    </row>
    <row r="894" spans="16:25" x14ac:dyDescent="0.45">
      <c r="P894" s="3"/>
      <c r="W894" s="3"/>
      <c r="Y894" s="3"/>
    </row>
    <row r="895" spans="16:25" x14ac:dyDescent="0.45">
      <c r="P895" s="3"/>
      <c r="W895" s="3"/>
      <c r="Y895" s="3"/>
    </row>
    <row r="896" spans="16:25" x14ac:dyDescent="0.45">
      <c r="P896" s="3"/>
      <c r="W896" s="3"/>
      <c r="Y896" s="3"/>
    </row>
    <row r="897" spans="16:25" x14ac:dyDescent="0.45">
      <c r="P897" s="3"/>
      <c r="W897" s="3"/>
      <c r="Y897" s="3"/>
    </row>
    <row r="898" spans="16:25" x14ac:dyDescent="0.45">
      <c r="P898" s="3"/>
      <c r="W898" s="3"/>
      <c r="Y898" s="3"/>
    </row>
    <row r="899" spans="16:25" x14ac:dyDescent="0.45">
      <c r="P899" s="3"/>
      <c r="W899" s="3"/>
      <c r="Y899" s="3"/>
    </row>
    <row r="900" spans="16:25" x14ac:dyDescent="0.45">
      <c r="P900" s="3"/>
      <c r="W900" s="3"/>
      <c r="Y900" s="3"/>
    </row>
    <row r="901" spans="16:25" x14ac:dyDescent="0.45">
      <c r="P901" s="3"/>
      <c r="W901" s="3"/>
      <c r="Y901" s="3"/>
    </row>
    <row r="902" spans="16:25" x14ac:dyDescent="0.45">
      <c r="P902" s="3"/>
      <c r="W902" s="3"/>
      <c r="Y902" s="3"/>
    </row>
    <row r="903" spans="16:25" x14ac:dyDescent="0.45">
      <c r="P903" s="3"/>
      <c r="W903" s="3"/>
      <c r="Y903" s="3"/>
    </row>
    <row r="904" spans="16:25" x14ac:dyDescent="0.45">
      <c r="P904" s="3"/>
      <c r="W904" s="3"/>
      <c r="Y904" s="3"/>
    </row>
    <row r="905" spans="16:25" x14ac:dyDescent="0.45">
      <c r="P905" s="3"/>
      <c r="W905" s="3"/>
      <c r="Y905" s="3"/>
    </row>
    <row r="906" spans="16:25" x14ac:dyDescent="0.45">
      <c r="P906" s="3"/>
      <c r="W906" s="3"/>
      <c r="Y906" s="3"/>
    </row>
    <row r="907" spans="16:25" x14ac:dyDescent="0.45">
      <c r="P907" s="3"/>
      <c r="W907" s="3"/>
      <c r="Y907" s="3"/>
    </row>
    <row r="908" spans="16:25" x14ac:dyDescent="0.45">
      <c r="P908" s="3"/>
      <c r="W908" s="3"/>
      <c r="Y908" s="3"/>
    </row>
    <row r="909" spans="16:25" x14ac:dyDescent="0.45">
      <c r="P909" s="3"/>
      <c r="W909" s="3"/>
      <c r="Y909" s="3"/>
    </row>
    <row r="910" spans="16:25" x14ac:dyDescent="0.45">
      <c r="P910" s="3"/>
      <c r="W910" s="3"/>
      <c r="Y910" s="3"/>
    </row>
    <row r="911" spans="16:25" x14ac:dyDescent="0.45">
      <c r="P911" s="3"/>
      <c r="W911" s="3"/>
      <c r="Y911" s="3"/>
    </row>
    <row r="912" spans="16:25" x14ac:dyDescent="0.45">
      <c r="P912" s="3"/>
      <c r="W912" s="3"/>
      <c r="Y912" s="3"/>
    </row>
    <row r="913" spans="16:25" x14ac:dyDescent="0.45">
      <c r="P913" s="3"/>
      <c r="W913" s="3"/>
      <c r="Y913" s="3"/>
    </row>
    <row r="914" spans="16:25" x14ac:dyDescent="0.45">
      <c r="P914" s="3"/>
      <c r="W914" s="3"/>
      <c r="Y914" s="3"/>
    </row>
    <row r="915" spans="16:25" x14ac:dyDescent="0.45">
      <c r="P915" s="3"/>
      <c r="W915" s="3"/>
      <c r="Y915" s="3"/>
    </row>
    <row r="916" spans="16:25" x14ac:dyDescent="0.45">
      <c r="P916" s="3"/>
      <c r="W916" s="3"/>
      <c r="Y916" s="3"/>
    </row>
    <row r="917" spans="16:25" x14ac:dyDescent="0.45">
      <c r="P917" s="3"/>
      <c r="W917" s="3"/>
      <c r="Y917" s="3"/>
    </row>
    <row r="918" spans="16:25" x14ac:dyDescent="0.45">
      <c r="P918" s="3"/>
      <c r="W918" s="3"/>
      <c r="Y918" s="3"/>
    </row>
    <row r="919" spans="16:25" x14ac:dyDescent="0.45">
      <c r="P919" s="3"/>
      <c r="W919" s="3"/>
      <c r="Y919" s="3"/>
    </row>
    <row r="920" spans="16:25" x14ac:dyDescent="0.45">
      <c r="P920" s="3"/>
      <c r="W920" s="3"/>
      <c r="Y920" s="3"/>
    </row>
    <row r="921" spans="16:25" x14ac:dyDescent="0.45">
      <c r="P921" s="3"/>
      <c r="W921" s="3"/>
      <c r="Y921" s="3"/>
    </row>
    <row r="922" spans="16:25" x14ac:dyDescent="0.45">
      <c r="P922" s="3"/>
      <c r="W922" s="3"/>
      <c r="Y922" s="3"/>
    </row>
    <row r="923" spans="16:25" x14ac:dyDescent="0.45">
      <c r="P923" s="3"/>
      <c r="W923" s="3"/>
      <c r="Y923" s="3"/>
    </row>
    <row r="924" spans="16:25" x14ac:dyDescent="0.45">
      <c r="P924" s="3"/>
      <c r="W924" s="3"/>
      <c r="Y924" s="3"/>
    </row>
    <row r="925" spans="16:25" x14ac:dyDescent="0.45">
      <c r="P925" s="3"/>
      <c r="W925" s="3"/>
      <c r="Y925" s="3"/>
    </row>
    <row r="926" spans="16:25" x14ac:dyDescent="0.45">
      <c r="P926" s="3"/>
      <c r="W926" s="3"/>
      <c r="Y926" s="3"/>
    </row>
    <row r="927" spans="16:25" x14ac:dyDescent="0.45">
      <c r="P927" s="3"/>
      <c r="W927" s="3"/>
      <c r="Y927" s="3"/>
    </row>
    <row r="928" spans="16:25" x14ac:dyDescent="0.45">
      <c r="P928" s="3"/>
      <c r="W928" s="3"/>
      <c r="Y928" s="3"/>
    </row>
    <row r="929" spans="16:25" x14ac:dyDescent="0.45">
      <c r="P929" s="3"/>
      <c r="W929" s="3"/>
      <c r="Y929" s="3"/>
    </row>
    <row r="930" spans="16:25" x14ac:dyDescent="0.45">
      <c r="P930" s="3"/>
      <c r="W930" s="3"/>
      <c r="Y930" s="3"/>
    </row>
    <row r="931" spans="16:25" x14ac:dyDescent="0.45">
      <c r="P931" s="3"/>
      <c r="W931" s="3"/>
      <c r="Y931" s="3"/>
    </row>
    <row r="932" spans="16:25" x14ac:dyDescent="0.45">
      <c r="P932" s="3"/>
      <c r="W932" s="3"/>
      <c r="Y932" s="3"/>
    </row>
    <row r="933" spans="16:25" x14ac:dyDescent="0.45">
      <c r="P933" s="3"/>
      <c r="W933" s="3"/>
      <c r="Y933" s="3"/>
    </row>
    <row r="934" spans="16:25" x14ac:dyDescent="0.45">
      <c r="P934" s="3"/>
      <c r="W934" s="3"/>
      <c r="Y934" s="3"/>
    </row>
    <row r="935" spans="16:25" x14ac:dyDescent="0.45">
      <c r="P935" s="3"/>
      <c r="W935" s="3"/>
      <c r="Y935" s="3"/>
    </row>
    <row r="936" spans="16:25" x14ac:dyDescent="0.45">
      <c r="P936" s="3"/>
      <c r="W936" s="3"/>
      <c r="Y936" s="3"/>
    </row>
    <row r="937" spans="16:25" x14ac:dyDescent="0.45">
      <c r="P937" s="3"/>
      <c r="W937" s="3"/>
      <c r="Y937" s="3"/>
    </row>
    <row r="938" spans="16:25" x14ac:dyDescent="0.45">
      <c r="P938" s="3"/>
      <c r="W938" s="3"/>
      <c r="Y938" s="3"/>
    </row>
    <row r="939" spans="16:25" x14ac:dyDescent="0.45">
      <c r="P939" s="3"/>
      <c r="W939" s="3"/>
      <c r="Y939" s="3"/>
    </row>
    <row r="940" spans="16:25" x14ac:dyDescent="0.45">
      <c r="P940" s="3"/>
      <c r="W940" s="3"/>
      <c r="Y940" s="3"/>
    </row>
    <row r="941" spans="16:25" x14ac:dyDescent="0.45">
      <c r="P941" s="3"/>
      <c r="W941" s="3"/>
      <c r="Y941" s="3"/>
    </row>
    <row r="942" spans="16:25" x14ac:dyDescent="0.45">
      <c r="P942" s="3"/>
      <c r="W942" s="3"/>
      <c r="Y942" s="3"/>
    </row>
    <row r="943" spans="16:25" x14ac:dyDescent="0.45">
      <c r="P943" s="3"/>
      <c r="W943" s="3"/>
      <c r="Y943" s="3"/>
    </row>
    <row r="944" spans="16:25" x14ac:dyDescent="0.45">
      <c r="P944" s="3"/>
      <c r="W944" s="3"/>
      <c r="Y944" s="3"/>
    </row>
    <row r="945" spans="16:25" x14ac:dyDescent="0.45">
      <c r="P945" s="3"/>
      <c r="W945" s="3"/>
      <c r="Y945" s="3"/>
    </row>
    <row r="946" spans="16:25" x14ac:dyDescent="0.45">
      <c r="P946" s="3"/>
      <c r="W946" s="3"/>
      <c r="Y946" s="3"/>
    </row>
    <row r="947" spans="16:25" x14ac:dyDescent="0.45">
      <c r="P947" s="3"/>
      <c r="W947" s="3"/>
      <c r="Y947" s="3"/>
    </row>
    <row r="948" spans="16:25" x14ac:dyDescent="0.45">
      <c r="P948" s="3"/>
      <c r="W948" s="3"/>
      <c r="Y948" s="3"/>
    </row>
    <row r="949" spans="16:25" x14ac:dyDescent="0.45">
      <c r="P949" s="3"/>
      <c r="W949" s="3"/>
      <c r="Y949" s="3"/>
    </row>
    <row r="950" spans="16:25" x14ac:dyDescent="0.45">
      <c r="P950" s="3"/>
      <c r="W950" s="3"/>
      <c r="Y950" s="3"/>
    </row>
    <row r="951" spans="16:25" x14ac:dyDescent="0.45">
      <c r="P951" s="3"/>
      <c r="W951" s="3"/>
      <c r="Y951" s="3"/>
    </row>
    <row r="952" spans="16:25" x14ac:dyDescent="0.45">
      <c r="P952" s="3"/>
      <c r="W952" s="3"/>
      <c r="Y952" s="3"/>
    </row>
    <row r="953" spans="16:25" x14ac:dyDescent="0.45">
      <c r="P953" s="3"/>
      <c r="W953" s="3"/>
      <c r="Y953" s="3"/>
    </row>
    <row r="954" spans="16:25" x14ac:dyDescent="0.45">
      <c r="P954" s="3"/>
      <c r="W954" s="3"/>
      <c r="Y954" s="3"/>
    </row>
    <row r="955" spans="16:25" x14ac:dyDescent="0.45">
      <c r="P955" s="3"/>
      <c r="W955" s="3"/>
      <c r="Y955" s="3"/>
    </row>
    <row r="956" spans="16:25" x14ac:dyDescent="0.45">
      <c r="P956" s="3"/>
      <c r="W956" s="3"/>
      <c r="Y956" s="3"/>
    </row>
    <row r="957" spans="16:25" x14ac:dyDescent="0.45">
      <c r="P957" s="3"/>
      <c r="W957" s="3"/>
      <c r="Y957" s="3"/>
    </row>
    <row r="958" spans="16:25" x14ac:dyDescent="0.45">
      <c r="P958" s="3"/>
      <c r="W958" s="3"/>
      <c r="Y958" s="3"/>
    </row>
    <row r="959" spans="16:25" x14ac:dyDescent="0.45">
      <c r="P959" s="3"/>
      <c r="W959" s="3"/>
      <c r="Y959" s="3"/>
    </row>
    <row r="960" spans="16:25" x14ac:dyDescent="0.45">
      <c r="P960" s="3"/>
      <c r="W960" s="3"/>
      <c r="Y960" s="3"/>
    </row>
    <row r="961" spans="16:25" x14ac:dyDescent="0.45">
      <c r="P961" s="3"/>
      <c r="W961" s="3"/>
      <c r="Y961" s="3"/>
    </row>
    <row r="962" spans="16:25" x14ac:dyDescent="0.45">
      <c r="P962" s="3"/>
      <c r="W962" s="3"/>
      <c r="Y962" s="3"/>
    </row>
    <row r="963" spans="16:25" x14ac:dyDescent="0.45">
      <c r="P963" s="3"/>
      <c r="W963" s="3"/>
      <c r="Y963" s="3"/>
    </row>
    <row r="964" spans="16:25" x14ac:dyDescent="0.45">
      <c r="P964" s="3"/>
      <c r="W964" s="3"/>
      <c r="Y964" s="3"/>
    </row>
    <row r="965" spans="16:25" x14ac:dyDescent="0.45">
      <c r="P965" s="3"/>
      <c r="W965" s="3"/>
      <c r="Y965" s="3"/>
    </row>
    <row r="966" spans="16:25" x14ac:dyDescent="0.45">
      <c r="P966" s="3"/>
      <c r="W966" s="3"/>
      <c r="Y966" s="3"/>
    </row>
    <row r="967" spans="16:25" x14ac:dyDescent="0.45">
      <c r="P967" s="3"/>
      <c r="W967" s="3"/>
      <c r="Y967" s="3"/>
    </row>
    <row r="968" spans="16:25" x14ac:dyDescent="0.45">
      <c r="P968" s="3"/>
      <c r="W968" s="3"/>
      <c r="Y968" s="3"/>
    </row>
    <row r="969" spans="16:25" x14ac:dyDescent="0.45">
      <c r="P969" s="3"/>
      <c r="W969" s="3"/>
      <c r="Y969" s="3"/>
    </row>
    <row r="970" spans="16:25" x14ac:dyDescent="0.45">
      <c r="P970" s="3"/>
      <c r="W970" s="3"/>
      <c r="Y970" s="3"/>
    </row>
    <row r="971" spans="16:25" x14ac:dyDescent="0.45">
      <c r="P971" s="3"/>
      <c r="W971" s="3"/>
      <c r="Y971" s="3"/>
    </row>
    <row r="972" spans="16:25" x14ac:dyDescent="0.45">
      <c r="P972" s="3"/>
      <c r="W972" s="3"/>
      <c r="Y972" s="3"/>
    </row>
    <row r="973" spans="16:25" x14ac:dyDescent="0.45">
      <c r="P973" s="3"/>
      <c r="W973" s="3"/>
      <c r="Y973" s="3"/>
    </row>
    <row r="974" spans="16:25" x14ac:dyDescent="0.45">
      <c r="P974" s="3"/>
      <c r="W974" s="3"/>
      <c r="Y974" s="3"/>
    </row>
    <row r="975" spans="16:25" x14ac:dyDescent="0.45">
      <c r="P975" s="3"/>
      <c r="W975" s="3"/>
      <c r="Y975" s="3"/>
    </row>
    <row r="976" spans="16:25" x14ac:dyDescent="0.45">
      <c r="P976" s="3"/>
      <c r="W976" s="3"/>
      <c r="Y976" s="3"/>
    </row>
    <row r="977" spans="16:25" x14ac:dyDescent="0.45">
      <c r="P977" s="3"/>
      <c r="W977" s="3"/>
      <c r="Y977" s="3"/>
    </row>
    <row r="978" spans="16:25" x14ac:dyDescent="0.45">
      <c r="P978" s="3"/>
      <c r="W978" s="3"/>
      <c r="Y978" s="3"/>
    </row>
    <row r="979" spans="16:25" x14ac:dyDescent="0.45">
      <c r="P979" s="3"/>
      <c r="W979" s="3"/>
      <c r="Y979" s="3"/>
    </row>
    <row r="980" spans="16:25" x14ac:dyDescent="0.45">
      <c r="P980" s="3"/>
      <c r="W980" s="3"/>
      <c r="Y980" s="3"/>
    </row>
    <row r="981" spans="16:25" x14ac:dyDescent="0.45">
      <c r="P981" s="3"/>
      <c r="W981" s="3"/>
      <c r="Y981" s="3"/>
    </row>
    <row r="982" spans="16:25" x14ac:dyDescent="0.45">
      <c r="P982" s="3"/>
      <c r="W982" s="3"/>
      <c r="Y982" s="3"/>
    </row>
    <row r="983" spans="16:25" x14ac:dyDescent="0.45">
      <c r="P983" s="3"/>
      <c r="W983" s="3"/>
      <c r="Y983" s="3"/>
    </row>
    <row r="984" spans="16:25" x14ac:dyDescent="0.45">
      <c r="P984" s="3"/>
      <c r="W984" s="3"/>
      <c r="Y984" s="3"/>
    </row>
    <row r="985" spans="16:25" x14ac:dyDescent="0.45">
      <c r="P985" s="3"/>
      <c r="W985" s="3"/>
      <c r="Y985" s="3"/>
    </row>
    <row r="986" spans="16:25" x14ac:dyDescent="0.45">
      <c r="P986" s="3"/>
      <c r="W986" s="3"/>
      <c r="Y986" s="3"/>
    </row>
    <row r="987" spans="16:25" x14ac:dyDescent="0.45">
      <c r="P987" s="3"/>
      <c r="W987" s="3"/>
      <c r="Y987" s="3"/>
    </row>
    <row r="988" spans="16:25" x14ac:dyDescent="0.45">
      <c r="P988" s="3"/>
      <c r="W988" s="3"/>
      <c r="Y988" s="3"/>
    </row>
    <row r="989" spans="16:25" x14ac:dyDescent="0.45">
      <c r="P989" s="3"/>
      <c r="W989" s="3"/>
      <c r="Y989" s="3"/>
    </row>
    <row r="990" spans="16:25" x14ac:dyDescent="0.45">
      <c r="P990" s="3"/>
      <c r="W990" s="3"/>
      <c r="Y990" s="3"/>
    </row>
    <row r="991" spans="16:25" x14ac:dyDescent="0.45">
      <c r="P991" s="3"/>
      <c r="W991" s="3"/>
      <c r="Y991" s="3"/>
    </row>
    <row r="992" spans="16:25" x14ac:dyDescent="0.45">
      <c r="P992" s="3"/>
      <c r="W992" s="3"/>
      <c r="Y992" s="3"/>
    </row>
    <row r="993" spans="16:25" x14ac:dyDescent="0.45">
      <c r="P993" s="3"/>
      <c r="W993" s="3"/>
      <c r="Y993" s="3"/>
    </row>
    <row r="994" spans="16:25" x14ac:dyDescent="0.45">
      <c r="P994" s="3"/>
      <c r="W994" s="3"/>
      <c r="Y994" s="3"/>
    </row>
    <row r="995" spans="16:25" x14ac:dyDescent="0.45">
      <c r="P995" s="3"/>
      <c r="W995" s="3"/>
      <c r="Y995" s="3"/>
    </row>
    <row r="996" spans="16:25" x14ac:dyDescent="0.45">
      <c r="P996" s="3"/>
      <c r="W996" s="3"/>
      <c r="Y996" s="3"/>
    </row>
    <row r="997" spans="16:25" x14ac:dyDescent="0.45">
      <c r="P997" s="3"/>
      <c r="W997" s="3"/>
      <c r="Y997" s="3"/>
    </row>
    <row r="998" spans="16:25" x14ac:dyDescent="0.45">
      <c r="P998" s="3"/>
      <c r="W998" s="3"/>
      <c r="Y998" s="3"/>
    </row>
    <row r="999" spans="16:25" x14ac:dyDescent="0.45">
      <c r="P999" s="3"/>
      <c r="W999" s="3"/>
      <c r="Y999" s="3"/>
    </row>
    <row r="1000" spans="16:25" x14ac:dyDescent="0.45">
      <c r="P1000" s="3"/>
      <c r="W1000" s="3"/>
      <c r="Y1000" s="3"/>
    </row>
    <row r="1001" spans="16:25" x14ac:dyDescent="0.45">
      <c r="P1001" s="3"/>
      <c r="W1001" s="3"/>
      <c r="Y1001" s="3"/>
    </row>
    <row r="1002" spans="16:25" x14ac:dyDescent="0.45">
      <c r="P1002" s="3"/>
      <c r="W1002" s="3"/>
      <c r="Y1002" s="3"/>
    </row>
    <row r="1003" spans="16:25" x14ac:dyDescent="0.45">
      <c r="P1003" s="3"/>
      <c r="W1003" s="3"/>
      <c r="Y1003" s="3"/>
    </row>
    <row r="1004" spans="16:25" x14ac:dyDescent="0.45">
      <c r="P1004" s="3"/>
      <c r="W1004" s="3"/>
      <c r="Y1004" s="3"/>
    </row>
    <row r="1005" spans="16:25" x14ac:dyDescent="0.45">
      <c r="P1005" s="3"/>
      <c r="W1005" s="3"/>
      <c r="Y1005" s="3"/>
    </row>
    <row r="1006" spans="16:25" x14ac:dyDescent="0.45">
      <c r="P1006" s="3"/>
      <c r="W1006" s="3"/>
      <c r="Y1006" s="3"/>
    </row>
    <row r="1007" spans="16:25" x14ac:dyDescent="0.45">
      <c r="P1007" s="3"/>
      <c r="W1007" s="3"/>
      <c r="Y1007" s="3"/>
    </row>
    <row r="1008" spans="16:25" x14ac:dyDescent="0.45">
      <c r="P1008" s="3"/>
      <c r="W1008" s="3"/>
      <c r="Y1008" s="3"/>
    </row>
    <row r="1009" spans="16:25" x14ac:dyDescent="0.45">
      <c r="P1009" s="3"/>
      <c r="W1009" s="3"/>
      <c r="Y1009" s="3"/>
    </row>
    <row r="1010" spans="16:25" x14ac:dyDescent="0.45">
      <c r="P1010" s="3"/>
      <c r="W1010" s="3"/>
      <c r="Y1010" s="3"/>
    </row>
    <row r="1011" spans="16:25" x14ac:dyDescent="0.45">
      <c r="P1011" s="3"/>
      <c r="W1011" s="3"/>
      <c r="Y1011" s="3"/>
    </row>
    <row r="1012" spans="16:25" x14ac:dyDescent="0.45">
      <c r="P1012" s="3"/>
      <c r="W1012" s="3"/>
      <c r="Y1012" s="3"/>
    </row>
    <row r="1013" spans="16:25" x14ac:dyDescent="0.45">
      <c r="P1013" s="3"/>
      <c r="W1013" s="3"/>
      <c r="Y1013" s="3"/>
    </row>
    <row r="1014" spans="16:25" x14ac:dyDescent="0.45">
      <c r="P1014" s="3"/>
      <c r="W1014" s="3"/>
      <c r="Y1014" s="3"/>
    </row>
    <row r="1015" spans="16:25" x14ac:dyDescent="0.45">
      <c r="P1015" s="3"/>
      <c r="W1015" s="3"/>
      <c r="Y1015" s="3"/>
    </row>
    <row r="1016" spans="16:25" x14ac:dyDescent="0.45">
      <c r="P1016" s="3"/>
      <c r="W1016" s="3"/>
      <c r="Y1016" s="3"/>
    </row>
    <row r="1017" spans="16:25" x14ac:dyDescent="0.45">
      <c r="P1017" s="3"/>
      <c r="W1017" s="3"/>
      <c r="Y1017" s="3"/>
    </row>
    <row r="1018" spans="16:25" x14ac:dyDescent="0.45">
      <c r="P1018" s="3"/>
      <c r="W1018" s="3"/>
      <c r="Y1018" s="3"/>
    </row>
    <row r="1019" spans="16:25" x14ac:dyDescent="0.45">
      <c r="P1019" s="3"/>
      <c r="W1019" s="3"/>
      <c r="Y1019" s="3"/>
    </row>
    <row r="1020" spans="16:25" x14ac:dyDescent="0.45">
      <c r="P1020" s="3"/>
      <c r="W1020" s="3"/>
      <c r="Y1020" s="3"/>
    </row>
    <row r="1021" spans="16:25" x14ac:dyDescent="0.45">
      <c r="P1021" s="3"/>
      <c r="W1021" s="3"/>
      <c r="Y1021" s="3"/>
    </row>
    <row r="1022" spans="16:25" x14ac:dyDescent="0.45">
      <c r="P1022" s="3"/>
      <c r="W1022" s="3"/>
      <c r="Y1022" s="3"/>
    </row>
    <row r="1023" spans="16:25" x14ac:dyDescent="0.45">
      <c r="P1023" s="3"/>
      <c r="W1023" s="3"/>
      <c r="Y1023" s="3"/>
    </row>
    <row r="1024" spans="16:25" x14ac:dyDescent="0.45">
      <c r="P1024" s="3"/>
      <c r="W1024" s="3"/>
      <c r="Y1024" s="3"/>
    </row>
    <row r="1025" spans="16:25" x14ac:dyDescent="0.45">
      <c r="P1025" s="3"/>
      <c r="W1025" s="3"/>
      <c r="Y1025" s="3"/>
    </row>
    <row r="1026" spans="16:25" x14ac:dyDescent="0.45">
      <c r="P1026" s="3"/>
      <c r="W1026" s="3"/>
      <c r="Y1026" s="3"/>
    </row>
    <row r="1027" spans="16:25" x14ac:dyDescent="0.45">
      <c r="P1027" s="3"/>
      <c r="W1027" s="3"/>
      <c r="Y1027" s="3"/>
    </row>
    <row r="1028" spans="16:25" x14ac:dyDescent="0.45">
      <c r="P1028" s="3"/>
      <c r="W1028" s="3"/>
      <c r="Y1028" s="3"/>
    </row>
    <row r="1029" spans="16:25" x14ac:dyDescent="0.45">
      <c r="P1029" s="3"/>
      <c r="W1029" s="3"/>
      <c r="Y1029" s="3"/>
    </row>
    <row r="1030" spans="16:25" x14ac:dyDescent="0.45">
      <c r="P1030" s="3"/>
      <c r="W1030" s="3"/>
      <c r="Y1030" s="3"/>
    </row>
    <row r="1031" spans="16:25" x14ac:dyDescent="0.45">
      <c r="P1031" s="3"/>
      <c r="W1031" s="3"/>
      <c r="Y1031" s="3"/>
    </row>
    <row r="1032" spans="16:25" x14ac:dyDescent="0.45">
      <c r="P1032" s="3"/>
      <c r="W1032" s="3"/>
      <c r="Y1032" s="3"/>
    </row>
    <row r="1033" spans="16:25" x14ac:dyDescent="0.45">
      <c r="P1033" s="3"/>
      <c r="W1033" s="3"/>
      <c r="Y1033" s="3"/>
    </row>
    <row r="1034" spans="16:25" x14ac:dyDescent="0.45">
      <c r="P1034" s="3"/>
      <c r="W1034" s="3"/>
      <c r="Y1034" s="3"/>
    </row>
    <row r="1035" spans="16:25" x14ac:dyDescent="0.45">
      <c r="P1035" s="3"/>
      <c r="W1035" s="3"/>
      <c r="Y1035" s="3"/>
    </row>
    <row r="1036" spans="16:25" x14ac:dyDescent="0.45">
      <c r="P1036" s="3"/>
      <c r="W1036" s="3"/>
      <c r="Y1036" s="3"/>
    </row>
    <row r="1037" spans="16:25" x14ac:dyDescent="0.45">
      <c r="P1037" s="3"/>
      <c r="W1037" s="3"/>
      <c r="Y1037" s="3"/>
    </row>
    <row r="1038" spans="16:25" x14ac:dyDescent="0.45">
      <c r="P1038" s="3"/>
      <c r="W1038" s="3"/>
      <c r="Y1038" s="3"/>
    </row>
    <row r="1039" spans="16:25" x14ac:dyDescent="0.45">
      <c r="P1039" s="3"/>
      <c r="W1039" s="3"/>
      <c r="Y1039" s="3"/>
    </row>
    <row r="1040" spans="16:25" x14ac:dyDescent="0.45">
      <c r="P1040" s="3"/>
      <c r="W1040" s="3"/>
      <c r="Y1040" s="3"/>
    </row>
    <row r="1041" spans="16:25" x14ac:dyDescent="0.45">
      <c r="P1041" s="3"/>
      <c r="W1041" s="3"/>
      <c r="Y1041" s="3"/>
    </row>
    <row r="1042" spans="16:25" x14ac:dyDescent="0.45">
      <c r="P1042" s="3"/>
      <c r="W1042" s="3"/>
      <c r="Y1042" s="3"/>
    </row>
    <row r="1043" spans="16:25" x14ac:dyDescent="0.45">
      <c r="P1043" s="3"/>
      <c r="W1043" s="3"/>
      <c r="Y1043" s="3"/>
    </row>
    <row r="1044" spans="16:25" x14ac:dyDescent="0.45">
      <c r="P1044" s="3"/>
      <c r="W1044" s="3"/>
      <c r="Y1044" s="3"/>
    </row>
    <row r="1045" spans="16:25" x14ac:dyDescent="0.45">
      <c r="P1045" s="3"/>
      <c r="W1045" s="3"/>
      <c r="Y1045" s="3"/>
    </row>
    <row r="1046" spans="16:25" x14ac:dyDescent="0.45">
      <c r="P1046" s="3"/>
      <c r="W1046" s="3"/>
      <c r="Y1046" s="3"/>
    </row>
    <row r="1047" spans="16:25" x14ac:dyDescent="0.45">
      <c r="P1047" s="3"/>
      <c r="W1047" s="3"/>
      <c r="Y1047" s="3"/>
    </row>
    <row r="1048" spans="16:25" x14ac:dyDescent="0.45">
      <c r="P1048" s="3"/>
      <c r="W1048" s="3"/>
      <c r="Y1048" s="3"/>
    </row>
    <row r="1049" spans="16:25" x14ac:dyDescent="0.45">
      <c r="P1049" s="3"/>
      <c r="W1049" s="3"/>
      <c r="Y1049" s="3"/>
    </row>
    <row r="1050" spans="16:25" x14ac:dyDescent="0.45">
      <c r="P1050" s="3"/>
      <c r="W1050" s="3"/>
      <c r="Y1050" s="3"/>
    </row>
    <row r="1051" spans="16:25" x14ac:dyDescent="0.45">
      <c r="P1051" s="3"/>
      <c r="W1051" s="3"/>
      <c r="Y1051" s="3"/>
    </row>
    <row r="1052" spans="16:25" x14ac:dyDescent="0.45">
      <c r="P1052" s="3"/>
      <c r="W1052" s="3"/>
      <c r="Y1052" s="3"/>
    </row>
    <row r="1053" spans="16:25" x14ac:dyDescent="0.45">
      <c r="P1053" s="3"/>
      <c r="W1053" s="3"/>
      <c r="Y1053" s="3"/>
    </row>
    <row r="1054" spans="16:25" x14ac:dyDescent="0.45">
      <c r="P1054" s="3"/>
      <c r="W1054" s="3"/>
      <c r="Y1054" s="3"/>
    </row>
    <row r="1055" spans="16:25" x14ac:dyDescent="0.45">
      <c r="P1055" s="3"/>
      <c r="W1055" s="3"/>
      <c r="Y1055" s="3"/>
    </row>
    <row r="1056" spans="16:25" x14ac:dyDescent="0.45">
      <c r="P1056" s="3"/>
      <c r="W1056" s="3"/>
      <c r="Y1056" s="3"/>
    </row>
    <row r="1057" spans="16:25" x14ac:dyDescent="0.45">
      <c r="P1057" s="3"/>
      <c r="W1057" s="3"/>
      <c r="Y1057" s="3"/>
    </row>
    <row r="1058" spans="16:25" x14ac:dyDescent="0.45">
      <c r="P1058" s="3"/>
      <c r="W1058" s="3"/>
      <c r="Y1058" s="3"/>
    </row>
    <row r="1059" spans="16:25" x14ac:dyDescent="0.45">
      <c r="P1059" s="3"/>
      <c r="W1059" s="3"/>
      <c r="Y1059" s="3"/>
    </row>
    <row r="1060" spans="16:25" x14ac:dyDescent="0.45">
      <c r="P1060" s="3"/>
      <c r="W1060" s="3"/>
      <c r="Y1060" s="3"/>
    </row>
    <row r="1061" spans="16:25" x14ac:dyDescent="0.45">
      <c r="P1061" s="3"/>
      <c r="W1061" s="3"/>
      <c r="Y1061" s="3"/>
    </row>
    <row r="1062" spans="16:25" x14ac:dyDescent="0.45">
      <c r="P1062" s="3"/>
      <c r="W1062" s="3"/>
      <c r="Y1062" s="3"/>
    </row>
    <row r="1063" spans="16:25" x14ac:dyDescent="0.45">
      <c r="P1063" s="3"/>
      <c r="W1063" s="3"/>
      <c r="Y1063" s="3"/>
    </row>
    <row r="1064" spans="16:25" x14ac:dyDescent="0.45">
      <c r="P1064" s="3"/>
      <c r="W1064" s="3"/>
      <c r="Y1064" s="3"/>
    </row>
    <row r="1065" spans="16:25" x14ac:dyDescent="0.45">
      <c r="P1065" s="3"/>
      <c r="W1065" s="3"/>
      <c r="Y1065" s="3"/>
    </row>
    <row r="1066" spans="16:25" x14ac:dyDescent="0.45">
      <c r="P1066" s="3"/>
      <c r="W1066" s="3"/>
      <c r="Y1066" s="3"/>
    </row>
    <row r="1067" spans="16:25" x14ac:dyDescent="0.45">
      <c r="P1067" s="3"/>
      <c r="W1067" s="3"/>
      <c r="Y1067" s="3"/>
    </row>
    <row r="1068" spans="16:25" x14ac:dyDescent="0.45">
      <c r="P1068" s="3"/>
      <c r="W1068" s="3"/>
      <c r="Y1068" s="3"/>
    </row>
    <row r="1069" spans="16:25" x14ac:dyDescent="0.45">
      <c r="P1069" s="3"/>
      <c r="W1069" s="3"/>
      <c r="Y1069" s="3"/>
    </row>
    <row r="1070" spans="16:25" x14ac:dyDescent="0.45">
      <c r="P1070" s="3"/>
      <c r="W1070" s="3"/>
      <c r="Y1070" s="3"/>
    </row>
    <row r="1071" spans="16:25" x14ac:dyDescent="0.45">
      <c r="P1071" s="3"/>
      <c r="W1071" s="3"/>
      <c r="Y1071" s="3"/>
    </row>
    <row r="1072" spans="16:25" x14ac:dyDescent="0.45">
      <c r="P1072" s="3"/>
      <c r="W1072" s="3"/>
      <c r="Y1072" s="3"/>
    </row>
    <row r="1073" spans="16:25" x14ac:dyDescent="0.45">
      <c r="P1073" s="3"/>
      <c r="W1073" s="3"/>
      <c r="Y1073" s="3"/>
    </row>
    <row r="1074" spans="16:25" x14ac:dyDescent="0.45">
      <c r="P1074" s="3"/>
      <c r="W1074" s="3"/>
      <c r="Y1074" s="3"/>
    </row>
    <row r="1075" spans="16:25" x14ac:dyDescent="0.45">
      <c r="P1075" s="3"/>
      <c r="W1075" s="3"/>
      <c r="Y1075" s="3"/>
    </row>
    <row r="1076" spans="16:25" x14ac:dyDescent="0.45">
      <c r="P1076" s="3"/>
      <c r="W1076" s="3"/>
      <c r="Y1076" s="3"/>
    </row>
    <row r="1077" spans="16:25" x14ac:dyDescent="0.45">
      <c r="P1077" s="3"/>
      <c r="W1077" s="3"/>
      <c r="Y1077" s="3"/>
    </row>
    <row r="1078" spans="16:25" x14ac:dyDescent="0.45">
      <c r="P1078" s="3"/>
      <c r="W1078" s="3"/>
      <c r="Y1078" s="3"/>
    </row>
    <row r="1079" spans="16:25" x14ac:dyDescent="0.45">
      <c r="P1079" s="3"/>
      <c r="W1079" s="3"/>
      <c r="Y1079" s="3"/>
    </row>
    <row r="1080" spans="16:25" x14ac:dyDescent="0.45">
      <c r="P1080" s="3"/>
      <c r="W1080" s="3"/>
      <c r="Y1080" s="3"/>
    </row>
    <row r="1081" spans="16:25" x14ac:dyDescent="0.45">
      <c r="P1081" s="3"/>
      <c r="W1081" s="3"/>
      <c r="Y1081" s="3"/>
    </row>
    <row r="1082" spans="16:25" x14ac:dyDescent="0.45">
      <c r="P1082" s="3"/>
      <c r="W1082" s="3"/>
      <c r="Y1082" s="3"/>
    </row>
    <row r="1083" spans="16:25" x14ac:dyDescent="0.45">
      <c r="P1083" s="3"/>
      <c r="W1083" s="3"/>
      <c r="Y1083" s="3"/>
    </row>
    <row r="1084" spans="16:25" x14ac:dyDescent="0.45">
      <c r="P1084" s="3"/>
      <c r="W1084" s="3"/>
      <c r="Y1084" s="3"/>
    </row>
    <row r="1085" spans="16:25" x14ac:dyDescent="0.45">
      <c r="P1085" s="3"/>
      <c r="W1085" s="3"/>
      <c r="Y1085" s="3"/>
    </row>
    <row r="1086" spans="16:25" x14ac:dyDescent="0.45">
      <c r="P1086" s="3"/>
      <c r="W1086" s="3"/>
      <c r="Y1086" s="3"/>
    </row>
    <row r="1087" spans="16:25" x14ac:dyDescent="0.45">
      <c r="P1087" s="3"/>
      <c r="W1087" s="3"/>
      <c r="Y1087" s="3"/>
    </row>
    <row r="1088" spans="16:25" x14ac:dyDescent="0.45">
      <c r="P1088" s="3"/>
      <c r="W1088" s="3"/>
      <c r="Y1088" s="3"/>
    </row>
    <row r="1089" spans="16:25" x14ac:dyDescent="0.45">
      <c r="P1089" s="3"/>
      <c r="W1089" s="3"/>
      <c r="Y1089" s="3"/>
    </row>
    <row r="1090" spans="16:25" x14ac:dyDescent="0.45">
      <c r="P1090" s="3"/>
      <c r="W1090" s="3"/>
      <c r="Y1090" s="3"/>
    </row>
    <row r="1091" spans="16:25" x14ac:dyDescent="0.45">
      <c r="P1091" s="3"/>
      <c r="W1091" s="3"/>
      <c r="Y1091" s="3"/>
    </row>
    <row r="1092" spans="16:25" x14ac:dyDescent="0.45">
      <c r="P1092" s="3"/>
      <c r="W1092" s="3"/>
      <c r="Y1092" s="3"/>
    </row>
    <row r="1093" spans="16:25" x14ac:dyDescent="0.45">
      <c r="P1093" s="3"/>
      <c r="W1093" s="3"/>
      <c r="Y1093" s="3"/>
    </row>
    <row r="1094" spans="16:25" x14ac:dyDescent="0.45">
      <c r="P1094" s="3"/>
      <c r="W1094" s="3"/>
      <c r="Y1094" s="3"/>
    </row>
    <row r="1095" spans="16:25" x14ac:dyDescent="0.45">
      <c r="P1095" s="3"/>
      <c r="W1095" s="3"/>
      <c r="Y1095" s="3"/>
    </row>
    <row r="1096" spans="16:25" x14ac:dyDescent="0.45">
      <c r="P1096" s="3"/>
      <c r="W1096" s="3"/>
      <c r="Y1096" s="3"/>
    </row>
    <row r="1097" spans="16:25" x14ac:dyDescent="0.45">
      <c r="P1097" s="3"/>
      <c r="W1097" s="3"/>
      <c r="Y1097" s="3"/>
    </row>
    <row r="1098" spans="16:25" x14ac:dyDescent="0.45">
      <c r="P1098" s="3"/>
      <c r="W1098" s="3"/>
      <c r="Y1098" s="3"/>
    </row>
    <row r="1099" spans="16:25" x14ac:dyDescent="0.45">
      <c r="P1099" s="3"/>
      <c r="W1099" s="3"/>
      <c r="Y1099" s="3"/>
    </row>
    <row r="1100" spans="16:25" x14ac:dyDescent="0.45">
      <c r="P1100" s="3"/>
      <c r="W1100" s="3"/>
      <c r="Y1100" s="3"/>
    </row>
    <row r="1101" spans="16:25" x14ac:dyDescent="0.45">
      <c r="P1101" s="3"/>
      <c r="W1101" s="3"/>
      <c r="Y1101" s="3"/>
    </row>
    <row r="1102" spans="16:25" x14ac:dyDescent="0.45">
      <c r="P1102" s="3"/>
      <c r="W1102" s="3"/>
      <c r="Y1102" s="3"/>
    </row>
    <row r="1103" spans="16:25" x14ac:dyDescent="0.45">
      <c r="P1103" s="3"/>
      <c r="W1103" s="3"/>
      <c r="Y1103" s="3"/>
    </row>
    <row r="1104" spans="16:25" x14ac:dyDescent="0.45">
      <c r="P1104" s="3"/>
      <c r="W1104" s="3"/>
      <c r="Y1104" s="3"/>
    </row>
    <row r="1105" spans="16:25" x14ac:dyDescent="0.45">
      <c r="P1105" s="3"/>
      <c r="W1105" s="3"/>
      <c r="Y1105" s="3"/>
    </row>
    <row r="1106" spans="16:25" x14ac:dyDescent="0.45">
      <c r="P1106" s="3"/>
      <c r="W1106" s="3"/>
      <c r="Y1106" s="3"/>
    </row>
    <row r="1107" spans="16:25" x14ac:dyDescent="0.45">
      <c r="P1107" s="3"/>
      <c r="W1107" s="3"/>
      <c r="Y1107" s="3"/>
    </row>
    <row r="1108" spans="16:25" x14ac:dyDescent="0.45">
      <c r="P1108" s="3"/>
      <c r="W1108" s="3"/>
      <c r="Y1108" s="3"/>
    </row>
    <row r="1109" spans="16:25" x14ac:dyDescent="0.45">
      <c r="P1109" s="3"/>
      <c r="W1109" s="3"/>
      <c r="Y1109" s="3"/>
    </row>
    <row r="1110" spans="16:25" x14ac:dyDescent="0.45">
      <c r="P1110" s="3"/>
      <c r="W1110" s="3"/>
      <c r="Y1110" s="3"/>
    </row>
    <row r="1111" spans="16:25" x14ac:dyDescent="0.45">
      <c r="P1111" s="3"/>
      <c r="W1111" s="3"/>
      <c r="Y1111" s="3"/>
    </row>
    <row r="1112" spans="16:25" x14ac:dyDescent="0.45">
      <c r="P1112" s="3"/>
      <c r="W1112" s="3"/>
      <c r="Y1112" s="3"/>
    </row>
    <row r="1113" spans="16:25" x14ac:dyDescent="0.45">
      <c r="P1113" s="3"/>
      <c r="W1113" s="3"/>
      <c r="Y1113" s="3"/>
    </row>
    <row r="1114" spans="16:25" x14ac:dyDescent="0.45">
      <c r="P1114" s="3"/>
      <c r="W1114" s="3"/>
      <c r="Y1114" s="3"/>
    </row>
    <row r="1115" spans="16:25" x14ac:dyDescent="0.45">
      <c r="P1115" s="3"/>
      <c r="W1115" s="3"/>
      <c r="Y1115" s="3"/>
    </row>
    <row r="1116" spans="16:25" x14ac:dyDescent="0.45">
      <c r="P1116" s="3"/>
      <c r="W1116" s="3"/>
      <c r="Y1116" s="3"/>
    </row>
    <row r="1117" spans="16:25" x14ac:dyDescent="0.45">
      <c r="P1117" s="3"/>
      <c r="W1117" s="3"/>
      <c r="Y1117" s="3"/>
    </row>
    <row r="1118" spans="16:25" x14ac:dyDescent="0.45">
      <c r="P1118" s="3"/>
      <c r="W1118" s="3"/>
      <c r="Y1118" s="3"/>
    </row>
    <row r="1119" spans="16:25" x14ac:dyDescent="0.45">
      <c r="P1119" s="3"/>
      <c r="W1119" s="3"/>
      <c r="Y1119" s="3"/>
    </row>
    <row r="1120" spans="16:25" x14ac:dyDescent="0.45">
      <c r="P1120" s="3"/>
      <c r="W1120" s="3"/>
      <c r="Y1120" s="3"/>
    </row>
    <row r="1121" spans="16:25" x14ac:dyDescent="0.45">
      <c r="P1121" s="3"/>
      <c r="W1121" s="3"/>
      <c r="Y1121" s="3"/>
    </row>
    <row r="1122" spans="16:25" x14ac:dyDescent="0.45">
      <c r="P1122" s="3"/>
      <c r="W1122" s="3"/>
      <c r="Y1122" s="3"/>
    </row>
    <row r="1123" spans="16:25" x14ac:dyDescent="0.45">
      <c r="P1123" s="3"/>
      <c r="W1123" s="3"/>
      <c r="Y1123" s="3"/>
    </row>
    <row r="1124" spans="16:25" x14ac:dyDescent="0.45">
      <c r="P1124" s="3"/>
      <c r="W1124" s="3"/>
      <c r="Y1124" s="3"/>
    </row>
    <row r="1125" spans="16:25" x14ac:dyDescent="0.45">
      <c r="P1125" s="3"/>
      <c r="W1125" s="3"/>
      <c r="Y1125" s="3"/>
    </row>
    <row r="1126" spans="16:25" x14ac:dyDescent="0.45">
      <c r="P1126" s="3"/>
      <c r="W1126" s="3"/>
      <c r="Y1126" s="3"/>
    </row>
    <row r="1127" spans="16:25" x14ac:dyDescent="0.45">
      <c r="P1127" s="3"/>
      <c r="W1127" s="3"/>
      <c r="Y1127" s="3"/>
    </row>
    <row r="1128" spans="16:25" x14ac:dyDescent="0.45">
      <c r="P1128" s="3"/>
      <c r="W1128" s="3"/>
      <c r="Y1128" s="3"/>
    </row>
    <row r="1129" spans="16:25" x14ac:dyDescent="0.45">
      <c r="P1129" s="3"/>
      <c r="W1129" s="3"/>
      <c r="Y1129" s="3"/>
    </row>
    <row r="1130" spans="16:25" x14ac:dyDescent="0.45">
      <c r="P1130" s="3"/>
      <c r="W1130" s="3"/>
      <c r="Y1130" s="3"/>
    </row>
    <row r="1131" spans="16:25" x14ac:dyDescent="0.45">
      <c r="P1131" s="3"/>
      <c r="W1131" s="3"/>
      <c r="Y1131" s="3"/>
    </row>
    <row r="1132" spans="16:25" x14ac:dyDescent="0.45">
      <c r="P1132" s="3"/>
      <c r="W1132" s="3"/>
      <c r="Y1132" s="3"/>
    </row>
    <row r="1133" spans="16:25" x14ac:dyDescent="0.45">
      <c r="P1133" s="3"/>
      <c r="W1133" s="3"/>
      <c r="Y1133" s="3"/>
    </row>
    <row r="1134" spans="16:25" x14ac:dyDescent="0.45">
      <c r="P1134" s="3"/>
      <c r="W1134" s="3"/>
      <c r="Y1134" s="3"/>
    </row>
    <row r="1135" spans="16:25" x14ac:dyDescent="0.45">
      <c r="P1135" s="3"/>
      <c r="W1135" s="3"/>
      <c r="Y1135" s="3"/>
    </row>
    <row r="1136" spans="16:25" x14ac:dyDescent="0.45">
      <c r="P1136" s="3"/>
      <c r="W1136" s="3"/>
      <c r="Y1136" s="3"/>
    </row>
    <row r="1137" spans="16:25" x14ac:dyDescent="0.45">
      <c r="P1137" s="3"/>
      <c r="W1137" s="3"/>
      <c r="Y1137" s="3"/>
    </row>
    <row r="1138" spans="16:25" x14ac:dyDescent="0.45">
      <c r="P1138" s="3"/>
      <c r="W1138" s="3"/>
      <c r="Y1138" s="3"/>
    </row>
    <row r="1139" spans="16:25" x14ac:dyDescent="0.45">
      <c r="P1139" s="3"/>
      <c r="W1139" s="3"/>
      <c r="Y1139" s="3"/>
    </row>
    <row r="1140" spans="16:25" x14ac:dyDescent="0.45">
      <c r="P1140" s="3"/>
      <c r="W1140" s="3"/>
      <c r="Y1140" s="3"/>
    </row>
    <row r="1141" spans="16:25" x14ac:dyDescent="0.45">
      <c r="P1141" s="3"/>
      <c r="W1141" s="3"/>
      <c r="Y1141" s="3"/>
    </row>
    <row r="1142" spans="16:25" x14ac:dyDescent="0.45">
      <c r="P1142" s="3"/>
      <c r="W1142" s="3"/>
      <c r="Y1142" s="3"/>
    </row>
    <row r="1143" spans="16:25" x14ac:dyDescent="0.45">
      <c r="P1143" s="3"/>
      <c r="W1143" s="3"/>
      <c r="Y1143" s="3"/>
    </row>
    <row r="1144" spans="16:25" x14ac:dyDescent="0.45">
      <c r="P1144" s="3"/>
      <c r="W1144" s="3"/>
      <c r="Y1144" s="3"/>
    </row>
    <row r="1145" spans="16:25" x14ac:dyDescent="0.45">
      <c r="P1145" s="3"/>
      <c r="W1145" s="3"/>
      <c r="Y1145" s="3"/>
    </row>
    <row r="1146" spans="16:25" x14ac:dyDescent="0.45">
      <c r="P1146" s="3"/>
      <c r="W1146" s="3"/>
      <c r="Y1146" s="3"/>
    </row>
    <row r="1147" spans="16:25" x14ac:dyDescent="0.45">
      <c r="P1147" s="3"/>
      <c r="W1147" s="3"/>
      <c r="Y1147" s="3"/>
    </row>
    <row r="1148" spans="16:25" x14ac:dyDescent="0.45">
      <c r="P1148" s="3"/>
      <c r="W1148" s="3"/>
      <c r="Y1148" s="3"/>
    </row>
    <row r="1149" spans="16:25" x14ac:dyDescent="0.45">
      <c r="P1149" s="3"/>
      <c r="W1149" s="3"/>
      <c r="Y1149" s="3"/>
    </row>
    <row r="1150" spans="16:25" x14ac:dyDescent="0.45">
      <c r="P1150" s="3"/>
      <c r="W1150" s="3"/>
      <c r="Y1150" s="3"/>
    </row>
    <row r="1151" spans="16:25" x14ac:dyDescent="0.45">
      <c r="P1151" s="3"/>
      <c r="W1151" s="3"/>
      <c r="Y1151" s="3"/>
    </row>
    <row r="1152" spans="16:25" x14ac:dyDescent="0.45">
      <c r="P1152" s="3"/>
      <c r="W1152" s="3"/>
      <c r="Y1152" s="3"/>
    </row>
    <row r="1153" spans="16:25" x14ac:dyDescent="0.45">
      <c r="P1153" s="3"/>
      <c r="W1153" s="3"/>
      <c r="Y1153" s="3"/>
    </row>
    <row r="1154" spans="16:25" x14ac:dyDescent="0.45">
      <c r="P1154" s="3"/>
      <c r="W1154" s="3"/>
      <c r="Y1154" s="3"/>
    </row>
    <row r="1155" spans="16:25" x14ac:dyDescent="0.45">
      <c r="P1155" s="3"/>
      <c r="W1155" s="3"/>
      <c r="Y1155" s="3"/>
    </row>
    <row r="1156" spans="16:25" x14ac:dyDescent="0.45">
      <c r="P1156" s="3"/>
      <c r="W1156" s="3"/>
      <c r="Y1156" s="3"/>
    </row>
    <row r="1157" spans="16:25" x14ac:dyDescent="0.45">
      <c r="P1157" s="3"/>
      <c r="W1157" s="3"/>
      <c r="Y1157" s="3"/>
    </row>
    <row r="1158" spans="16:25" x14ac:dyDescent="0.45">
      <c r="P1158" s="3"/>
      <c r="W1158" s="3"/>
      <c r="Y1158" s="3"/>
    </row>
    <row r="1159" spans="16:25" x14ac:dyDescent="0.45">
      <c r="P1159" s="3"/>
      <c r="W1159" s="3"/>
      <c r="Y1159" s="3"/>
    </row>
    <row r="1160" spans="16:25" x14ac:dyDescent="0.45">
      <c r="P1160" s="3"/>
      <c r="W1160" s="3"/>
      <c r="Y1160" s="3"/>
    </row>
    <row r="1161" spans="16:25" x14ac:dyDescent="0.45">
      <c r="P1161" s="3"/>
      <c r="W1161" s="3"/>
      <c r="Y1161" s="3"/>
    </row>
    <row r="1162" spans="16:25" x14ac:dyDescent="0.45">
      <c r="P1162" s="3"/>
      <c r="W1162" s="3"/>
      <c r="Y1162" s="3"/>
    </row>
    <row r="1163" spans="16:25" x14ac:dyDescent="0.45">
      <c r="P1163" s="3"/>
      <c r="W1163" s="3"/>
      <c r="Y1163" s="3"/>
    </row>
    <row r="1164" spans="16:25" x14ac:dyDescent="0.45">
      <c r="P1164" s="3"/>
      <c r="W1164" s="3"/>
      <c r="Y1164" s="3"/>
    </row>
    <row r="1165" spans="16:25" x14ac:dyDescent="0.45">
      <c r="P1165" s="3"/>
      <c r="W1165" s="3"/>
      <c r="Y1165" s="3"/>
    </row>
    <row r="1166" spans="16:25" x14ac:dyDescent="0.45">
      <c r="P1166" s="3"/>
      <c r="W1166" s="3"/>
      <c r="Y1166" s="3"/>
    </row>
    <row r="1167" spans="16:25" x14ac:dyDescent="0.45">
      <c r="P1167" s="3"/>
      <c r="W1167" s="3"/>
      <c r="Y1167" s="3"/>
    </row>
    <row r="1168" spans="16:25" x14ac:dyDescent="0.45">
      <c r="P1168" s="3"/>
      <c r="W1168" s="3"/>
      <c r="Y1168" s="3"/>
    </row>
    <row r="1169" spans="16:25" x14ac:dyDescent="0.45">
      <c r="P1169" s="3"/>
      <c r="W1169" s="3"/>
      <c r="Y1169" s="3"/>
    </row>
    <row r="1170" spans="16:25" x14ac:dyDescent="0.45">
      <c r="P1170" s="3"/>
      <c r="W1170" s="3"/>
      <c r="Y1170" s="3"/>
    </row>
    <row r="1171" spans="16:25" x14ac:dyDescent="0.45">
      <c r="P1171" s="3"/>
      <c r="W1171" s="3"/>
      <c r="Y1171" s="3"/>
    </row>
    <row r="1172" spans="16:25" x14ac:dyDescent="0.45">
      <c r="P1172" s="3"/>
      <c r="W1172" s="3"/>
      <c r="Y1172" s="3"/>
    </row>
    <row r="1173" spans="16:25" x14ac:dyDescent="0.45">
      <c r="P1173" s="3"/>
      <c r="W1173" s="3"/>
      <c r="Y1173" s="3"/>
    </row>
    <row r="1174" spans="16:25" x14ac:dyDescent="0.45">
      <c r="P1174" s="3"/>
      <c r="W1174" s="3"/>
      <c r="Y1174" s="3"/>
    </row>
    <row r="1175" spans="16:25" x14ac:dyDescent="0.45">
      <c r="P1175" s="3"/>
      <c r="W1175" s="3"/>
      <c r="Y1175" s="3"/>
    </row>
    <row r="1176" spans="16:25" x14ac:dyDescent="0.45">
      <c r="P1176" s="3"/>
      <c r="W1176" s="3"/>
      <c r="Y1176" s="3"/>
    </row>
    <row r="1177" spans="16:25" x14ac:dyDescent="0.45">
      <c r="P1177" s="3"/>
      <c r="W1177" s="3"/>
      <c r="Y1177" s="3"/>
    </row>
    <row r="1178" spans="16:25" x14ac:dyDescent="0.45">
      <c r="P1178" s="3"/>
      <c r="W1178" s="3"/>
      <c r="Y1178" s="3"/>
    </row>
    <row r="1179" spans="16:25" x14ac:dyDescent="0.45">
      <c r="P1179" s="3"/>
      <c r="W1179" s="3"/>
      <c r="Y1179" s="3"/>
    </row>
    <row r="1180" spans="16:25" x14ac:dyDescent="0.45">
      <c r="P1180" s="3"/>
      <c r="W1180" s="3"/>
      <c r="Y1180" s="3"/>
    </row>
    <row r="1181" spans="16:25" x14ac:dyDescent="0.45">
      <c r="P1181" s="3"/>
      <c r="W1181" s="3"/>
      <c r="Y1181" s="3"/>
    </row>
    <row r="1182" spans="16:25" x14ac:dyDescent="0.45">
      <c r="P1182" s="3"/>
      <c r="W1182" s="3"/>
      <c r="Y1182" s="3"/>
    </row>
    <row r="1183" spans="16:25" x14ac:dyDescent="0.45">
      <c r="P1183" s="3"/>
      <c r="W1183" s="3"/>
      <c r="Y1183" s="3"/>
    </row>
    <row r="1184" spans="16:25" x14ac:dyDescent="0.45">
      <c r="P1184" s="3"/>
      <c r="W1184" s="3"/>
      <c r="Y1184" s="3"/>
    </row>
    <row r="1185" spans="16:25" x14ac:dyDescent="0.45">
      <c r="P1185" s="3"/>
      <c r="W1185" s="3"/>
      <c r="Y1185" s="3"/>
    </row>
    <row r="1186" spans="16:25" x14ac:dyDescent="0.45">
      <c r="P1186" s="3"/>
      <c r="W1186" s="3"/>
      <c r="Y1186" s="3"/>
    </row>
    <row r="1187" spans="16:25" x14ac:dyDescent="0.45">
      <c r="P1187" s="3"/>
      <c r="W1187" s="3"/>
      <c r="Y1187" s="3"/>
    </row>
    <row r="1188" spans="16:25" x14ac:dyDescent="0.45">
      <c r="P1188" s="3"/>
      <c r="W1188" s="3"/>
      <c r="Y1188" s="3"/>
    </row>
    <row r="1189" spans="16:25" x14ac:dyDescent="0.45">
      <c r="P1189" s="3"/>
      <c r="W1189" s="3"/>
      <c r="Y1189" s="3"/>
    </row>
    <row r="1190" spans="16:25" x14ac:dyDescent="0.45">
      <c r="P1190" s="3"/>
      <c r="W1190" s="3"/>
      <c r="Y1190" s="3"/>
    </row>
    <row r="1191" spans="16:25" x14ac:dyDescent="0.45">
      <c r="P1191" s="3"/>
      <c r="W1191" s="3"/>
      <c r="Y1191" s="3"/>
    </row>
    <row r="1192" spans="16:25" x14ac:dyDescent="0.45">
      <c r="P1192" s="3"/>
      <c r="W1192" s="3"/>
      <c r="Y1192" s="3"/>
    </row>
    <row r="1193" spans="16:25" x14ac:dyDescent="0.45">
      <c r="P1193" s="3"/>
      <c r="W1193" s="3"/>
      <c r="Y1193" s="3"/>
    </row>
    <row r="1194" spans="16:25" x14ac:dyDescent="0.45">
      <c r="P1194" s="3"/>
      <c r="W1194" s="3"/>
      <c r="Y1194" s="3"/>
    </row>
    <row r="1195" spans="16:25" x14ac:dyDescent="0.45">
      <c r="P1195" s="3"/>
      <c r="W1195" s="3"/>
      <c r="Y1195" s="3"/>
    </row>
    <row r="1196" spans="16:25" x14ac:dyDescent="0.45">
      <c r="P1196" s="3"/>
      <c r="W1196" s="3"/>
      <c r="Y1196" s="3"/>
    </row>
    <row r="1197" spans="16:25" x14ac:dyDescent="0.45">
      <c r="P1197" s="3"/>
      <c r="W1197" s="3"/>
      <c r="Y1197" s="3"/>
    </row>
    <row r="1198" spans="16:25" x14ac:dyDescent="0.45">
      <c r="P1198" s="3"/>
      <c r="W1198" s="3"/>
      <c r="Y1198" s="3"/>
    </row>
    <row r="1199" spans="16:25" x14ac:dyDescent="0.45">
      <c r="P1199" s="3"/>
      <c r="W1199" s="3"/>
      <c r="Y1199" s="3"/>
    </row>
    <row r="1200" spans="16:25" x14ac:dyDescent="0.45">
      <c r="P1200" s="3"/>
      <c r="W1200" s="3"/>
      <c r="Y1200" s="3"/>
    </row>
    <row r="1201" spans="16:25" x14ac:dyDescent="0.45">
      <c r="P1201" s="3"/>
      <c r="W1201" s="3"/>
      <c r="Y1201" s="3"/>
    </row>
    <row r="1202" spans="16:25" x14ac:dyDescent="0.45">
      <c r="P1202" s="3"/>
      <c r="W1202" s="3"/>
      <c r="Y1202" s="3"/>
    </row>
    <row r="1203" spans="16:25" x14ac:dyDescent="0.45">
      <c r="P1203" s="3"/>
      <c r="W1203" s="3"/>
      <c r="Y1203" s="3"/>
    </row>
    <row r="1204" spans="16:25" x14ac:dyDescent="0.45">
      <c r="P1204" s="3"/>
      <c r="W1204" s="3"/>
      <c r="Y1204" s="3"/>
    </row>
    <row r="1205" spans="16:25" x14ac:dyDescent="0.45">
      <c r="P1205" s="3"/>
      <c r="W1205" s="3"/>
      <c r="Y1205" s="3"/>
    </row>
    <row r="1206" spans="16:25" x14ac:dyDescent="0.45">
      <c r="P1206" s="3"/>
      <c r="W1206" s="3"/>
      <c r="Y1206" s="3"/>
    </row>
    <row r="1207" spans="16:25" x14ac:dyDescent="0.45">
      <c r="P1207" s="3"/>
      <c r="W1207" s="3"/>
      <c r="Y1207" s="3"/>
    </row>
    <row r="1208" spans="16:25" x14ac:dyDescent="0.45">
      <c r="P1208" s="3"/>
      <c r="W1208" s="3"/>
      <c r="Y1208" s="3"/>
    </row>
    <row r="1209" spans="16:25" x14ac:dyDescent="0.45">
      <c r="P1209" s="3"/>
      <c r="W1209" s="3"/>
      <c r="Y1209" s="3"/>
    </row>
    <row r="1210" spans="16:25" x14ac:dyDescent="0.45">
      <c r="P1210" s="3"/>
      <c r="W1210" s="3"/>
      <c r="Y1210" s="3"/>
    </row>
    <row r="1211" spans="16:25" x14ac:dyDescent="0.45">
      <c r="P1211" s="3"/>
      <c r="W1211" s="3"/>
      <c r="Y1211" s="3"/>
    </row>
    <row r="1212" spans="16:25" x14ac:dyDescent="0.45">
      <c r="P1212" s="3"/>
      <c r="W1212" s="3"/>
      <c r="Y1212" s="3"/>
    </row>
    <row r="1213" spans="16:25" x14ac:dyDescent="0.45">
      <c r="P1213" s="3"/>
      <c r="W1213" s="3"/>
      <c r="Y1213" s="3"/>
    </row>
    <row r="1214" spans="16:25" x14ac:dyDescent="0.45">
      <c r="P1214" s="3"/>
      <c r="W1214" s="3"/>
      <c r="Y1214" s="3"/>
    </row>
    <row r="1215" spans="16:25" x14ac:dyDescent="0.45">
      <c r="P1215" s="3"/>
      <c r="W1215" s="3"/>
      <c r="Y1215" s="3"/>
    </row>
    <row r="1216" spans="16:25" x14ac:dyDescent="0.45">
      <c r="P1216" s="3"/>
      <c r="W1216" s="3"/>
      <c r="Y1216" s="3"/>
    </row>
    <row r="1217" spans="16:25" x14ac:dyDescent="0.45">
      <c r="P1217" s="3"/>
      <c r="W1217" s="3"/>
      <c r="Y1217" s="3"/>
    </row>
    <row r="1218" spans="16:25" x14ac:dyDescent="0.45">
      <c r="P1218" s="3"/>
      <c r="W1218" s="3"/>
      <c r="Y1218" s="3"/>
    </row>
    <row r="1219" spans="16:25" x14ac:dyDescent="0.45">
      <c r="P1219" s="3"/>
      <c r="W1219" s="3"/>
      <c r="Y1219" s="3"/>
    </row>
    <row r="1220" spans="16:25" x14ac:dyDescent="0.45">
      <c r="P1220" s="3"/>
      <c r="W1220" s="3"/>
      <c r="Y1220" s="3"/>
    </row>
    <row r="1221" spans="16:25" x14ac:dyDescent="0.45">
      <c r="P1221" s="3"/>
      <c r="W1221" s="3"/>
      <c r="Y1221" s="3"/>
    </row>
    <row r="1222" spans="16:25" x14ac:dyDescent="0.45">
      <c r="P1222" s="3"/>
      <c r="W1222" s="3"/>
      <c r="Y1222" s="3"/>
    </row>
    <row r="1223" spans="16:25" x14ac:dyDescent="0.45">
      <c r="P1223" s="3"/>
      <c r="W1223" s="3"/>
      <c r="Y1223" s="3"/>
    </row>
    <row r="1224" spans="16:25" x14ac:dyDescent="0.45">
      <c r="P1224" s="3"/>
      <c r="W1224" s="3"/>
      <c r="Y1224" s="3"/>
    </row>
    <row r="1225" spans="16:25" x14ac:dyDescent="0.45">
      <c r="P1225" s="3"/>
      <c r="W1225" s="3"/>
      <c r="Y1225" s="3"/>
    </row>
    <row r="1226" spans="16:25" x14ac:dyDescent="0.45">
      <c r="P1226" s="3"/>
      <c r="W1226" s="3"/>
      <c r="Y1226" s="3"/>
    </row>
    <row r="1227" spans="16:25" x14ac:dyDescent="0.45">
      <c r="P1227" s="3"/>
      <c r="W1227" s="3"/>
      <c r="Y1227" s="3"/>
    </row>
    <row r="1228" spans="16:25" x14ac:dyDescent="0.45">
      <c r="P1228" s="3"/>
      <c r="W1228" s="3"/>
      <c r="Y1228" s="3"/>
    </row>
    <row r="1229" spans="16:25" x14ac:dyDescent="0.45">
      <c r="P1229" s="3"/>
      <c r="W1229" s="3"/>
      <c r="Y1229" s="3"/>
    </row>
    <row r="1230" spans="16:25" x14ac:dyDescent="0.45">
      <c r="P1230" s="3"/>
      <c r="W1230" s="3"/>
      <c r="Y1230" s="3"/>
    </row>
    <row r="1231" spans="16:25" x14ac:dyDescent="0.45">
      <c r="P1231" s="3"/>
      <c r="W1231" s="3"/>
      <c r="Y1231" s="3"/>
    </row>
    <row r="1232" spans="16:25" x14ac:dyDescent="0.45">
      <c r="P1232" s="3"/>
      <c r="W1232" s="3"/>
      <c r="Y1232" s="3"/>
    </row>
    <row r="1233" spans="16:25" x14ac:dyDescent="0.45">
      <c r="P1233" s="3"/>
      <c r="W1233" s="3"/>
      <c r="Y1233" s="3"/>
    </row>
    <row r="1234" spans="16:25" x14ac:dyDescent="0.45">
      <c r="P1234" s="3"/>
      <c r="W1234" s="3"/>
      <c r="Y1234" s="3"/>
    </row>
    <row r="1235" spans="16:25" x14ac:dyDescent="0.45">
      <c r="P1235" s="3"/>
      <c r="W1235" s="3"/>
      <c r="Y1235" s="3"/>
    </row>
    <row r="1236" spans="16:25" x14ac:dyDescent="0.45">
      <c r="P1236" s="3"/>
      <c r="W1236" s="3"/>
      <c r="Y1236" s="3"/>
    </row>
    <row r="1237" spans="16:25" x14ac:dyDescent="0.45">
      <c r="P1237" s="3"/>
      <c r="W1237" s="3"/>
      <c r="Y1237" s="3"/>
    </row>
    <row r="1238" spans="16:25" x14ac:dyDescent="0.45">
      <c r="P1238" s="3"/>
      <c r="W1238" s="3"/>
      <c r="Y1238" s="3"/>
    </row>
    <row r="1239" spans="16:25" x14ac:dyDescent="0.45">
      <c r="P1239" s="3"/>
      <c r="W1239" s="3"/>
      <c r="Y1239" s="3"/>
    </row>
    <row r="1240" spans="16:25" x14ac:dyDescent="0.45">
      <c r="P1240" s="3"/>
      <c r="W1240" s="3"/>
      <c r="Y1240" s="3"/>
    </row>
    <row r="1241" spans="16:25" x14ac:dyDescent="0.45">
      <c r="P1241" s="3"/>
      <c r="W1241" s="3"/>
      <c r="Y1241" s="3"/>
    </row>
    <row r="1242" spans="16:25" x14ac:dyDescent="0.45">
      <c r="P1242" s="3"/>
      <c r="W1242" s="3"/>
      <c r="Y1242" s="3"/>
    </row>
    <row r="1243" spans="16:25" x14ac:dyDescent="0.45">
      <c r="P1243" s="3"/>
      <c r="W1243" s="3"/>
      <c r="Y1243" s="3"/>
    </row>
    <row r="1244" spans="16:25" x14ac:dyDescent="0.45">
      <c r="P1244" s="3"/>
      <c r="W1244" s="3"/>
      <c r="Y1244" s="3"/>
    </row>
    <row r="1245" spans="16:25" x14ac:dyDescent="0.45">
      <c r="P1245" s="3"/>
      <c r="W1245" s="3"/>
      <c r="Y1245" s="3"/>
    </row>
    <row r="1246" spans="16:25" x14ac:dyDescent="0.45">
      <c r="P1246" s="3"/>
      <c r="W1246" s="3"/>
      <c r="Y1246" s="3"/>
    </row>
    <row r="1247" spans="16:25" x14ac:dyDescent="0.45">
      <c r="P1247" s="3"/>
      <c r="W1247" s="3"/>
      <c r="Y1247" s="3"/>
    </row>
    <row r="1248" spans="16:25" x14ac:dyDescent="0.45">
      <c r="P1248" s="3"/>
      <c r="W1248" s="3"/>
      <c r="Y1248" s="3"/>
    </row>
    <row r="1249" spans="16:25" x14ac:dyDescent="0.45">
      <c r="P1249" s="3"/>
      <c r="W1249" s="3"/>
      <c r="Y1249" s="3"/>
    </row>
    <row r="1250" spans="16:25" x14ac:dyDescent="0.45">
      <c r="P1250" s="3"/>
      <c r="W1250" s="3"/>
      <c r="Y1250" s="3"/>
    </row>
    <row r="1251" spans="16:25" x14ac:dyDescent="0.45">
      <c r="P1251" s="3"/>
      <c r="W1251" s="3"/>
      <c r="Y1251" s="3"/>
    </row>
    <row r="1252" spans="16:25" x14ac:dyDescent="0.45">
      <c r="P1252" s="3"/>
      <c r="W1252" s="3"/>
      <c r="Y1252" s="3"/>
    </row>
    <row r="1253" spans="16:25" x14ac:dyDescent="0.45">
      <c r="P1253" s="3"/>
      <c r="W1253" s="3"/>
      <c r="Y1253" s="3"/>
    </row>
    <row r="1254" spans="16:25" x14ac:dyDescent="0.45">
      <c r="P1254" s="3"/>
      <c r="W1254" s="3"/>
      <c r="Y1254" s="3"/>
    </row>
    <row r="1255" spans="16:25" x14ac:dyDescent="0.45">
      <c r="P1255" s="3"/>
      <c r="W1255" s="3"/>
      <c r="Y1255" s="3"/>
    </row>
    <row r="1256" spans="16:25" x14ac:dyDescent="0.45">
      <c r="P1256" s="3"/>
      <c r="W1256" s="3"/>
      <c r="Y1256" s="3"/>
    </row>
    <row r="1257" spans="16:25" x14ac:dyDescent="0.45">
      <c r="P1257" s="3"/>
      <c r="W1257" s="3"/>
      <c r="Y1257" s="3"/>
    </row>
    <row r="1258" spans="16:25" x14ac:dyDescent="0.45">
      <c r="P1258" s="3"/>
      <c r="W1258" s="3"/>
      <c r="Y1258" s="3"/>
    </row>
    <row r="1259" spans="16:25" x14ac:dyDescent="0.45">
      <c r="P1259" s="3"/>
      <c r="W1259" s="3"/>
      <c r="Y1259" s="3"/>
    </row>
    <row r="1260" spans="16:25" x14ac:dyDescent="0.45">
      <c r="P1260" s="3"/>
      <c r="W1260" s="3"/>
      <c r="Y1260" s="3"/>
    </row>
    <row r="1261" spans="16:25" x14ac:dyDescent="0.45">
      <c r="P1261" s="3"/>
      <c r="W1261" s="3"/>
      <c r="Y1261" s="3"/>
    </row>
    <row r="1262" spans="16:25" x14ac:dyDescent="0.45">
      <c r="P1262" s="3"/>
      <c r="W1262" s="3"/>
      <c r="Y1262" s="3"/>
    </row>
    <row r="1263" spans="16:25" x14ac:dyDescent="0.45">
      <c r="P1263" s="3"/>
      <c r="W1263" s="3"/>
      <c r="Y1263" s="3"/>
    </row>
    <row r="1264" spans="16:25" x14ac:dyDescent="0.45">
      <c r="P1264" s="3"/>
      <c r="W1264" s="3"/>
      <c r="Y1264" s="3"/>
    </row>
    <row r="1265" spans="16:25" x14ac:dyDescent="0.45">
      <c r="P1265" s="3"/>
      <c r="W1265" s="3"/>
      <c r="Y1265" s="3"/>
    </row>
    <row r="1266" spans="16:25" x14ac:dyDescent="0.45">
      <c r="P1266" s="3"/>
      <c r="W1266" s="3"/>
      <c r="Y1266" s="3"/>
    </row>
    <row r="1267" spans="16:25" x14ac:dyDescent="0.45">
      <c r="P1267" s="3"/>
      <c r="W1267" s="3"/>
      <c r="Y1267" s="3"/>
    </row>
    <row r="1268" spans="16:25" x14ac:dyDescent="0.45">
      <c r="P1268" s="3"/>
      <c r="W1268" s="3"/>
      <c r="Y1268" s="3"/>
    </row>
    <row r="1269" spans="16:25" x14ac:dyDescent="0.45">
      <c r="P1269" s="3"/>
      <c r="W1269" s="3"/>
      <c r="Y1269" s="3"/>
    </row>
    <row r="1270" spans="16:25" x14ac:dyDescent="0.45">
      <c r="P1270" s="3"/>
      <c r="W1270" s="3"/>
      <c r="Y1270" s="3"/>
    </row>
    <row r="1271" spans="16:25" x14ac:dyDescent="0.45">
      <c r="P1271" s="3"/>
      <c r="W1271" s="3"/>
      <c r="Y1271" s="3"/>
    </row>
    <row r="1272" spans="16:25" x14ac:dyDescent="0.45">
      <c r="P1272" s="3"/>
      <c r="W1272" s="3"/>
      <c r="Y1272" s="3"/>
    </row>
    <row r="1273" spans="16:25" x14ac:dyDescent="0.45">
      <c r="P1273" s="3"/>
      <c r="W1273" s="3"/>
      <c r="Y1273" s="3"/>
    </row>
    <row r="1274" spans="16:25" x14ac:dyDescent="0.45">
      <c r="P1274" s="3"/>
      <c r="W1274" s="3"/>
      <c r="Y1274" s="3"/>
    </row>
    <row r="1275" spans="16:25" x14ac:dyDescent="0.45">
      <c r="P1275" s="3"/>
      <c r="W1275" s="3"/>
      <c r="Y1275" s="3"/>
    </row>
    <row r="1276" spans="16:25" x14ac:dyDescent="0.45">
      <c r="P1276" s="3"/>
      <c r="W1276" s="3"/>
      <c r="Y1276" s="3"/>
    </row>
    <row r="1277" spans="16:25" x14ac:dyDescent="0.45">
      <c r="P1277" s="3"/>
      <c r="W1277" s="3"/>
      <c r="Y1277" s="3"/>
    </row>
    <row r="1278" spans="16:25" x14ac:dyDescent="0.45">
      <c r="P1278" s="3"/>
      <c r="W1278" s="3"/>
      <c r="Y1278" s="3"/>
    </row>
    <row r="1279" spans="16:25" x14ac:dyDescent="0.45">
      <c r="P1279" s="3"/>
      <c r="W1279" s="3"/>
      <c r="Y1279" s="3"/>
    </row>
    <row r="1280" spans="16:25" x14ac:dyDescent="0.45">
      <c r="P1280" s="3"/>
      <c r="W1280" s="3"/>
      <c r="Y1280" s="3"/>
    </row>
    <row r="1281" spans="16:25" x14ac:dyDescent="0.45">
      <c r="P1281" s="3"/>
      <c r="W1281" s="3"/>
      <c r="Y1281" s="3"/>
    </row>
    <row r="1282" spans="16:25" x14ac:dyDescent="0.45">
      <c r="P1282" s="3"/>
      <c r="W1282" s="3"/>
      <c r="Y1282" s="3"/>
    </row>
    <row r="1283" spans="16:25" x14ac:dyDescent="0.45">
      <c r="P1283" s="3"/>
      <c r="W1283" s="3"/>
      <c r="Y1283" s="3"/>
    </row>
    <row r="1284" spans="16:25" x14ac:dyDescent="0.45">
      <c r="P1284" s="3"/>
      <c r="W1284" s="3"/>
      <c r="Y1284" s="3"/>
    </row>
    <row r="1285" spans="16:25" x14ac:dyDescent="0.45">
      <c r="P1285" s="3"/>
      <c r="W1285" s="3"/>
      <c r="Y1285" s="3"/>
    </row>
    <row r="1286" spans="16:25" x14ac:dyDescent="0.45">
      <c r="P1286" s="3"/>
      <c r="W1286" s="3"/>
      <c r="Y1286" s="3"/>
    </row>
    <row r="1287" spans="16:25" x14ac:dyDescent="0.45">
      <c r="P1287" s="3"/>
      <c r="W1287" s="3"/>
      <c r="Y1287" s="3"/>
    </row>
    <row r="1288" spans="16:25" x14ac:dyDescent="0.45">
      <c r="P1288" s="3"/>
      <c r="W1288" s="3"/>
      <c r="Y1288" s="3"/>
    </row>
    <row r="1289" spans="16:25" x14ac:dyDescent="0.45">
      <c r="P1289" s="3"/>
      <c r="W1289" s="3"/>
      <c r="Y1289" s="3"/>
    </row>
    <row r="1290" spans="16:25" x14ac:dyDescent="0.45">
      <c r="P1290" s="3"/>
      <c r="W1290" s="3"/>
      <c r="Y1290" s="3"/>
    </row>
    <row r="1291" spans="16:25" x14ac:dyDescent="0.45">
      <c r="P1291" s="3"/>
      <c r="W1291" s="3"/>
      <c r="Y1291" s="3"/>
    </row>
    <row r="1292" spans="16:25" x14ac:dyDescent="0.45">
      <c r="P1292" s="3"/>
      <c r="W1292" s="3"/>
      <c r="Y1292" s="3"/>
    </row>
    <row r="1293" spans="16:25" x14ac:dyDescent="0.45">
      <c r="P1293" s="3"/>
      <c r="W1293" s="3"/>
      <c r="Y1293" s="3"/>
    </row>
    <row r="1294" spans="16:25" x14ac:dyDescent="0.45">
      <c r="P1294" s="3"/>
      <c r="W1294" s="3"/>
      <c r="Y1294" s="3"/>
    </row>
    <row r="1295" spans="16:25" x14ac:dyDescent="0.45">
      <c r="P1295" s="3"/>
      <c r="W1295" s="3"/>
      <c r="Y1295" s="3"/>
    </row>
    <row r="1296" spans="16:25" x14ac:dyDescent="0.45">
      <c r="P1296" s="3"/>
      <c r="W1296" s="3"/>
      <c r="Y1296" s="3"/>
    </row>
    <row r="1297" spans="16:25" x14ac:dyDescent="0.45">
      <c r="P1297" s="3"/>
      <c r="W1297" s="3"/>
      <c r="Y1297" s="3"/>
    </row>
    <row r="1298" spans="16:25" x14ac:dyDescent="0.45">
      <c r="P1298" s="3"/>
      <c r="W1298" s="3"/>
      <c r="Y1298" s="3"/>
    </row>
    <row r="1299" spans="16:25" x14ac:dyDescent="0.45">
      <c r="P1299" s="3"/>
      <c r="W1299" s="3"/>
      <c r="Y1299" s="3"/>
    </row>
    <row r="1300" spans="16:25" x14ac:dyDescent="0.45">
      <c r="P1300" s="3"/>
      <c r="W1300" s="3"/>
      <c r="Y1300" s="3"/>
    </row>
    <row r="1301" spans="16:25" x14ac:dyDescent="0.45">
      <c r="P1301" s="3"/>
      <c r="W1301" s="3"/>
      <c r="Y1301" s="3"/>
    </row>
    <row r="1302" spans="16:25" x14ac:dyDescent="0.45">
      <c r="P1302" s="3"/>
      <c r="W1302" s="3"/>
      <c r="Y1302" s="3"/>
    </row>
    <row r="1303" spans="16:25" x14ac:dyDescent="0.45">
      <c r="P1303" s="3"/>
      <c r="W1303" s="3"/>
      <c r="Y1303" s="3"/>
    </row>
    <row r="1304" spans="16:25" x14ac:dyDescent="0.45">
      <c r="P1304" s="3"/>
      <c r="W1304" s="3"/>
      <c r="Y1304" s="3"/>
    </row>
    <row r="1305" spans="16:25" x14ac:dyDescent="0.45">
      <c r="P1305" s="3"/>
      <c r="W1305" s="3"/>
      <c r="Y1305" s="3"/>
    </row>
    <row r="1306" spans="16:25" x14ac:dyDescent="0.45">
      <c r="P1306" s="3"/>
      <c r="W1306" s="3"/>
      <c r="Y1306" s="3"/>
    </row>
    <row r="1307" spans="16:25" x14ac:dyDescent="0.45">
      <c r="P1307" s="3"/>
      <c r="W1307" s="3"/>
      <c r="Y1307" s="3"/>
    </row>
    <row r="1308" spans="16:25" x14ac:dyDescent="0.45">
      <c r="P1308" s="3"/>
      <c r="W1308" s="3"/>
      <c r="Y1308" s="3"/>
    </row>
    <row r="1309" spans="16:25" x14ac:dyDescent="0.45">
      <c r="P1309" s="3"/>
      <c r="W1309" s="3"/>
      <c r="Y1309" s="3"/>
    </row>
    <row r="1310" spans="16:25" x14ac:dyDescent="0.45">
      <c r="P1310" s="3"/>
      <c r="W1310" s="3"/>
      <c r="Y1310" s="3"/>
    </row>
    <row r="1311" spans="16:25" x14ac:dyDescent="0.45">
      <c r="P1311" s="3"/>
      <c r="W1311" s="3"/>
      <c r="Y1311" s="3"/>
    </row>
    <row r="1312" spans="16:25" x14ac:dyDescent="0.45">
      <c r="P1312" s="3"/>
      <c r="W1312" s="3"/>
      <c r="Y1312" s="3"/>
    </row>
    <row r="1313" spans="16:25" x14ac:dyDescent="0.45">
      <c r="P1313" s="3"/>
      <c r="W1313" s="3"/>
      <c r="Y1313" s="3"/>
    </row>
    <row r="1314" spans="16:25" x14ac:dyDescent="0.45">
      <c r="P1314" s="3"/>
      <c r="W1314" s="3"/>
      <c r="Y1314" s="3"/>
    </row>
    <row r="1315" spans="16:25" x14ac:dyDescent="0.45">
      <c r="P1315" s="3"/>
      <c r="W1315" s="3"/>
      <c r="Y1315" s="3"/>
    </row>
    <row r="1316" spans="16:25" x14ac:dyDescent="0.45">
      <c r="P1316" s="3"/>
      <c r="W1316" s="3"/>
      <c r="Y1316" s="3"/>
    </row>
    <row r="1317" spans="16:25" x14ac:dyDescent="0.45">
      <c r="P1317" s="3"/>
      <c r="W1317" s="3"/>
      <c r="Y1317" s="3"/>
    </row>
    <row r="1318" spans="16:25" x14ac:dyDescent="0.45">
      <c r="P1318" s="3"/>
      <c r="W1318" s="3"/>
      <c r="Y1318" s="3"/>
    </row>
    <row r="1319" spans="16:25" x14ac:dyDescent="0.45">
      <c r="P1319" s="3"/>
      <c r="W1319" s="3"/>
      <c r="Y1319" s="3"/>
    </row>
    <row r="1320" spans="16:25" x14ac:dyDescent="0.45">
      <c r="P1320" s="3"/>
      <c r="W1320" s="3"/>
      <c r="Y1320" s="3"/>
    </row>
    <row r="1321" spans="16:25" x14ac:dyDescent="0.45">
      <c r="P1321" s="3"/>
      <c r="W1321" s="3"/>
      <c r="Y1321" s="3"/>
    </row>
    <row r="1322" spans="16:25" x14ac:dyDescent="0.45">
      <c r="P1322" s="3"/>
      <c r="W1322" s="3"/>
      <c r="Y1322" s="3"/>
    </row>
    <row r="1323" spans="16:25" x14ac:dyDescent="0.45">
      <c r="P1323" s="3"/>
      <c r="W1323" s="3"/>
      <c r="Y1323" s="3"/>
    </row>
    <row r="1324" spans="16:25" x14ac:dyDescent="0.45">
      <c r="P1324" s="3"/>
      <c r="W1324" s="3"/>
      <c r="Y1324" s="3"/>
    </row>
    <row r="1325" spans="16:25" x14ac:dyDescent="0.45">
      <c r="P1325" s="3"/>
      <c r="W1325" s="3"/>
      <c r="Y1325" s="3"/>
    </row>
    <row r="1326" spans="16:25" x14ac:dyDescent="0.45">
      <c r="P1326" s="3"/>
      <c r="W1326" s="3"/>
      <c r="Y1326" s="3"/>
    </row>
    <row r="1327" spans="16:25" x14ac:dyDescent="0.45">
      <c r="P1327" s="3"/>
      <c r="W1327" s="3"/>
      <c r="Y1327" s="3"/>
    </row>
    <row r="1328" spans="16:25" x14ac:dyDescent="0.45">
      <c r="P1328" s="3"/>
      <c r="W1328" s="3"/>
      <c r="Y1328" s="3"/>
    </row>
    <row r="1329" spans="16:25" x14ac:dyDescent="0.45">
      <c r="P1329" s="3"/>
      <c r="W1329" s="3"/>
      <c r="Y1329" s="3"/>
    </row>
    <row r="1330" spans="16:25" x14ac:dyDescent="0.45">
      <c r="P1330" s="3"/>
      <c r="W1330" s="3"/>
      <c r="Y1330" s="3"/>
    </row>
    <row r="1331" spans="16:25" x14ac:dyDescent="0.45">
      <c r="P1331" s="3"/>
      <c r="W1331" s="3"/>
      <c r="Y1331" s="3"/>
    </row>
    <row r="1332" spans="16:25" x14ac:dyDescent="0.45">
      <c r="P1332" s="3"/>
      <c r="W1332" s="3"/>
      <c r="Y1332" s="3"/>
    </row>
    <row r="1333" spans="16:25" x14ac:dyDescent="0.45">
      <c r="P1333" s="3"/>
      <c r="W1333" s="3"/>
      <c r="Y1333" s="3"/>
    </row>
    <row r="1334" spans="16:25" x14ac:dyDescent="0.45">
      <c r="P1334" s="3"/>
      <c r="W1334" s="3"/>
      <c r="Y1334" s="3"/>
    </row>
    <row r="1335" spans="16:25" x14ac:dyDescent="0.45">
      <c r="P1335" s="3"/>
      <c r="W1335" s="3"/>
      <c r="Y1335" s="3"/>
    </row>
    <row r="1336" spans="16:25" x14ac:dyDescent="0.45">
      <c r="P1336" s="3"/>
      <c r="W1336" s="3"/>
      <c r="Y1336" s="3"/>
    </row>
    <row r="1337" spans="16:25" x14ac:dyDescent="0.45">
      <c r="P1337" s="3"/>
      <c r="W1337" s="3"/>
      <c r="Y1337" s="3"/>
    </row>
    <row r="1338" spans="16:25" x14ac:dyDescent="0.45">
      <c r="P1338" s="3"/>
      <c r="W1338" s="3"/>
      <c r="Y1338" s="3"/>
    </row>
    <row r="1339" spans="16:25" x14ac:dyDescent="0.45">
      <c r="P1339" s="3"/>
      <c r="W1339" s="3"/>
      <c r="Y1339" s="3"/>
    </row>
    <row r="1340" spans="16:25" x14ac:dyDescent="0.45">
      <c r="P1340" s="3"/>
      <c r="W1340" s="3"/>
      <c r="Y1340" s="3"/>
    </row>
    <row r="1341" spans="16:25" x14ac:dyDescent="0.45">
      <c r="P1341" s="3"/>
      <c r="W1341" s="3"/>
      <c r="Y1341" s="3"/>
    </row>
    <row r="1342" spans="16:25" x14ac:dyDescent="0.45">
      <c r="P1342" s="3"/>
      <c r="W1342" s="3"/>
      <c r="Y1342" s="3"/>
    </row>
    <row r="1343" spans="16:25" x14ac:dyDescent="0.45">
      <c r="P1343" s="3"/>
      <c r="W1343" s="3"/>
      <c r="Y1343" s="3"/>
    </row>
    <row r="1344" spans="16:25" x14ac:dyDescent="0.45">
      <c r="P1344" s="3"/>
      <c r="W1344" s="3"/>
      <c r="Y1344" s="3"/>
    </row>
    <row r="1345" spans="16:25" x14ac:dyDescent="0.45">
      <c r="P1345" s="3"/>
      <c r="W1345" s="3"/>
      <c r="Y1345" s="3"/>
    </row>
    <row r="1346" spans="16:25" x14ac:dyDescent="0.45">
      <c r="P1346" s="3"/>
      <c r="W1346" s="3"/>
      <c r="Y1346" s="3"/>
    </row>
    <row r="1347" spans="16:25" x14ac:dyDescent="0.45">
      <c r="P1347" s="3"/>
      <c r="W1347" s="3"/>
      <c r="Y1347" s="3"/>
    </row>
    <row r="1348" spans="16:25" x14ac:dyDescent="0.45">
      <c r="P1348" s="3"/>
      <c r="W1348" s="3"/>
      <c r="Y1348" s="3"/>
    </row>
    <row r="1349" spans="16:25" x14ac:dyDescent="0.45">
      <c r="P1349" s="3"/>
      <c r="W1349" s="3"/>
      <c r="Y1349" s="3"/>
    </row>
    <row r="1350" spans="16:25" x14ac:dyDescent="0.45">
      <c r="P1350" s="3"/>
      <c r="W1350" s="3"/>
      <c r="Y1350" s="3"/>
    </row>
    <row r="1351" spans="16:25" x14ac:dyDescent="0.45">
      <c r="P1351" s="3"/>
      <c r="W1351" s="3"/>
      <c r="Y1351" s="3"/>
    </row>
    <row r="1352" spans="16:25" x14ac:dyDescent="0.45">
      <c r="P1352" s="3"/>
      <c r="W1352" s="3"/>
      <c r="Y1352" s="3"/>
    </row>
    <row r="1353" spans="16:25" x14ac:dyDescent="0.45">
      <c r="P1353" s="3"/>
      <c r="W1353" s="3"/>
      <c r="Y1353" s="3"/>
    </row>
    <row r="1354" spans="16:25" x14ac:dyDescent="0.45">
      <c r="P1354" s="3"/>
      <c r="W1354" s="3"/>
      <c r="Y1354" s="3"/>
    </row>
    <row r="1355" spans="16:25" x14ac:dyDescent="0.45">
      <c r="P1355" s="3"/>
      <c r="W1355" s="3"/>
      <c r="Y1355" s="3"/>
    </row>
    <row r="1356" spans="16:25" x14ac:dyDescent="0.45">
      <c r="P1356" s="3"/>
      <c r="W1356" s="3"/>
      <c r="Y1356" s="3"/>
    </row>
    <row r="1357" spans="16:25" x14ac:dyDescent="0.45">
      <c r="P1357" s="3"/>
      <c r="W1357" s="3"/>
      <c r="Y1357" s="3"/>
    </row>
    <row r="1358" spans="16:25" x14ac:dyDescent="0.45">
      <c r="P1358" s="3"/>
      <c r="W1358" s="3"/>
      <c r="Y1358" s="3"/>
    </row>
    <row r="1359" spans="16:25" x14ac:dyDescent="0.45">
      <c r="P1359" s="3"/>
      <c r="W1359" s="3"/>
      <c r="Y1359" s="3"/>
    </row>
    <row r="1360" spans="16:25" x14ac:dyDescent="0.45">
      <c r="P1360" s="3"/>
      <c r="W1360" s="3"/>
      <c r="Y1360" s="3"/>
    </row>
    <row r="1361" spans="16:25" x14ac:dyDescent="0.45">
      <c r="P1361" s="3"/>
      <c r="W1361" s="3"/>
      <c r="Y1361" s="3"/>
    </row>
    <row r="1362" spans="16:25" x14ac:dyDescent="0.45">
      <c r="P1362" s="3"/>
      <c r="W1362" s="3"/>
      <c r="Y1362" s="3"/>
    </row>
    <row r="1363" spans="16:25" x14ac:dyDescent="0.45">
      <c r="P1363" s="3"/>
      <c r="W1363" s="3"/>
      <c r="Y1363" s="3"/>
    </row>
    <row r="1364" spans="16:25" x14ac:dyDescent="0.45">
      <c r="P1364" s="3"/>
      <c r="W1364" s="3"/>
      <c r="Y1364" s="3"/>
    </row>
    <row r="1365" spans="16:25" x14ac:dyDescent="0.45">
      <c r="P1365" s="3"/>
      <c r="W1365" s="3"/>
      <c r="Y1365" s="3"/>
    </row>
    <row r="1366" spans="16:25" x14ac:dyDescent="0.45">
      <c r="P1366" s="3"/>
      <c r="W1366" s="3"/>
      <c r="Y1366" s="3"/>
    </row>
    <row r="1367" spans="16:25" x14ac:dyDescent="0.45">
      <c r="P1367" s="3"/>
      <c r="W1367" s="3"/>
      <c r="Y1367" s="3"/>
    </row>
    <row r="1368" spans="16:25" x14ac:dyDescent="0.45">
      <c r="P1368" s="3"/>
      <c r="W1368" s="3"/>
      <c r="Y1368" s="3"/>
    </row>
    <row r="1369" spans="16:25" x14ac:dyDescent="0.45">
      <c r="P1369" s="3"/>
      <c r="W1369" s="3"/>
      <c r="Y1369" s="3"/>
    </row>
    <row r="1370" spans="16:25" x14ac:dyDescent="0.45">
      <c r="P1370" s="3"/>
      <c r="W1370" s="3"/>
      <c r="Y1370" s="3"/>
    </row>
    <row r="1371" spans="16:25" x14ac:dyDescent="0.45">
      <c r="P1371" s="3"/>
      <c r="W1371" s="3"/>
      <c r="Y1371" s="3"/>
    </row>
    <row r="1372" spans="16:25" x14ac:dyDescent="0.45">
      <c r="P1372" s="3"/>
      <c r="W1372" s="3"/>
      <c r="Y1372" s="3"/>
    </row>
    <row r="1373" spans="16:25" x14ac:dyDescent="0.45">
      <c r="P1373" s="3"/>
      <c r="W1373" s="3"/>
      <c r="Y1373" s="3"/>
    </row>
    <row r="1374" spans="16:25" x14ac:dyDescent="0.45">
      <c r="P1374" s="3"/>
      <c r="W1374" s="3"/>
      <c r="Y1374" s="3"/>
    </row>
    <row r="1375" spans="16:25" x14ac:dyDescent="0.45">
      <c r="P1375" s="3"/>
      <c r="W1375" s="3"/>
      <c r="Y1375" s="3"/>
    </row>
    <row r="1376" spans="16:25" x14ac:dyDescent="0.45">
      <c r="P1376" s="3"/>
      <c r="W1376" s="3"/>
      <c r="Y1376" s="3"/>
    </row>
    <row r="1377" spans="16:25" x14ac:dyDescent="0.45">
      <c r="P1377" s="3"/>
      <c r="W1377" s="3"/>
      <c r="Y1377" s="3"/>
    </row>
    <row r="1378" spans="16:25" x14ac:dyDescent="0.45">
      <c r="P1378" s="3"/>
      <c r="W1378" s="3"/>
      <c r="Y1378" s="3"/>
    </row>
    <row r="1379" spans="16:25" x14ac:dyDescent="0.45">
      <c r="P1379" s="3"/>
      <c r="W1379" s="3"/>
      <c r="Y1379" s="3"/>
    </row>
    <row r="1380" spans="16:25" x14ac:dyDescent="0.45">
      <c r="P1380" s="3"/>
      <c r="W1380" s="3"/>
      <c r="Y1380" s="3"/>
    </row>
    <row r="1381" spans="16:25" x14ac:dyDescent="0.45">
      <c r="P1381" s="3"/>
      <c r="W1381" s="3"/>
      <c r="Y1381" s="3"/>
    </row>
    <row r="1382" spans="16:25" x14ac:dyDescent="0.45">
      <c r="P1382" s="3"/>
      <c r="W1382" s="3"/>
      <c r="Y1382" s="3"/>
    </row>
    <row r="1383" spans="16:25" x14ac:dyDescent="0.45">
      <c r="P1383" s="3"/>
      <c r="W1383" s="3"/>
      <c r="Y1383" s="3"/>
    </row>
    <row r="1384" spans="16:25" x14ac:dyDescent="0.45">
      <c r="P1384" s="3"/>
      <c r="W1384" s="3"/>
      <c r="Y1384" s="3"/>
    </row>
    <row r="1385" spans="16:25" x14ac:dyDescent="0.45">
      <c r="P1385" s="3"/>
      <c r="W1385" s="3"/>
      <c r="Y1385" s="3"/>
    </row>
    <row r="1386" spans="16:25" x14ac:dyDescent="0.45">
      <c r="P1386" s="3"/>
      <c r="W1386" s="3"/>
      <c r="Y1386" s="3"/>
    </row>
    <row r="1387" spans="16:25" x14ac:dyDescent="0.45">
      <c r="P1387" s="3"/>
      <c r="W1387" s="3"/>
      <c r="Y1387" s="3"/>
    </row>
    <row r="1388" spans="16:25" x14ac:dyDescent="0.45">
      <c r="P1388" s="3"/>
      <c r="W1388" s="3"/>
      <c r="Y1388" s="3"/>
    </row>
    <row r="1389" spans="16:25" x14ac:dyDescent="0.45">
      <c r="P1389" s="3"/>
      <c r="W1389" s="3"/>
      <c r="Y1389" s="3"/>
    </row>
    <row r="1390" spans="16:25" x14ac:dyDescent="0.45">
      <c r="P1390" s="3"/>
      <c r="W1390" s="3"/>
      <c r="Y1390" s="3"/>
    </row>
    <row r="1391" spans="16:25" x14ac:dyDescent="0.45">
      <c r="P1391" s="3"/>
      <c r="W1391" s="3"/>
      <c r="Y1391" s="3"/>
    </row>
    <row r="1392" spans="16:25" x14ac:dyDescent="0.45">
      <c r="P1392" s="3"/>
      <c r="W1392" s="3"/>
      <c r="Y1392" s="3"/>
    </row>
    <row r="1393" spans="16:25" x14ac:dyDescent="0.45">
      <c r="P1393" s="3"/>
      <c r="W1393" s="3"/>
      <c r="Y1393" s="3"/>
    </row>
    <row r="1394" spans="16:25" x14ac:dyDescent="0.45">
      <c r="P1394" s="3"/>
      <c r="W1394" s="3"/>
      <c r="Y1394" s="3"/>
    </row>
    <row r="1395" spans="16:25" x14ac:dyDescent="0.45">
      <c r="P1395" s="3"/>
      <c r="W1395" s="3"/>
      <c r="Y1395" s="3"/>
    </row>
    <row r="1396" spans="16:25" x14ac:dyDescent="0.45">
      <c r="P1396" s="3"/>
      <c r="W1396" s="3"/>
      <c r="Y1396" s="3"/>
    </row>
    <row r="1397" spans="16:25" x14ac:dyDescent="0.45">
      <c r="P1397" s="3"/>
      <c r="W1397" s="3"/>
      <c r="Y1397" s="3"/>
    </row>
    <row r="1398" spans="16:25" x14ac:dyDescent="0.45">
      <c r="P1398" s="3"/>
      <c r="W1398" s="3"/>
      <c r="Y1398" s="3"/>
    </row>
    <row r="1399" spans="16:25" x14ac:dyDescent="0.45">
      <c r="P1399" s="3"/>
      <c r="W1399" s="3"/>
      <c r="Y1399" s="3"/>
    </row>
    <row r="1400" spans="16:25" x14ac:dyDescent="0.45">
      <c r="P1400" s="3"/>
      <c r="W1400" s="3"/>
      <c r="Y1400" s="3"/>
    </row>
    <row r="1401" spans="16:25" x14ac:dyDescent="0.45">
      <c r="P1401" s="3"/>
      <c r="W1401" s="3"/>
      <c r="Y1401" s="3"/>
    </row>
    <row r="1402" spans="16:25" x14ac:dyDescent="0.45">
      <c r="P1402" s="3"/>
      <c r="W1402" s="3"/>
      <c r="Y1402" s="3"/>
    </row>
    <row r="1403" spans="16:25" x14ac:dyDescent="0.45">
      <c r="P1403" s="3"/>
      <c r="W1403" s="3"/>
      <c r="Y1403" s="3"/>
    </row>
    <row r="1404" spans="16:25" x14ac:dyDescent="0.45">
      <c r="P1404" s="3"/>
      <c r="W1404" s="3"/>
      <c r="Y1404" s="3"/>
    </row>
    <row r="1405" spans="16:25" x14ac:dyDescent="0.45">
      <c r="P1405" s="3"/>
      <c r="W1405" s="3"/>
      <c r="Y1405" s="3"/>
    </row>
    <row r="1406" spans="16:25" x14ac:dyDescent="0.45">
      <c r="P1406" s="3"/>
      <c r="W1406" s="3"/>
      <c r="Y1406" s="3"/>
    </row>
    <row r="1407" spans="16:25" x14ac:dyDescent="0.45">
      <c r="P1407" s="3"/>
      <c r="W1407" s="3"/>
      <c r="Y1407" s="3"/>
    </row>
    <row r="1408" spans="16:25" x14ac:dyDescent="0.45">
      <c r="P1408" s="3"/>
      <c r="W1408" s="3"/>
      <c r="Y1408" s="3"/>
    </row>
    <row r="1409" spans="16:25" x14ac:dyDescent="0.45">
      <c r="P1409" s="3"/>
      <c r="W1409" s="3"/>
      <c r="Y1409" s="3"/>
    </row>
    <row r="1410" spans="16:25" x14ac:dyDescent="0.45">
      <c r="P1410" s="3"/>
      <c r="W1410" s="3"/>
      <c r="Y1410" s="3"/>
    </row>
    <row r="1411" spans="16:25" x14ac:dyDescent="0.45">
      <c r="P1411" s="3"/>
      <c r="W1411" s="3"/>
      <c r="Y1411" s="3"/>
    </row>
    <row r="1412" spans="16:25" x14ac:dyDescent="0.45">
      <c r="P1412" s="3"/>
      <c r="W1412" s="3"/>
      <c r="Y1412" s="3"/>
    </row>
    <row r="1413" spans="16:25" x14ac:dyDescent="0.45">
      <c r="P1413" s="3"/>
      <c r="W1413" s="3"/>
      <c r="Y1413" s="3"/>
    </row>
    <row r="1414" spans="16:25" x14ac:dyDescent="0.45">
      <c r="P1414" s="3"/>
      <c r="W1414" s="3"/>
      <c r="Y1414" s="3"/>
    </row>
    <row r="1415" spans="16:25" x14ac:dyDescent="0.45">
      <c r="P1415" s="3"/>
      <c r="W1415" s="3"/>
      <c r="Y1415" s="3"/>
    </row>
    <row r="1416" spans="16:25" x14ac:dyDescent="0.45">
      <c r="P1416" s="3"/>
      <c r="W1416" s="3"/>
      <c r="Y1416" s="3"/>
    </row>
    <row r="1417" spans="16:25" x14ac:dyDescent="0.45">
      <c r="P1417" s="3"/>
      <c r="W1417" s="3"/>
      <c r="Y1417" s="3"/>
    </row>
    <row r="1418" spans="16:25" x14ac:dyDescent="0.45">
      <c r="P1418" s="3"/>
      <c r="W1418" s="3"/>
      <c r="Y1418" s="3"/>
    </row>
    <row r="1419" spans="16:25" x14ac:dyDescent="0.45">
      <c r="P1419" s="3"/>
      <c r="W1419" s="3"/>
      <c r="Y1419" s="3"/>
    </row>
    <row r="1420" spans="16:25" x14ac:dyDescent="0.45">
      <c r="P1420" s="3"/>
      <c r="W1420" s="3"/>
      <c r="Y1420" s="3"/>
    </row>
    <row r="1421" spans="16:25" x14ac:dyDescent="0.45">
      <c r="P1421" s="3"/>
      <c r="W1421" s="3"/>
      <c r="Y1421" s="3"/>
    </row>
    <row r="1422" spans="16:25" x14ac:dyDescent="0.45">
      <c r="P1422" s="3"/>
      <c r="W1422" s="3"/>
      <c r="Y1422" s="3"/>
    </row>
    <row r="1423" spans="16:25" x14ac:dyDescent="0.45">
      <c r="P1423" s="3"/>
      <c r="W1423" s="3"/>
      <c r="Y1423" s="3"/>
    </row>
    <row r="1424" spans="16:25" x14ac:dyDescent="0.45">
      <c r="P1424" s="3"/>
      <c r="W1424" s="3"/>
      <c r="Y1424" s="3"/>
    </row>
    <row r="1425" spans="16:25" x14ac:dyDescent="0.45">
      <c r="P1425" s="3"/>
      <c r="W1425" s="3"/>
      <c r="Y1425" s="3"/>
    </row>
    <row r="1426" spans="16:25" x14ac:dyDescent="0.45">
      <c r="P1426" s="3"/>
      <c r="W1426" s="3"/>
      <c r="Y1426" s="3"/>
    </row>
    <row r="1427" spans="16:25" x14ac:dyDescent="0.45">
      <c r="P1427" s="3"/>
      <c r="W1427" s="3"/>
      <c r="Y1427" s="3"/>
    </row>
    <row r="1428" spans="16:25" x14ac:dyDescent="0.45">
      <c r="P1428" s="3"/>
      <c r="W1428" s="3"/>
      <c r="Y1428" s="3"/>
    </row>
    <row r="1429" spans="16:25" x14ac:dyDescent="0.45">
      <c r="P1429" s="3"/>
      <c r="W1429" s="3"/>
      <c r="Y1429" s="3"/>
    </row>
    <row r="1430" spans="16:25" x14ac:dyDescent="0.45">
      <c r="P1430" s="3"/>
      <c r="W1430" s="3"/>
      <c r="Y1430" s="3"/>
    </row>
    <row r="1431" spans="16:25" x14ac:dyDescent="0.45">
      <c r="P1431" s="3"/>
      <c r="W1431" s="3"/>
      <c r="Y1431" s="3"/>
    </row>
    <row r="1432" spans="16:25" x14ac:dyDescent="0.45">
      <c r="P1432" s="3"/>
      <c r="W1432" s="3"/>
      <c r="Y1432" s="3"/>
    </row>
    <row r="1433" spans="16:25" x14ac:dyDescent="0.45">
      <c r="P1433" s="3"/>
      <c r="W1433" s="3"/>
      <c r="Y1433" s="3"/>
    </row>
    <row r="1434" spans="16:25" x14ac:dyDescent="0.45">
      <c r="P1434" s="3"/>
      <c r="W1434" s="3"/>
      <c r="Y1434" s="3"/>
    </row>
    <row r="1435" spans="16:25" x14ac:dyDescent="0.45">
      <c r="P1435" s="3"/>
      <c r="W1435" s="3"/>
      <c r="Y1435" s="3"/>
    </row>
    <row r="1436" spans="16:25" x14ac:dyDescent="0.45">
      <c r="P1436" s="3"/>
      <c r="W1436" s="3"/>
      <c r="Y1436" s="3"/>
    </row>
    <row r="1437" spans="16:25" x14ac:dyDescent="0.45">
      <c r="P1437" s="3"/>
      <c r="W1437" s="3"/>
      <c r="Y1437" s="3"/>
    </row>
    <row r="1438" spans="16:25" x14ac:dyDescent="0.45">
      <c r="P1438" s="3"/>
      <c r="W1438" s="3"/>
      <c r="Y1438" s="3"/>
    </row>
    <row r="1439" spans="16:25" x14ac:dyDescent="0.45">
      <c r="P1439" s="3"/>
      <c r="W1439" s="3"/>
      <c r="Y1439" s="3"/>
    </row>
    <row r="1440" spans="16:25" x14ac:dyDescent="0.45">
      <c r="P1440" s="3"/>
      <c r="W1440" s="3"/>
      <c r="Y1440" s="3"/>
    </row>
    <row r="1441" spans="16:25" x14ac:dyDescent="0.45">
      <c r="P1441" s="3"/>
      <c r="W1441" s="3"/>
      <c r="Y1441" s="3"/>
    </row>
    <row r="1442" spans="16:25" x14ac:dyDescent="0.45">
      <c r="P1442" s="3"/>
      <c r="W1442" s="3"/>
      <c r="Y1442" s="3"/>
    </row>
    <row r="1443" spans="16:25" x14ac:dyDescent="0.45">
      <c r="P1443" s="3"/>
      <c r="W1443" s="3"/>
      <c r="Y1443" s="3"/>
    </row>
    <row r="1444" spans="16:25" x14ac:dyDescent="0.45">
      <c r="P1444" s="3"/>
      <c r="W1444" s="3"/>
      <c r="Y1444" s="3"/>
    </row>
    <row r="1445" spans="16:25" x14ac:dyDescent="0.45">
      <c r="P1445" s="3"/>
      <c r="W1445" s="3"/>
      <c r="Y1445" s="3"/>
    </row>
    <row r="1446" spans="16:25" x14ac:dyDescent="0.45">
      <c r="P1446" s="3"/>
      <c r="W1446" s="3"/>
      <c r="Y1446" s="3"/>
    </row>
    <row r="1447" spans="16:25" x14ac:dyDescent="0.45">
      <c r="P1447" s="3"/>
      <c r="W1447" s="3"/>
      <c r="Y1447" s="3"/>
    </row>
    <row r="1448" spans="16:25" x14ac:dyDescent="0.45">
      <c r="P1448" s="3"/>
      <c r="W1448" s="3"/>
      <c r="Y1448" s="3"/>
    </row>
    <row r="1449" spans="16:25" x14ac:dyDescent="0.45">
      <c r="P1449" s="3"/>
      <c r="W1449" s="3"/>
      <c r="Y1449" s="3"/>
    </row>
    <row r="1450" spans="16:25" x14ac:dyDescent="0.45">
      <c r="P1450" s="3"/>
      <c r="W1450" s="3"/>
      <c r="Y1450" s="3"/>
    </row>
    <row r="1451" spans="16:25" x14ac:dyDescent="0.45">
      <c r="P1451" s="3"/>
      <c r="W1451" s="3"/>
      <c r="Y1451" s="3"/>
    </row>
    <row r="1452" spans="16:25" x14ac:dyDescent="0.45">
      <c r="P1452" s="3"/>
      <c r="W1452" s="3"/>
      <c r="Y1452" s="3"/>
    </row>
    <row r="1453" spans="16:25" x14ac:dyDescent="0.45">
      <c r="P1453" s="3"/>
      <c r="W1453" s="3"/>
      <c r="Y1453" s="3"/>
    </row>
    <row r="1454" spans="16:25" x14ac:dyDescent="0.45">
      <c r="P1454" s="3"/>
      <c r="W1454" s="3"/>
      <c r="Y1454" s="3"/>
    </row>
    <row r="1455" spans="16:25" x14ac:dyDescent="0.45">
      <c r="P1455" s="3"/>
      <c r="W1455" s="3"/>
      <c r="Y1455" s="3"/>
    </row>
    <row r="1456" spans="16:25" x14ac:dyDescent="0.45">
      <c r="P1456" s="3"/>
      <c r="W1456" s="3"/>
      <c r="Y1456" s="3"/>
    </row>
    <row r="1457" spans="16:25" x14ac:dyDescent="0.45">
      <c r="P1457" s="3"/>
      <c r="W1457" s="3"/>
      <c r="Y1457" s="3"/>
    </row>
    <row r="1458" spans="16:25" x14ac:dyDescent="0.45">
      <c r="P1458" s="3"/>
      <c r="W1458" s="3"/>
      <c r="Y1458" s="3"/>
    </row>
    <row r="1459" spans="16:25" x14ac:dyDescent="0.45">
      <c r="P1459" s="3"/>
      <c r="W1459" s="3"/>
      <c r="Y1459" s="3"/>
    </row>
    <row r="1460" spans="16:25" x14ac:dyDescent="0.45">
      <c r="P1460" s="3"/>
      <c r="W1460" s="3"/>
      <c r="Y1460" s="3"/>
    </row>
    <row r="1461" spans="16:25" x14ac:dyDescent="0.45">
      <c r="P1461" s="3"/>
      <c r="W1461" s="3"/>
      <c r="Y1461" s="3"/>
    </row>
    <row r="1462" spans="16:25" x14ac:dyDescent="0.45">
      <c r="P1462" s="3"/>
      <c r="W1462" s="3"/>
      <c r="Y1462" s="3"/>
    </row>
    <row r="1463" spans="16:25" x14ac:dyDescent="0.45">
      <c r="P1463" s="3"/>
      <c r="W1463" s="3"/>
      <c r="Y1463" s="3"/>
    </row>
    <row r="1464" spans="16:25" x14ac:dyDescent="0.45">
      <c r="P1464" s="3"/>
      <c r="W1464" s="3"/>
      <c r="Y1464" s="3"/>
    </row>
    <row r="1465" spans="16:25" x14ac:dyDescent="0.45">
      <c r="P1465" s="3"/>
      <c r="W1465" s="3"/>
      <c r="Y1465" s="3"/>
    </row>
    <row r="1466" spans="16:25" x14ac:dyDescent="0.45">
      <c r="P1466" s="3"/>
      <c r="W1466" s="3"/>
      <c r="Y1466" s="3"/>
    </row>
    <row r="1467" spans="16:25" x14ac:dyDescent="0.45">
      <c r="P1467" s="3"/>
      <c r="W1467" s="3"/>
      <c r="Y1467" s="3"/>
    </row>
    <row r="1468" spans="16:25" x14ac:dyDescent="0.45">
      <c r="P1468" s="3"/>
      <c r="W1468" s="3"/>
      <c r="Y1468" s="3"/>
    </row>
    <row r="1469" spans="16:25" x14ac:dyDescent="0.45">
      <c r="P1469" s="3"/>
      <c r="W1469" s="3"/>
      <c r="Y1469" s="3"/>
    </row>
    <row r="1470" spans="16:25" x14ac:dyDescent="0.45">
      <c r="P1470" s="3"/>
      <c r="W1470" s="3"/>
      <c r="Y1470" s="3"/>
    </row>
    <row r="1471" spans="16:25" x14ac:dyDescent="0.45">
      <c r="P1471" s="3"/>
      <c r="W1471" s="3"/>
      <c r="Y1471" s="3"/>
    </row>
    <row r="1472" spans="16:25" x14ac:dyDescent="0.45">
      <c r="P1472" s="3"/>
      <c r="W1472" s="3"/>
      <c r="Y1472" s="3"/>
    </row>
    <row r="1473" spans="16:25" x14ac:dyDescent="0.45">
      <c r="P1473" s="3"/>
      <c r="W1473" s="3"/>
      <c r="Y1473" s="3"/>
    </row>
    <row r="1474" spans="16:25" x14ac:dyDescent="0.45">
      <c r="P1474" s="3"/>
      <c r="W1474" s="3"/>
      <c r="Y1474" s="3"/>
    </row>
    <row r="1475" spans="16:25" x14ac:dyDescent="0.45">
      <c r="P1475" s="3"/>
      <c r="W1475" s="3"/>
      <c r="Y1475" s="3"/>
    </row>
    <row r="1476" spans="16:25" x14ac:dyDescent="0.45">
      <c r="P1476" s="3"/>
      <c r="W1476" s="3"/>
      <c r="Y1476" s="3"/>
    </row>
    <row r="1477" spans="16:25" x14ac:dyDescent="0.45">
      <c r="P1477" s="3"/>
      <c r="W1477" s="3"/>
      <c r="Y1477" s="3"/>
    </row>
    <row r="1478" spans="16:25" x14ac:dyDescent="0.45">
      <c r="P1478" s="3"/>
      <c r="W1478" s="3"/>
      <c r="Y1478" s="3"/>
    </row>
    <row r="1479" spans="16:25" x14ac:dyDescent="0.45">
      <c r="P1479" s="3"/>
      <c r="W1479" s="3"/>
      <c r="Y1479" s="3"/>
    </row>
    <row r="1480" spans="16:25" x14ac:dyDescent="0.45">
      <c r="P1480" s="3"/>
      <c r="W1480" s="3"/>
      <c r="Y1480" s="3"/>
    </row>
    <row r="1481" spans="16:25" x14ac:dyDescent="0.45">
      <c r="P1481" s="3"/>
      <c r="W1481" s="3"/>
      <c r="Y1481" s="3"/>
    </row>
    <row r="1482" spans="16:25" x14ac:dyDescent="0.45">
      <c r="P1482" s="3"/>
      <c r="W1482" s="3"/>
      <c r="Y1482" s="3"/>
    </row>
    <row r="1483" spans="16:25" x14ac:dyDescent="0.45">
      <c r="P1483" s="3"/>
      <c r="W1483" s="3"/>
      <c r="Y1483" s="3"/>
    </row>
    <row r="1484" spans="16:25" x14ac:dyDescent="0.45">
      <c r="P1484" s="3"/>
      <c r="W1484" s="3"/>
      <c r="Y1484" s="3"/>
    </row>
    <row r="1485" spans="16:25" x14ac:dyDescent="0.45">
      <c r="P1485" s="3"/>
      <c r="W1485" s="3"/>
      <c r="Y1485" s="3"/>
    </row>
    <row r="1486" spans="16:25" x14ac:dyDescent="0.45">
      <c r="P1486" s="3"/>
      <c r="W1486" s="3"/>
      <c r="Y1486" s="3"/>
    </row>
    <row r="1487" spans="16:25" x14ac:dyDescent="0.45">
      <c r="P1487" s="3"/>
      <c r="W1487" s="3"/>
      <c r="Y1487" s="3"/>
    </row>
    <row r="1488" spans="16:25" x14ac:dyDescent="0.45">
      <c r="P1488" s="3"/>
      <c r="W1488" s="3"/>
      <c r="Y1488" s="3"/>
    </row>
    <row r="1489" spans="16:25" x14ac:dyDescent="0.45">
      <c r="P1489" s="3"/>
      <c r="W1489" s="3"/>
      <c r="Y1489" s="3"/>
    </row>
    <row r="1490" spans="16:25" x14ac:dyDescent="0.45">
      <c r="P1490" s="3"/>
      <c r="W1490" s="3"/>
      <c r="Y1490" s="3"/>
    </row>
    <row r="1491" spans="16:25" x14ac:dyDescent="0.45">
      <c r="P1491" s="3"/>
      <c r="W1491" s="3"/>
      <c r="Y1491" s="3"/>
    </row>
    <row r="1492" spans="16:25" x14ac:dyDescent="0.45">
      <c r="P1492" s="3"/>
      <c r="W1492" s="3"/>
      <c r="Y1492" s="3"/>
    </row>
    <row r="1493" spans="16:25" x14ac:dyDescent="0.45">
      <c r="P1493" s="3"/>
      <c r="W1493" s="3"/>
      <c r="Y1493" s="3"/>
    </row>
    <row r="1494" spans="16:25" x14ac:dyDescent="0.45">
      <c r="P1494" s="3"/>
      <c r="W1494" s="3"/>
      <c r="Y1494" s="3"/>
    </row>
    <row r="1495" spans="16:25" x14ac:dyDescent="0.45">
      <c r="P1495" s="3"/>
      <c r="W1495" s="3"/>
      <c r="Y1495" s="3"/>
    </row>
    <row r="1496" spans="16:25" x14ac:dyDescent="0.45">
      <c r="P1496" s="3"/>
      <c r="W1496" s="3"/>
      <c r="Y1496" s="3"/>
    </row>
    <row r="1497" spans="16:25" x14ac:dyDescent="0.45">
      <c r="P1497" s="3"/>
      <c r="W1497" s="3"/>
      <c r="Y1497" s="3"/>
    </row>
    <row r="1498" spans="16:25" x14ac:dyDescent="0.45">
      <c r="P1498" s="3"/>
      <c r="W1498" s="3"/>
      <c r="Y1498" s="3"/>
    </row>
    <row r="1499" spans="16:25" x14ac:dyDescent="0.45">
      <c r="P1499" s="3"/>
      <c r="W1499" s="3"/>
      <c r="Y1499" s="3"/>
    </row>
    <row r="1500" spans="16:25" x14ac:dyDescent="0.45">
      <c r="P1500" s="3"/>
      <c r="W1500" s="3"/>
      <c r="Y1500" s="3"/>
    </row>
    <row r="1501" spans="16:25" x14ac:dyDescent="0.45">
      <c r="P1501" s="3"/>
      <c r="W1501" s="3"/>
      <c r="Y1501" s="3"/>
    </row>
    <row r="1502" spans="16:25" x14ac:dyDescent="0.45">
      <c r="P1502" s="3"/>
      <c r="W1502" s="3"/>
      <c r="Y1502" s="3"/>
    </row>
    <row r="1503" spans="16:25" x14ac:dyDescent="0.45">
      <c r="P1503" s="3"/>
      <c r="W1503" s="3"/>
      <c r="Y1503" s="3"/>
    </row>
    <row r="1504" spans="16:25" x14ac:dyDescent="0.45">
      <c r="P1504" s="3"/>
      <c r="W1504" s="3"/>
      <c r="Y1504" s="3"/>
    </row>
    <row r="1505" spans="16:25" x14ac:dyDescent="0.45">
      <c r="P1505" s="3"/>
      <c r="W1505" s="3"/>
      <c r="Y1505" s="3"/>
    </row>
    <row r="1506" spans="16:25" x14ac:dyDescent="0.45">
      <c r="P1506" s="3"/>
      <c r="W1506" s="3"/>
      <c r="Y1506" s="3"/>
    </row>
    <row r="1507" spans="16:25" x14ac:dyDescent="0.45">
      <c r="P1507" s="3"/>
      <c r="W1507" s="3"/>
      <c r="Y1507" s="3"/>
    </row>
    <row r="1508" spans="16:25" x14ac:dyDescent="0.45">
      <c r="P1508" s="3"/>
      <c r="W1508" s="3"/>
      <c r="Y1508" s="3"/>
    </row>
    <row r="1509" spans="16:25" x14ac:dyDescent="0.45">
      <c r="P1509" s="3"/>
      <c r="W1509" s="3"/>
      <c r="Y1509" s="3"/>
    </row>
    <row r="1510" spans="16:25" x14ac:dyDescent="0.45">
      <c r="P1510" s="3"/>
      <c r="W1510" s="3"/>
      <c r="Y1510" s="3"/>
    </row>
    <row r="1511" spans="16:25" x14ac:dyDescent="0.45">
      <c r="P1511" s="3"/>
      <c r="W1511" s="3"/>
      <c r="Y1511" s="3"/>
    </row>
    <row r="1512" spans="16:25" x14ac:dyDescent="0.45">
      <c r="P1512" s="3"/>
      <c r="W1512" s="3"/>
      <c r="Y1512" s="3"/>
    </row>
    <row r="1513" spans="16:25" x14ac:dyDescent="0.45">
      <c r="P1513" s="3"/>
      <c r="W1513" s="3"/>
      <c r="Y1513" s="3"/>
    </row>
    <row r="1514" spans="16:25" x14ac:dyDescent="0.45">
      <c r="P1514" s="3"/>
      <c r="W1514" s="3"/>
      <c r="Y1514" s="3"/>
    </row>
    <row r="1515" spans="16:25" x14ac:dyDescent="0.45">
      <c r="P1515" s="3"/>
      <c r="W1515" s="3"/>
      <c r="Y1515" s="3"/>
    </row>
    <row r="1516" spans="16:25" x14ac:dyDescent="0.45">
      <c r="P1516" s="3"/>
      <c r="W1516" s="3"/>
      <c r="Y1516" s="3"/>
    </row>
    <row r="1517" spans="16:25" x14ac:dyDescent="0.45">
      <c r="P1517" s="3"/>
      <c r="W1517" s="3"/>
      <c r="Y1517" s="3"/>
    </row>
    <row r="1518" spans="16:25" x14ac:dyDescent="0.45">
      <c r="P1518" s="3"/>
      <c r="W1518" s="3"/>
      <c r="Y1518" s="3"/>
    </row>
    <row r="1519" spans="16:25" x14ac:dyDescent="0.45">
      <c r="P1519" s="3"/>
      <c r="W1519" s="3"/>
      <c r="Y1519" s="3"/>
    </row>
    <row r="1520" spans="16:25" x14ac:dyDescent="0.45">
      <c r="P1520" s="3"/>
      <c r="W1520" s="3"/>
      <c r="Y1520" s="3"/>
    </row>
    <row r="1521" spans="16:25" x14ac:dyDescent="0.45">
      <c r="P1521" s="3"/>
      <c r="W1521" s="3"/>
      <c r="Y1521" s="3"/>
    </row>
    <row r="1522" spans="16:25" x14ac:dyDescent="0.45">
      <c r="P1522" s="3"/>
      <c r="W1522" s="3"/>
      <c r="Y1522" s="3"/>
    </row>
    <row r="1523" spans="16:25" x14ac:dyDescent="0.45">
      <c r="P1523" s="3"/>
      <c r="W1523" s="3"/>
      <c r="Y1523" s="3"/>
    </row>
    <row r="1524" spans="16:25" x14ac:dyDescent="0.45">
      <c r="P1524" s="3"/>
      <c r="W1524" s="3"/>
      <c r="Y1524" s="3"/>
    </row>
    <row r="1525" spans="16:25" x14ac:dyDescent="0.45">
      <c r="P1525" s="3"/>
      <c r="W1525" s="3"/>
      <c r="Y1525" s="3"/>
    </row>
    <row r="1526" spans="16:25" x14ac:dyDescent="0.45">
      <c r="P1526" s="3"/>
      <c r="W1526" s="3"/>
      <c r="Y1526" s="3"/>
    </row>
    <row r="1527" spans="16:25" x14ac:dyDescent="0.45">
      <c r="P1527" s="3"/>
      <c r="W1527" s="3"/>
      <c r="Y1527" s="3"/>
    </row>
    <row r="1528" spans="16:25" x14ac:dyDescent="0.45">
      <c r="P1528" s="3"/>
      <c r="W1528" s="3"/>
      <c r="Y1528" s="3"/>
    </row>
    <row r="1529" spans="16:25" x14ac:dyDescent="0.45">
      <c r="P1529" s="3"/>
      <c r="W1529" s="3"/>
      <c r="Y1529" s="3"/>
    </row>
    <row r="1530" spans="16:25" x14ac:dyDescent="0.45">
      <c r="P1530" s="3"/>
      <c r="W1530" s="3"/>
      <c r="Y1530" s="3"/>
    </row>
    <row r="1531" spans="16:25" x14ac:dyDescent="0.45">
      <c r="P1531" s="3"/>
      <c r="W1531" s="3"/>
      <c r="Y1531" s="3"/>
    </row>
    <row r="1532" spans="16:25" x14ac:dyDescent="0.45">
      <c r="P1532" s="3"/>
      <c r="W1532" s="3"/>
      <c r="Y1532" s="3"/>
    </row>
    <row r="1533" spans="16:25" x14ac:dyDescent="0.45">
      <c r="P1533" s="3"/>
      <c r="W1533" s="3"/>
      <c r="Y1533" s="3"/>
    </row>
    <row r="1534" spans="16:25" x14ac:dyDescent="0.45">
      <c r="P1534" s="3"/>
      <c r="W1534" s="3"/>
      <c r="Y1534" s="3"/>
    </row>
    <row r="1535" spans="16:25" x14ac:dyDescent="0.45">
      <c r="P1535" s="3"/>
      <c r="W1535" s="3"/>
      <c r="Y1535" s="3"/>
    </row>
    <row r="1536" spans="16:25" x14ac:dyDescent="0.45">
      <c r="P1536" s="3"/>
      <c r="W1536" s="3"/>
      <c r="Y1536" s="3"/>
    </row>
    <row r="1537" spans="16:25" x14ac:dyDescent="0.45">
      <c r="P1537" s="3"/>
      <c r="W1537" s="3"/>
      <c r="Y1537" s="3"/>
    </row>
    <row r="1538" spans="16:25" x14ac:dyDescent="0.45">
      <c r="P1538" s="3"/>
      <c r="W1538" s="3"/>
      <c r="Y1538" s="3"/>
    </row>
    <row r="1539" spans="16:25" x14ac:dyDescent="0.45">
      <c r="P1539" s="3"/>
      <c r="W1539" s="3"/>
      <c r="Y1539" s="3"/>
    </row>
    <row r="1540" spans="16:25" x14ac:dyDescent="0.45">
      <c r="P1540" s="3"/>
      <c r="W1540" s="3"/>
      <c r="Y1540" s="3"/>
    </row>
    <row r="1541" spans="16:25" x14ac:dyDescent="0.45">
      <c r="P1541" s="3"/>
      <c r="W1541" s="3"/>
      <c r="Y1541" s="3"/>
    </row>
    <row r="1542" spans="16:25" x14ac:dyDescent="0.45">
      <c r="P1542" s="3"/>
      <c r="W1542" s="3"/>
      <c r="Y1542" s="3"/>
    </row>
    <row r="1543" spans="16:25" x14ac:dyDescent="0.45">
      <c r="P1543" s="3"/>
      <c r="W1543" s="3"/>
      <c r="Y1543" s="3"/>
    </row>
    <row r="1544" spans="16:25" x14ac:dyDescent="0.45">
      <c r="P1544" s="3"/>
      <c r="W1544" s="3"/>
      <c r="Y1544" s="3"/>
    </row>
    <row r="1545" spans="16:25" x14ac:dyDescent="0.45">
      <c r="P1545" s="3"/>
      <c r="W1545" s="3"/>
      <c r="Y1545" s="3"/>
    </row>
    <row r="1546" spans="16:25" x14ac:dyDescent="0.45">
      <c r="P1546" s="3"/>
      <c r="W1546" s="3"/>
      <c r="Y1546" s="3"/>
    </row>
    <row r="1547" spans="16:25" x14ac:dyDescent="0.45">
      <c r="P1547" s="3"/>
      <c r="W1547" s="3"/>
      <c r="Y1547" s="3"/>
    </row>
    <row r="1548" spans="16:25" x14ac:dyDescent="0.45">
      <c r="P1548" s="3"/>
      <c r="W1548" s="3"/>
      <c r="Y1548" s="3"/>
    </row>
    <row r="1549" spans="16:25" x14ac:dyDescent="0.45">
      <c r="P1549" s="3"/>
      <c r="W1549" s="3"/>
      <c r="Y1549" s="3"/>
    </row>
    <row r="1550" spans="16:25" x14ac:dyDescent="0.45">
      <c r="P1550" s="3"/>
      <c r="W1550" s="3"/>
      <c r="Y1550" s="3"/>
    </row>
    <row r="1551" spans="16:25" x14ac:dyDescent="0.45">
      <c r="P1551" s="3"/>
      <c r="W1551" s="3"/>
      <c r="Y1551" s="3"/>
    </row>
    <row r="1552" spans="16:25" x14ac:dyDescent="0.45">
      <c r="P1552" s="3"/>
      <c r="W1552" s="3"/>
      <c r="Y1552" s="3"/>
    </row>
    <row r="1553" spans="16:25" x14ac:dyDescent="0.45">
      <c r="P1553" s="3"/>
      <c r="W1553" s="3"/>
      <c r="Y1553" s="3"/>
    </row>
    <row r="1554" spans="16:25" x14ac:dyDescent="0.45">
      <c r="P1554" s="3"/>
      <c r="W1554" s="3"/>
      <c r="Y1554" s="3"/>
    </row>
    <row r="1555" spans="16:25" x14ac:dyDescent="0.45">
      <c r="P1555" s="3"/>
      <c r="W1555" s="3"/>
      <c r="Y1555" s="3"/>
    </row>
    <row r="1556" spans="16:25" x14ac:dyDescent="0.45">
      <c r="P1556" s="3"/>
      <c r="W1556" s="3"/>
      <c r="Y1556" s="3"/>
    </row>
    <row r="1557" spans="16:25" x14ac:dyDescent="0.45">
      <c r="P1557" s="3"/>
      <c r="W1557" s="3"/>
      <c r="Y1557" s="3"/>
    </row>
    <row r="1558" spans="16:25" x14ac:dyDescent="0.45">
      <c r="P1558" s="3"/>
      <c r="W1558" s="3"/>
      <c r="Y1558" s="3"/>
    </row>
    <row r="1559" spans="16:25" x14ac:dyDescent="0.45">
      <c r="P1559" s="3"/>
      <c r="W1559" s="3"/>
      <c r="Y1559" s="3"/>
    </row>
    <row r="1560" spans="16:25" x14ac:dyDescent="0.45">
      <c r="P1560" s="3"/>
      <c r="W1560" s="3"/>
      <c r="Y1560" s="3"/>
    </row>
    <row r="1561" spans="16:25" x14ac:dyDescent="0.45">
      <c r="P1561" s="3"/>
      <c r="W1561" s="3"/>
      <c r="Y1561" s="3"/>
    </row>
    <row r="1562" spans="16:25" x14ac:dyDescent="0.45">
      <c r="P1562" s="3"/>
      <c r="W1562" s="3"/>
      <c r="Y1562" s="3"/>
    </row>
    <row r="1563" spans="16:25" x14ac:dyDescent="0.45">
      <c r="P1563" s="3"/>
      <c r="W1563" s="3"/>
      <c r="Y1563" s="3"/>
    </row>
    <row r="1564" spans="16:25" x14ac:dyDescent="0.45">
      <c r="P1564" s="3"/>
      <c r="W1564" s="3"/>
      <c r="Y1564" s="3"/>
    </row>
    <row r="1565" spans="16:25" x14ac:dyDescent="0.45">
      <c r="P1565" s="3"/>
      <c r="W1565" s="3"/>
      <c r="Y1565" s="3"/>
    </row>
    <row r="1566" spans="16:25" x14ac:dyDescent="0.45">
      <c r="P1566" s="3"/>
      <c r="W1566" s="3"/>
      <c r="Y1566" s="3"/>
    </row>
    <row r="1567" spans="16:25" x14ac:dyDescent="0.45">
      <c r="P1567" s="3"/>
      <c r="W1567" s="3"/>
      <c r="Y1567" s="3"/>
    </row>
    <row r="1568" spans="16:25" x14ac:dyDescent="0.45">
      <c r="P1568" s="3"/>
      <c r="W1568" s="3"/>
      <c r="Y1568" s="3"/>
    </row>
    <row r="1569" spans="16:25" x14ac:dyDescent="0.45">
      <c r="P1569" s="3"/>
      <c r="W1569" s="3"/>
      <c r="Y1569" s="3"/>
    </row>
    <row r="1570" spans="16:25" x14ac:dyDescent="0.45">
      <c r="P1570" s="3"/>
      <c r="W1570" s="3"/>
      <c r="Y1570" s="3"/>
    </row>
    <row r="1571" spans="16:25" x14ac:dyDescent="0.45">
      <c r="P1571" s="3"/>
      <c r="W1571" s="3"/>
      <c r="Y1571" s="3"/>
    </row>
    <row r="1572" spans="16:25" x14ac:dyDescent="0.45">
      <c r="P1572" s="3"/>
      <c r="W1572" s="3"/>
      <c r="Y1572" s="3"/>
    </row>
    <row r="1573" spans="16:25" x14ac:dyDescent="0.45">
      <c r="P1573" s="3"/>
      <c r="W1573" s="3"/>
      <c r="Y1573" s="3"/>
    </row>
    <row r="1574" spans="16:25" x14ac:dyDescent="0.45">
      <c r="P1574" s="3"/>
      <c r="W1574" s="3"/>
      <c r="Y1574" s="3"/>
    </row>
    <row r="1575" spans="16:25" x14ac:dyDescent="0.45">
      <c r="P1575" s="3"/>
      <c r="W1575" s="3"/>
      <c r="Y1575" s="3"/>
    </row>
    <row r="1576" spans="16:25" x14ac:dyDescent="0.45">
      <c r="P1576" s="3"/>
      <c r="W1576" s="3"/>
      <c r="Y1576" s="3"/>
    </row>
    <row r="1577" spans="16:25" x14ac:dyDescent="0.45">
      <c r="P1577" s="3"/>
      <c r="W1577" s="3"/>
      <c r="Y1577" s="3"/>
    </row>
    <row r="1578" spans="16:25" x14ac:dyDescent="0.45">
      <c r="P1578" s="3"/>
      <c r="W1578" s="3"/>
      <c r="Y1578" s="3"/>
    </row>
    <row r="1579" spans="16:25" x14ac:dyDescent="0.45">
      <c r="P1579" s="3"/>
      <c r="W1579" s="3"/>
      <c r="Y1579" s="3"/>
    </row>
    <row r="1580" spans="16:25" x14ac:dyDescent="0.45">
      <c r="P1580" s="3"/>
      <c r="W1580" s="3"/>
      <c r="Y1580" s="3"/>
    </row>
    <row r="1581" spans="16:25" x14ac:dyDescent="0.45">
      <c r="P1581" s="3"/>
      <c r="W1581" s="3"/>
      <c r="Y1581" s="3"/>
    </row>
    <row r="1582" spans="16:25" x14ac:dyDescent="0.45">
      <c r="P1582" s="3"/>
      <c r="W1582" s="3"/>
      <c r="Y1582" s="3"/>
    </row>
    <row r="1583" spans="16:25" x14ac:dyDescent="0.45">
      <c r="P1583" s="3"/>
      <c r="W1583" s="3"/>
      <c r="Y1583" s="3"/>
    </row>
    <row r="1584" spans="16:25" x14ac:dyDescent="0.45">
      <c r="P1584" s="3"/>
      <c r="W1584" s="3"/>
      <c r="Y1584" s="3"/>
    </row>
    <row r="1585" spans="16:25" x14ac:dyDescent="0.45">
      <c r="P1585" s="3"/>
      <c r="W1585" s="3"/>
      <c r="Y1585" s="3"/>
    </row>
    <row r="1586" spans="16:25" x14ac:dyDescent="0.45">
      <c r="P1586" s="3"/>
      <c r="W1586" s="3"/>
      <c r="Y1586" s="3"/>
    </row>
    <row r="1587" spans="16:25" x14ac:dyDescent="0.45">
      <c r="P1587" s="3"/>
      <c r="W1587" s="3"/>
      <c r="Y1587" s="3"/>
    </row>
    <row r="1588" spans="16:25" x14ac:dyDescent="0.45">
      <c r="P1588" s="3"/>
      <c r="W1588" s="3"/>
      <c r="Y1588" s="3"/>
    </row>
    <row r="1589" spans="16:25" x14ac:dyDescent="0.45">
      <c r="P1589" s="3"/>
      <c r="W1589" s="3"/>
      <c r="Y1589" s="3"/>
    </row>
    <row r="1590" spans="16:25" x14ac:dyDescent="0.45">
      <c r="P1590" s="3"/>
      <c r="W1590" s="3"/>
      <c r="Y1590" s="3"/>
    </row>
    <row r="1591" spans="16:25" x14ac:dyDescent="0.45">
      <c r="P1591" s="3"/>
      <c r="W1591" s="3"/>
      <c r="Y1591" s="3"/>
    </row>
    <row r="1592" spans="16:25" x14ac:dyDescent="0.45">
      <c r="P1592" s="3"/>
      <c r="W1592" s="3"/>
      <c r="Y1592" s="3"/>
    </row>
    <row r="1593" spans="16:25" x14ac:dyDescent="0.45">
      <c r="P1593" s="3"/>
      <c r="W1593" s="3"/>
      <c r="Y1593" s="3"/>
    </row>
    <row r="1594" spans="16:25" x14ac:dyDescent="0.45">
      <c r="P1594" s="3"/>
      <c r="W1594" s="3"/>
      <c r="Y1594" s="3"/>
    </row>
    <row r="1595" spans="16:25" x14ac:dyDescent="0.45">
      <c r="P1595" s="3"/>
      <c r="W1595" s="3"/>
      <c r="Y1595" s="3"/>
    </row>
    <row r="1596" spans="16:25" x14ac:dyDescent="0.45">
      <c r="P1596" s="3"/>
      <c r="W1596" s="3"/>
      <c r="Y1596" s="3"/>
    </row>
    <row r="1597" spans="16:25" x14ac:dyDescent="0.45">
      <c r="P1597" s="3"/>
      <c r="W1597" s="3"/>
      <c r="Y1597" s="3"/>
    </row>
    <row r="1598" spans="16:25" x14ac:dyDescent="0.45">
      <c r="P1598" s="3"/>
      <c r="W1598" s="3"/>
      <c r="Y1598" s="3"/>
    </row>
    <row r="1599" spans="16:25" x14ac:dyDescent="0.45">
      <c r="P1599" s="3"/>
      <c r="W1599" s="3"/>
      <c r="Y1599" s="3"/>
    </row>
    <row r="1600" spans="16:25" x14ac:dyDescent="0.45">
      <c r="P1600" s="3"/>
      <c r="W1600" s="3"/>
      <c r="Y1600" s="3"/>
    </row>
    <row r="1601" spans="16:25" x14ac:dyDescent="0.45">
      <c r="P1601" s="3"/>
      <c r="W1601" s="3"/>
      <c r="Y1601" s="3"/>
    </row>
    <row r="1602" spans="16:25" x14ac:dyDescent="0.45">
      <c r="P1602" s="3"/>
      <c r="W1602" s="3"/>
      <c r="Y1602" s="3"/>
    </row>
    <row r="1603" spans="16:25" x14ac:dyDescent="0.45">
      <c r="P1603" s="3"/>
      <c r="W1603" s="3"/>
      <c r="Y1603" s="3"/>
    </row>
    <row r="1604" spans="16:25" x14ac:dyDescent="0.45">
      <c r="P1604" s="3"/>
      <c r="W1604" s="3"/>
      <c r="Y1604" s="3"/>
    </row>
    <row r="1605" spans="16:25" x14ac:dyDescent="0.45">
      <c r="P1605" s="3"/>
      <c r="W1605" s="3"/>
      <c r="Y1605" s="3"/>
    </row>
    <row r="1606" spans="16:25" x14ac:dyDescent="0.45">
      <c r="P1606" s="3"/>
      <c r="W1606" s="3"/>
      <c r="Y1606" s="3"/>
    </row>
    <row r="1607" spans="16:25" x14ac:dyDescent="0.45">
      <c r="P1607" s="3"/>
      <c r="W1607" s="3"/>
      <c r="Y1607" s="3"/>
    </row>
    <row r="1608" spans="16:25" x14ac:dyDescent="0.45">
      <c r="P1608" s="3"/>
      <c r="W1608" s="3"/>
      <c r="Y1608" s="3"/>
    </row>
    <row r="1609" spans="16:25" x14ac:dyDescent="0.45">
      <c r="P1609" s="3"/>
      <c r="W1609" s="3"/>
      <c r="Y1609" s="3"/>
    </row>
    <row r="1610" spans="16:25" x14ac:dyDescent="0.45">
      <c r="P1610" s="3"/>
      <c r="W1610" s="3"/>
      <c r="Y1610" s="3"/>
    </row>
    <row r="1611" spans="16:25" x14ac:dyDescent="0.45">
      <c r="P1611" s="3"/>
      <c r="W1611" s="3"/>
      <c r="Y1611" s="3"/>
    </row>
    <row r="1612" spans="16:25" x14ac:dyDescent="0.45">
      <c r="P1612" s="3"/>
      <c r="W1612" s="3"/>
      <c r="Y1612" s="3"/>
    </row>
    <row r="1613" spans="16:25" x14ac:dyDescent="0.45">
      <c r="P1613" s="3"/>
      <c r="W1613" s="3"/>
      <c r="Y1613" s="3"/>
    </row>
    <row r="1614" spans="16:25" x14ac:dyDescent="0.45">
      <c r="P1614" s="3"/>
      <c r="W1614" s="3"/>
      <c r="Y1614" s="3"/>
    </row>
    <row r="1615" spans="16:25" x14ac:dyDescent="0.45">
      <c r="P1615" s="3"/>
      <c r="W1615" s="3"/>
      <c r="Y1615" s="3"/>
    </row>
    <row r="1616" spans="16:25" x14ac:dyDescent="0.45">
      <c r="P1616" s="3"/>
      <c r="W1616" s="3"/>
      <c r="Y1616" s="3"/>
    </row>
    <row r="1617" spans="16:25" x14ac:dyDescent="0.45">
      <c r="P1617" s="3"/>
      <c r="W1617" s="3"/>
      <c r="Y1617" s="3"/>
    </row>
    <row r="1618" spans="16:25" x14ac:dyDescent="0.45">
      <c r="P1618" s="3"/>
      <c r="W1618" s="3"/>
      <c r="Y1618" s="3"/>
    </row>
    <row r="1619" spans="16:25" x14ac:dyDescent="0.45">
      <c r="P1619" s="3"/>
      <c r="W1619" s="3"/>
      <c r="Y1619" s="3"/>
    </row>
    <row r="1620" spans="16:25" x14ac:dyDescent="0.45">
      <c r="P1620" s="3"/>
      <c r="W1620" s="3"/>
      <c r="Y1620" s="3"/>
    </row>
    <row r="1621" spans="16:25" x14ac:dyDescent="0.45">
      <c r="P1621" s="3"/>
      <c r="W1621" s="3"/>
      <c r="Y1621" s="3"/>
    </row>
    <row r="1622" spans="16:25" x14ac:dyDescent="0.45">
      <c r="P1622" s="3"/>
      <c r="W1622" s="3"/>
      <c r="Y1622" s="3"/>
    </row>
    <row r="1623" spans="16:25" x14ac:dyDescent="0.45">
      <c r="P1623" s="3"/>
      <c r="W1623" s="3"/>
      <c r="Y1623" s="3"/>
    </row>
    <row r="1624" spans="16:25" x14ac:dyDescent="0.45">
      <c r="P1624" s="3"/>
      <c r="W1624" s="3"/>
      <c r="Y1624" s="3"/>
    </row>
    <row r="1625" spans="16:25" x14ac:dyDescent="0.45">
      <c r="P1625" s="3"/>
      <c r="W1625" s="3"/>
      <c r="Y1625" s="3"/>
    </row>
    <row r="1626" spans="16:25" x14ac:dyDescent="0.45">
      <c r="P1626" s="3"/>
      <c r="W1626" s="3"/>
      <c r="Y1626" s="3"/>
    </row>
    <row r="1627" spans="16:25" x14ac:dyDescent="0.45">
      <c r="P1627" s="3"/>
      <c r="W1627" s="3"/>
      <c r="Y1627" s="3"/>
    </row>
    <row r="1628" spans="16:25" x14ac:dyDescent="0.45">
      <c r="P1628" s="3"/>
      <c r="W1628" s="3"/>
      <c r="Y1628" s="3"/>
    </row>
    <row r="1629" spans="16:25" x14ac:dyDescent="0.45">
      <c r="P1629" s="3"/>
      <c r="W1629" s="3"/>
      <c r="Y1629" s="3"/>
    </row>
    <row r="1630" spans="16:25" x14ac:dyDescent="0.45">
      <c r="P1630" s="3"/>
      <c r="W1630" s="3"/>
      <c r="Y1630" s="3"/>
    </row>
    <row r="1631" spans="16:25" x14ac:dyDescent="0.45">
      <c r="P1631" s="3"/>
      <c r="W1631" s="3"/>
      <c r="Y1631" s="3"/>
    </row>
    <row r="1632" spans="16:25" x14ac:dyDescent="0.45">
      <c r="P1632" s="3"/>
      <c r="W1632" s="3"/>
      <c r="Y1632" s="3"/>
    </row>
    <row r="1633" spans="16:25" x14ac:dyDescent="0.45">
      <c r="P1633" s="3"/>
      <c r="W1633" s="3"/>
      <c r="Y1633" s="3"/>
    </row>
    <row r="1634" spans="16:25" x14ac:dyDescent="0.45">
      <c r="P1634" s="3"/>
      <c r="W1634" s="3"/>
      <c r="Y1634" s="3"/>
    </row>
    <row r="1635" spans="16:25" x14ac:dyDescent="0.45">
      <c r="P1635" s="3"/>
      <c r="W1635" s="3"/>
      <c r="Y1635" s="3"/>
    </row>
    <row r="1636" spans="16:25" x14ac:dyDescent="0.45">
      <c r="P1636" s="3"/>
      <c r="W1636" s="3"/>
      <c r="Y1636" s="3"/>
    </row>
    <row r="1637" spans="16:25" x14ac:dyDescent="0.45">
      <c r="P1637" s="3"/>
      <c r="W1637" s="3"/>
      <c r="Y1637" s="3"/>
    </row>
    <row r="1638" spans="16:25" x14ac:dyDescent="0.45">
      <c r="P1638" s="3"/>
      <c r="W1638" s="3"/>
      <c r="Y1638" s="3"/>
    </row>
    <row r="1639" spans="16:25" x14ac:dyDescent="0.45">
      <c r="P1639" s="3"/>
      <c r="W1639" s="3"/>
      <c r="Y1639" s="3"/>
    </row>
    <row r="1640" spans="16:25" x14ac:dyDescent="0.45">
      <c r="P1640" s="3"/>
      <c r="W1640" s="3"/>
      <c r="Y1640" s="3"/>
    </row>
    <row r="1641" spans="16:25" x14ac:dyDescent="0.45">
      <c r="P1641" s="3"/>
      <c r="W1641" s="3"/>
      <c r="Y1641" s="3"/>
    </row>
    <row r="1642" spans="16:25" x14ac:dyDescent="0.45">
      <c r="P1642" s="3"/>
      <c r="W1642" s="3"/>
      <c r="Y1642" s="3"/>
    </row>
    <row r="1643" spans="16:25" x14ac:dyDescent="0.45">
      <c r="P1643" s="3"/>
      <c r="W1643" s="3"/>
      <c r="Y1643" s="3"/>
    </row>
    <row r="1644" spans="16:25" x14ac:dyDescent="0.45">
      <c r="P1644" s="3"/>
      <c r="W1644" s="3"/>
      <c r="Y1644" s="3"/>
    </row>
    <row r="1645" spans="16:25" x14ac:dyDescent="0.45">
      <c r="P1645" s="3"/>
      <c r="W1645" s="3"/>
      <c r="Y1645" s="3"/>
    </row>
    <row r="1646" spans="16:25" x14ac:dyDescent="0.45">
      <c r="P1646" s="3"/>
      <c r="W1646" s="3"/>
      <c r="Y1646" s="3"/>
    </row>
    <row r="1647" spans="16:25" x14ac:dyDescent="0.45">
      <c r="P1647" s="3"/>
      <c r="W1647" s="3"/>
      <c r="Y1647" s="3"/>
    </row>
    <row r="1648" spans="16:25" x14ac:dyDescent="0.45">
      <c r="P1648" s="3"/>
      <c r="W1648" s="3"/>
      <c r="Y1648" s="3"/>
    </row>
    <row r="1649" spans="16:25" x14ac:dyDescent="0.45">
      <c r="P1649" s="3"/>
      <c r="W1649" s="3"/>
      <c r="Y1649" s="3"/>
    </row>
    <row r="1650" spans="16:25" x14ac:dyDescent="0.45">
      <c r="P1650" s="3"/>
      <c r="W1650" s="3"/>
      <c r="Y1650" s="3"/>
    </row>
    <row r="1651" spans="16:25" x14ac:dyDescent="0.45">
      <c r="P1651" s="3"/>
      <c r="W1651" s="3"/>
      <c r="Y1651" s="3"/>
    </row>
    <row r="1652" spans="16:25" x14ac:dyDescent="0.45">
      <c r="P1652" s="3"/>
      <c r="W1652" s="3"/>
      <c r="Y1652" s="3"/>
    </row>
    <row r="1653" spans="16:25" x14ac:dyDescent="0.45">
      <c r="P1653" s="3"/>
      <c r="W1653" s="3"/>
      <c r="Y1653" s="3"/>
    </row>
    <row r="1654" spans="16:25" x14ac:dyDescent="0.45">
      <c r="P1654" s="3"/>
      <c r="W1654" s="3"/>
      <c r="Y1654" s="3"/>
    </row>
    <row r="1655" spans="16:25" x14ac:dyDescent="0.45">
      <c r="P1655" s="3"/>
      <c r="W1655" s="3"/>
      <c r="Y1655" s="3"/>
    </row>
    <row r="1656" spans="16:25" x14ac:dyDescent="0.45">
      <c r="P1656" s="3"/>
      <c r="W1656" s="3"/>
      <c r="Y1656" s="3"/>
    </row>
    <row r="1657" spans="16:25" x14ac:dyDescent="0.45">
      <c r="P1657" s="3"/>
      <c r="W1657" s="3"/>
      <c r="Y1657" s="3"/>
    </row>
    <row r="1658" spans="16:25" x14ac:dyDescent="0.45">
      <c r="P1658" s="3"/>
      <c r="W1658" s="3"/>
      <c r="Y1658" s="3"/>
    </row>
    <row r="1659" spans="16:25" x14ac:dyDescent="0.45">
      <c r="P1659" s="3"/>
      <c r="W1659" s="3"/>
      <c r="Y1659" s="3"/>
    </row>
    <row r="1660" spans="16:25" x14ac:dyDescent="0.45">
      <c r="P1660" s="3"/>
      <c r="W1660" s="3"/>
      <c r="Y1660" s="3"/>
    </row>
    <row r="1661" spans="16:25" x14ac:dyDescent="0.45">
      <c r="P1661" s="3"/>
      <c r="W1661" s="3"/>
      <c r="Y1661" s="3"/>
    </row>
    <row r="1662" spans="16:25" x14ac:dyDescent="0.45">
      <c r="P1662" s="3"/>
      <c r="W1662" s="3"/>
      <c r="Y1662" s="3"/>
    </row>
    <row r="1663" spans="16:25" x14ac:dyDescent="0.45">
      <c r="P1663" s="3"/>
      <c r="W1663" s="3"/>
      <c r="Y1663" s="3"/>
    </row>
    <row r="1664" spans="16:25" x14ac:dyDescent="0.45">
      <c r="P1664" s="3"/>
      <c r="W1664" s="3"/>
      <c r="Y1664" s="3"/>
    </row>
    <row r="1665" spans="16:25" x14ac:dyDescent="0.45">
      <c r="P1665" s="3"/>
      <c r="W1665" s="3"/>
      <c r="Y1665" s="3"/>
    </row>
    <row r="1666" spans="16:25" x14ac:dyDescent="0.45">
      <c r="P1666" s="3"/>
      <c r="W1666" s="3"/>
      <c r="Y1666" s="3"/>
    </row>
    <row r="1667" spans="16:25" x14ac:dyDescent="0.45">
      <c r="P1667" s="3"/>
      <c r="W1667" s="3"/>
      <c r="Y1667" s="3"/>
    </row>
    <row r="1668" spans="16:25" x14ac:dyDescent="0.45">
      <c r="P1668" s="3"/>
      <c r="W1668" s="3"/>
      <c r="Y1668" s="3"/>
    </row>
    <row r="1669" spans="16:25" x14ac:dyDescent="0.45">
      <c r="P1669" s="3"/>
      <c r="W1669" s="3"/>
      <c r="Y1669" s="3"/>
    </row>
    <row r="1670" spans="16:25" x14ac:dyDescent="0.45">
      <c r="P1670" s="3"/>
      <c r="W1670" s="3"/>
      <c r="Y1670" s="3"/>
    </row>
    <row r="1671" spans="16:25" x14ac:dyDescent="0.45">
      <c r="P1671" s="3"/>
      <c r="W1671" s="3"/>
      <c r="Y1671" s="3"/>
    </row>
    <row r="1672" spans="16:25" x14ac:dyDescent="0.45">
      <c r="P1672" s="3"/>
      <c r="W1672" s="3"/>
      <c r="Y1672" s="3"/>
    </row>
    <row r="1673" spans="16:25" x14ac:dyDescent="0.45">
      <c r="P1673" s="3"/>
      <c r="W1673" s="3"/>
      <c r="Y1673" s="3"/>
    </row>
    <row r="1674" spans="16:25" x14ac:dyDescent="0.45">
      <c r="P1674" s="3"/>
      <c r="W1674" s="3"/>
      <c r="Y1674" s="3"/>
    </row>
    <row r="1675" spans="16:25" x14ac:dyDescent="0.45">
      <c r="P1675" s="3"/>
      <c r="W1675" s="3"/>
      <c r="Y1675" s="3"/>
    </row>
    <row r="1676" spans="16:25" x14ac:dyDescent="0.45">
      <c r="P1676" s="3"/>
      <c r="W1676" s="3"/>
      <c r="Y1676" s="3"/>
    </row>
    <row r="1677" spans="16:25" x14ac:dyDescent="0.45">
      <c r="P1677" s="3"/>
      <c r="W1677" s="3"/>
      <c r="Y1677" s="3"/>
    </row>
    <row r="1678" spans="16:25" x14ac:dyDescent="0.45">
      <c r="P1678" s="3"/>
      <c r="W1678" s="3"/>
      <c r="Y1678" s="3"/>
    </row>
    <row r="1679" spans="16:25" x14ac:dyDescent="0.45">
      <c r="P1679" s="3"/>
      <c r="W1679" s="3"/>
      <c r="Y1679" s="3"/>
    </row>
    <row r="1680" spans="16:25" x14ac:dyDescent="0.45">
      <c r="P1680" s="3"/>
      <c r="W1680" s="3"/>
      <c r="Y1680" s="3"/>
    </row>
    <row r="1681" spans="16:25" x14ac:dyDescent="0.45">
      <c r="P1681" s="3"/>
      <c r="W1681" s="3"/>
      <c r="Y1681" s="3"/>
    </row>
    <row r="1682" spans="16:25" x14ac:dyDescent="0.45">
      <c r="P1682" s="3"/>
      <c r="W1682" s="3"/>
      <c r="Y1682" s="3"/>
    </row>
    <row r="1683" spans="16:25" x14ac:dyDescent="0.45">
      <c r="P1683" s="3"/>
      <c r="W1683" s="3"/>
      <c r="Y1683" s="3"/>
    </row>
    <row r="1684" spans="16:25" x14ac:dyDescent="0.45">
      <c r="P1684" s="3"/>
      <c r="W1684" s="3"/>
      <c r="Y1684" s="3"/>
    </row>
    <row r="1685" spans="16:25" x14ac:dyDescent="0.45">
      <c r="P1685" s="3"/>
      <c r="W1685" s="3"/>
      <c r="Y1685" s="3"/>
    </row>
    <row r="1686" spans="16:25" x14ac:dyDescent="0.45">
      <c r="P1686" s="3"/>
      <c r="W1686" s="3"/>
      <c r="Y1686" s="3"/>
    </row>
    <row r="1687" spans="16:25" x14ac:dyDescent="0.45">
      <c r="P1687" s="3"/>
      <c r="W1687" s="3"/>
      <c r="Y1687" s="3"/>
    </row>
    <row r="1688" spans="16:25" x14ac:dyDescent="0.45">
      <c r="P1688" s="3"/>
      <c r="W1688" s="3"/>
      <c r="Y1688" s="3"/>
    </row>
    <row r="1689" spans="16:25" x14ac:dyDescent="0.45">
      <c r="P1689" s="3"/>
      <c r="W1689" s="3"/>
      <c r="Y1689" s="3"/>
    </row>
    <row r="1690" spans="16:25" x14ac:dyDescent="0.45">
      <c r="P1690" s="3"/>
      <c r="W1690" s="3"/>
      <c r="Y1690" s="3"/>
    </row>
    <row r="1691" spans="16:25" x14ac:dyDescent="0.45">
      <c r="P1691" s="3"/>
      <c r="W1691" s="3"/>
      <c r="Y1691" s="3"/>
    </row>
    <row r="1692" spans="16:25" x14ac:dyDescent="0.45">
      <c r="P1692" s="3"/>
      <c r="W1692" s="3"/>
      <c r="Y1692" s="3"/>
    </row>
    <row r="1693" spans="16:25" x14ac:dyDescent="0.45">
      <c r="P1693" s="3"/>
      <c r="W1693" s="3"/>
      <c r="Y1693" s="3"/>
    </row>
    <row r="1694" spans="16:25" x14ac:dyDescent="0.45">
      <c r="P1694" s="3"/>
      <c r="W1694" s="3"/>
      <c r="Y1694" s="3"/>
    </row>
    <row r="1695" spans="16:25" x14ac:dyDescent="0.45">
      <c r="P1695" s="3"/>
      <c r="W1695" s="3"/>
      <c r="Y1695" s="3"/>
    </row>
    <row r="1696" spans="16:25" x14ac:dyDescent="0.45">
      <c r="P1696" s="3"/>
      <c r="W1696" s="3"/>
      <c r="Y1696" s="3"/>
    </row>
    <row r="1697" spans="16:25" x14ac:dyDescent="0.45">
      <c r="P1697" s="3"/>
      <c r="W1697" s="3"/>
      <c r="Y1697" s="3"/>
    </row>
    <row r="1698" spans="16:25" x14ac:dyDescent="0.45">
      <c r="P1698" s="3"/>
      <c r="W1698" s="3"/>
      <c r="Y1698" s="3"/>
    </row>
    <row r="1699" spans="16:25" x14ac:dyDescent="0.45">
      <c r="P1699" s="3"/>
      <c r="W1699" s="3"/>
      <c r="Y1699" s="3"/>
    </row>
    <row r="1700" spans="16:25" x14ac:dyDescent="0.45">
      <c r="P1700" s="3"/>
      <c r="W1700" s="3"/>
      <c r="Y1700" s="3"/>
    </row>
    <row r="1701" spans="16:25" x14ac:dyDescent="0.45">
      <c r="P1701" s="3"/>
      <c r="W1701" s="3"/>
      <c r="Y1701" s="3"/>
    </row>
    <row r="1702" spans="16:25" x14ac:dyDescent="0.45">
      <c r="P1702" s="3"/>
      <c r="W1702" s="3"/>
      <c r="Y1702" s="3"/>
    </row>
    <row r="1703" spans="16:25" x14ac:dyDescent="0.45">
      <c r="P1703" s="3"/>
      <c r="W1703" s="3"/>
      <c r="Y1703" s="3"/>
    </row>
    <row r="1704" spans="16:25" x14ac:dyDescent="0.45">
      <c r="P1704" s="3"/>
      <c r="W1704" s="3"/>
      <c r="Y1704" s="3"/>
    </row>
    <row r="1705" spans="16:25" x14ac:dyDescent="0.45">
      <c r="P1705" s="3"/>
      <c r="W1705" s="3"/>
      <c r="Y1705" s="3"/>
    </row>
    <row r="1706" spans="16:25" x14ac:dyDescent="0.45">
      <c r="P1706" s="3"/>
      <c r="W1706" s="3"/>
      <c r="Y1706" s="3"/>
    </row>
    <row r="1707" spans="16:25" x14ac:dyDescent="0.45">
      <c r="P1707" s="3"/>
      <c r="W1707" s="3"/>
      <c r="Y1707" s="3"/>
    </row>
    <row r="1708" spans="16:25" x14ac:dyDescent="0.45">
      <c r="P1708" s="3"/>
      <c r="W1708" s="3"/>
      <c r="Y1708" s="3"/>
    </row>
    <row r="1709" spans="16:25" x14ac:dyDescent="0.45">
      <c r="P1709" s="3"/>
      <c r="W1709" s="3"/>
      <c r="Y1709" s="3"/>
    </row>
    <row r="1710" spans="16:25" x14ac:dyDescent="0.45">
      <c r="P1710" s="3"/>
      <c r="W1710" s="3"/>
      <c r="Y1710" s="3"/>
    </row>
    <row r="1711" spans="16:25" x14ac:dyDescent="0.45">
      <c r="P1711" s="3"/>
      <c r="W1711" s="3"/>
      <c r="Y1711" s="3"/>
    </row>
    <row r="1712" spans="16:25" x14ac:dyDescent="0.45">
      <c r="P1712" s="3"/>
      <c r="W1712" s="3"/>
      <c r="Y1712" s="3"/>
    </row>
    <row r="1713" spans="16:25" x14ac:dyDescent="0.45">
      <c r="P1713" s="3"/>
      <c r="W1713" s="3"/>
      <c r="Y1713" s="3"/>
    </row>
    <row r="1714" spans="16:25" x14ac:dyDescent="0.45">
      <c r="P1714" s="3"/>
      <c r="W1714" s="3"/>
      <c r="Y1714" s="3"/>
    </row>
    <row r="1715" spans="16:25" x14ac:dyDescent="0.45">
      <c r="P1715" s="3"/>
      <c r="W1715" s="3"/>
      <c r="Y1715" s="3"/>
    </row>
    <row r="1716" spans="16:25" x14ac:dyDescent="0.45">
      <c r="P1716" s="3"/>
      <c r="W1716" s="3"/>
      <c r="Y1716" s="3"/>
    </row>
    <row r="1717" spans="16:25" x14ac:dyDescent="0.45">
      <c r="P1717" s="3"/>
      <c r="W1717" s="3"/>
      <c r="Y1717" s="3"/>
    </row>
    <row r="1718" spans="16:25" x14ac:dyDescent="0.45">
      <c r="P1718" s="3"/>
      <c r="W1718" s="3"/>
      <c r="Y1718" s="3"/>
    </row>
    <row r="1719" spans="16:25" x14ac:dyDescent="0.45">
      <c r="P1719" s="3"/>
      <c r="W1719" s="3"/>
      <c r="Y1719" s="3"/>
    </row>
    <row r="1720" spans="16:25" x14ac:dyDescent="0.45">
      <c r="P1720" s="3"/>
      <c r="W1720" s="3"/>
      <c r="Y1720" s="3"/>
    </row>
    <row r="1721" spans="16:25" x14ac:dyDescent="0.45">
      <c r="P1721" s="3"/>
      <c r="W1721" s="3"/>
      <c r="Y1721" s="3"/>
    </row>
    <row r="1722" spans="16:25" x14ac:dyDescent="0.45">
      <c r="P1722" s="3"/>
      <c r="W1722" s="3"/>
      <c r="Y1722" s="3"/>
    </row>
    <row r="1723" spans="16:25" x14ac:dyDescent="0.45">
      <c r="P1723" s="3"/>
      <c r="W1723" s="3"/>
      <c r="Y1723" s="3"/>
    </row>
    <row r="1724" spans="16:25" x14ac:dyDescent="0.45">
      <c r="P1724" s="3"/>
      <c r="W1724" s="3"/>
      <c r="Y1724" s="3"/>
    </row>
    <row r="1725" spans="16:25" x14ac:dyDescent="0.45">
      <c r="P1725" s="3"/>
      <c r="W1725" s="3"/>
      <c r="Y1725" s="3"/>
    </row>
    <row r="1726" spans="16:25" x14ac:dyDescent="0.45">
      <c r="P1726" s="3"/>
      <c r="W1726" s="3"/>
      <c r="Y1726" s="3"/>
    </row>
    <row r="1727" spans="16:25" x14ac:dyDescent="0.45">
      <c r="P1727" s="3"/>
      <c r="W1727" s="3"/>
      <c r="Y1727" s="3"/>
    </row>
    <row r="1728" spans="16:25" x14ac:dyDescent="0.45">
      <c r="P1728" s="3"/>
      <c r="W1728" s="3"/>
      <c r="Y1728" s="3"/>
    </row>
    <row r="1729" spans="16:25" x14ac:dyDescent="0.45">
      <c r="P1729" s="3"/>
      <c r="W1729" s="3"/>
      <c r="Y1729" s="3"/>
    </row>
    <row r="1730" spans="16:25" x14ac:dyDescent="0.45">
      <c r="P1730" s="3"/>
      <c r="W1730" s="3"/>
      <c r="Y1730" s="3"/>
    </row>
    <row r="1731" spans="16:25" x14ac:dyDescent="0.45">
      <c r="P1731" s="3"/>
      <c r="W1731" s="3"/>
      <c r="Y1731" s="3"/>
    </row>
    <row r="1732" spans="16:25" x14ac:dyDescent="0.45">
      <c r="P1732" s="3"/>
      <c r="W1732" s="3"/>
      <c r="Y1732" s="3"/>
    </row>
    <row r="1733" spans="16:25" x14ac:dyDescent="0.45">
      <c r="P1733" s="3"/>
      <c r="W1733" s="3"/>
      <c r="Y1733" s="3"/>
    </row>
    <row r="1734" spans="16:25" x14ac:dyDescent="0.45">
      <c r="P1734" s="3"/>
      <c r="W1734" s="3"/>
      <c r="Y1734" s="3"/>
    </row>
    <row r="1735" spans="16:25" x14ac:dyDescent="0.45">
      <c r="P1735" s="3"/>
      <c r="W1735" s="3"/>
      <c r="Y1735" s="3"/>
    </row>
    <row r="1736" spans="16:25" x14ac:dyDescent="0.45">
      <c r="P1736" s="3"/>
      <c r="W1736" s="3"/>
      <c r="Y1736" s="3"/>
    </row>
    <row r="1737" spans="16:25" x14ac:dyDescent="0.45">
      <c r="P1737" s="3"/>
      <c r="W1737" s="3"/>
      <c r="Y1737" s="3"/>
    </row>
    <row r="1738" spans="16:25" x14ac:dyDescent="0.45">
      <c r="P1738" s="3"/>
      <c r="W1738" s="3"/>
      <c r="Y1738" s="3"/>
    </row>
    <row r="1739" spans="16:25" x14ac:dyDescent="0.45">
      <c r="P1739" s="3"/>
      <c r="W1739" s="3"/>
      <c r="Y1739" s="3"/>
    </row>
    <row r="1740" spans="16:25" x14ac:dyDescent="0.45">
      <c r="P1740" s="3"/>
      <c r="W1740" s="3"/>
      <c r="Y1740" s="3"/>
    </row>
    <row r="1741" spans="16:25" x14ac:dyDescent="0.45">
      <c r="P1741" s="3"/>
      <c r="W1741" s="3"/>
      <c r="Y1741" s="3"/>
    </row>
    <row r="1742" spans="16:25" x14ac:dyDescent="0.45">
      <c r="P1742" s="3"/>
      <c r="W1742" s="3"/>
      <c r="Y1742" s="3"/>
    </row>
    <row r="1743" spans="16:25" x14ac:dyDescent="0.45">
      <c r="P1743" s="3"/>
      <c r="W1743" s="3"/>
      <c r="Y1743" s="3"/>
    </row>
    <row r="1744" spans="16:25" x14ac:dyDescent="0.45">
      <c r="P1744" s="3"/>
      <c r="W1744" s="3"/>
      <c r="Y1744" s="3"/>
    </row>
    <row r="1745" spans="16:25" x14ac:dyDescent="0.45">
      <c r="P1745" s="3"/>
      <c r="W1745" s="3"/>
      <c r="Y1745" s="3"/>
    </row>
    <row r="1746" spans="16:25" x14ac:dyDescent="0.45">
      <c r="P1746" s="3"/>
      <c r="W1746" s="3"/>
      <c r="Y1746" s="3"/>
    </row>
    <row r="1747" spans="16:25" x14ac:dyDescent="0.45">
      <c r="P1747" s="3"/>
      <c r="W1747" s="3"/>
      <c r="Y1747" s="3"/>
    </row>
    <row r="1748" spans="16:25" x14ac:dyDescent="0.45">
      <c r="P1748" s="3"/>
      <c r="W1748" s="3"/>
      <c r="Y1748" s="3"/>
    </row>
    <row r="1749" spans="16:25" x14ac:dyDescent="0.45">
      <c r="P1749" s="3"/>
      <c r="W1749" s="3"/>
      <c r="Y1749" s="3"/>
    </row>
    <row r="1750" spans="16:25" x14ac:dyDescent="0.45">
      <c r="P1750" s="3"/>
      <c r="W1750" s="3"/>
      <c r="Y1750" s="3"/>
    </row>
    <row r="1751" spans="16:25" x14ac:dyDescent="0.45">
      <c r="P1751" s="3"/>
      <c r="W1751" s="3"/>
      <c r="Y1751" s="3"/>
    </row>
    <row r="1752" spans="16:25" x14ac:dyDescent="0.45">
      <c r="P1752" s="3"/>
      <c r="W1752" s="3"/>
      <c r="Y1752" s="3"/>
    </row>
    <row r="1753" spans="16:25" x14ac:dyDescent="0.45">
      <c r="P1753" s="3"/>
      <c r="W1753" s="3"/>
      <c r="Y1753" s="3"/>
    </row>
    <row r="1754" spans="16:25" x14ac:dyDescent="0.45">
      <c r="P1754" s="3"/>
      <c r="W1754" s="3"/>
      <c r="Y1754" s="3"/>
    </row>
    <row r="1755" spans="16:25" x14ac:dyDescent="0.45">
      <c r="P1755" s="3"/>
      <c r="W1755" s="3"/>
      <c r="Y1755" s="3"/>
    </row>
    <row r="1756" spans="16:25" x14ac:dyDescent="0.45">
      <c r="P1756" s="3"/>
      <c r="W1756" s="3"/>
      <c r="Y1756" s="3"/>
    </row>
    <row r="1757" spans="16:25" x14ac:dyDescent="0.45">
      <c r="P1757" s="3"/>
      <c r="W1757" s="3"/>
      <c r="Y1757" s="3"/>
    </row>
    <row r="1758" spans="16:25" x14ac:dyDescent="0.45">
      <c r="P1758" s="3"/>
      <c r="W1758" s="3"/>
      <c r="Y1758" s="3"/>
    </row>
    <row r="1759" spans="16:25" x14ac:dyDescent="0.45">
      <c r="P1759" s="3"/>
      <c r="W1759" s="3"/>
      <c r="Y1759" s="3"/>
    </row>
    <row r="1760" spans="16:25" x14ac:dyDescent="0.45">
      <c r="P1760" s="3"/>
      <c r="W1760" s="3"/>
      <c r="Y1760" s="3"/>
    </row>
    <row r="1761" spans="16:25" x14ac:dyDescent="0.45">
      <c r="P1761" s="3"/>
      <c r="W1761" s="3"/>
      <c r="Y1761" s="3"/>
    </row>
    <row r="1762" spans="16:25" x14ac:dyDescent="0.45">
      <c r="P1762" s="3"/>
      <c r="W1762" s="3"/>
      <c r="Y1762" s="3"/>
    </row>
    <row r="1763" spans="16:25" x14ac:dyDescent="0.45">
      <c r="P1763" s="3"/>
      <c r="W1763" s="3"/>
      <c r="Y1763" s="3"/>
    </row>
    <row r="1764" spans="16:25" x14ac:dyDescent="0.45">
      <c r="P1764" s="3"/>
      <c r="W1764" s="3"/>
      <c r="Y1764" s="3"/>
    </row>
    <row r="1765" spans="16:25" x14ac:dyDescent="0.45">
      <c r="P1765" s="3"/>
      <c r="W1765" s="3"/>
      <c r="Y1765" s="3"/>
    </row>
    <row r="1766" spans="16:25" x14ac:dyDescent="0.45">
      <c r="P1766" s="3"/>
      <c r="W1766" s="3"/>
      <c r="Y1766" s="3"/>
    </row>
    <row r="1767" spans="16:25" x14ac:dyDescent="0.45">
      <c r="P1767" s="3"/>
      <c r="W1767" s="3"/>
      <c r="Y1767" s="3"/>
    </row>
    <row r="1768" spans="16:25" x14ac:dyDescent="0.45">
      <c r="P1768" s="3"/>
      <c r="W1768" s="3"/>
      <c r="Y1768" s="3"/>
    </row>
    <row r="1769" spans="16:25" x14ac:dyDescent="0.45">
      <c r="P1769" s="3"/>
      <c r="W1769" s="3"/>
      <c r="Y1769" s="3"/>
    </row>
    <row r="1770" spans="16:25" x14ac:dyDescent="0.45">
      <c r="P1770" s="3"/>
      <c r="W1770" s="3"/>
      <c r="Y1770" s="3"/>
    </row>
    <row r="1771" spans="16:25" x14ac:dyDescent="0.45">
      <c r="P1771" s="3"/>
      <c r="W1771" s="3"/>
      <c r="Y1771" s="3"/>
    </row>
    <row r="1772" spans="16:25" x14ac:dyDescent="0.45">
      <c r="P1772" s="3"/>
      <c r="W1772" s="3"/>
      <c r="Y1772" s="3"/>
    </row>
    <row r="1773" spans="16:25" x14ac:dyDescent="0.45">
      <c r="P1773" s="3"/>
      <c r="W1773" s="3"/>
      <c r="Y1773" s="3"/>
    </row>
    <row r="1774" spans="16:25" x14ac:dyDescent="0.45">
      <c r="P1774" s="3"/>
      <c r="W1774" s="3"/>
      <c r="Y1774" s="3"/>
    </row>
    <row r="1775" spans="16:25" x14ac:dyDescent="0.45">
      <c r="P1775" s="3"/>
      <c r="W1775" s="3"/>
      <c r="Y1775" s="3"/>
    </row>
    <row r="1776" spans="16:25" x14ac:dyDescent="0.45">
      <c r="P1776" s="3"/>
      <c r="W1776" s="3"/>
      <c r="Y1776" s="3"/>
    </row>
    <row r="1777" spans="16:25" x14ac:dyDescent="0.45">
      <c r="P1777" s="3"/>
      <c r="W1777" s="3"/>
      <c r="Y1777" s="3"/>
    </row>
    <row r="1778" spans="16:25" x14ac:dyDescent="0.45">
      <c r="P1778" s="3"/>
      <c r="W1778" s="3"/>
      <c r="Y1778" s="3"/>
    </row>
    <row r="1779" spans="16:25" x14ac:dyDescent="0.45">
      <c r="P1779" s="3"/>
      <c r="W1779" s="3"/>
      <c r="Y1779" s="3"/>
    </row>
    <row r="1780" spans="16:25" x14ac:dyDescent="0.45">
      <c r="P1780" s="3"/>
      <c r="W1780" s="3"/>
      <c r="Y1780" s="3"/>
    </row>
    <row r="1781" spans="16:25" x14ac:dyDescent="0.45">
      <c r="P1781" s="3"/>
      <c r="W1781" s="3"/>
      <c r="Y1781" s="3"/>
    </row>
    <row r="1782" spans="16:25" x14ac:dyDescent="0.45">
      <c r="P1782" s="3"/>
      <c r="W1782" s="3"/>
      <c r="Y1782" s="3"/>
    </row>
    <row r="1783" spans="16:25" x14ac:dyDescent="0.45">
      <c r="P1783" s="3"/>
      <c r="W1783" s="3"/>
      <c r="Y1783" s="3"/>
    </row>
    <row r="1784" spans="16:25" x14ac:dyDescent="0.45">
      <c r="P1784" s="3"/>
      <c r="W1784" s="3"/>
      <c r="Y1784" s="3"/>
    </row>
    <row r="1785" spans="16:25" x14ac:dyDescent="0.45">
      <c r="P1785" s="3"/>
      <c r="W1785" s="3"/>
      <c r="Y1785" s="3"/>
    </row>
    <row r="1786" spans="16:25" x14ac:dyDescent="0.45">
      <c r="P1786" s="3"/>
      <c r="W1786" s="3"/>
      <c r="Y1786" s="3"/>
    </row>
    <row r="1787" spans="16:25" x14ac:dyDescent="0.45">
      <c r="P1787" s="3"/>
      <c r="W1787" s="3"/>
      <c r="Y1787" s="3"/>
    </row>
    <row r="1788" spans="16:25" x14ac:dyDescent="0.45">
      <c r="P1788" s="3"/>
      <c r="W1788" s="3"/>
      <c r="Y1788" s="3"/>
    </row>
    <row r="1789" spans="16:25" x14ac:dyDescent="0.45">
      <c r="P1789" s="3"/>
      <c r="W1789" s="3"/>
      <c r="Y1789" s="3"/>
    </row>
    <row r="1790" spans="16:25" x14ac:dyDescent="0.45">
      <c r="P1790" s="3"/>
      <c r="W1790" s="3"/>
      <c r="Y1790" s="3"/>
    </row>
    <row r="1791" spans="16:25" x14ac:dyDescent="0.45">
      <c r="P1791" s="3"/>
      <c r="W1791" s="3"/>
      <c r="Y1791" s="3"/>
    </row>
    <row r="1792" spans="16:25" x14ac:dyDescent="0.45">
      <c r="P1792" s="3"/>
      <c r="W1792" s="3"/>
      <c r="Y1792" s="3"/>
    </row>
    <row r="1793" spans="16:25" x14ac:dyDescent="0.45">
      <c r="P1793" s="3"/>
      <c r="W1793" s="3"/>
      <c r="Y1793" s="3"/>
    </row>
    <row r="1794" spans="16:25" x14ac:dyDescent="0.45">
      <c r="P1794" s="3"/>
      <c r="W1794" s="3"/>
      <c r="Y1794" s="3"/>
    </row>
    <row r="1795" spans="16:25" x14ac:dyDescent="0.45">
      <c r="P1795" s="3"/>
      <c r="W1795" s="3"/>
      <c r="Y1795" s="3"/>
    </row>
    <row r="1796" spans="16:25" x14ac:dyDescent="0.45">
      <c r="P1796" s="3"/>
      <c r="W1796" s="3"/>
      <c r="Y1796" s="3"/>
    </row>
    <row r="1797" spans="16:25" x14ac:dyDescent="0.45">
      <c r="P1797" s="3"/>
      <c r="W1797" s="3"/>
      <c r="Y1797" s="3"/>
    </row>
    <row r="1798" spans="16:25" x14ac:dyDescent="0.45">
      <c r="P1798" s="3"/>
      <c r="W1798" s="3"/>
      <c r="Y1798" s="3"/>
    </row>
    <row r="1799" spans="16:25" x14ac:dyDescent="0.45">
      <c r="P1799" s="3"/>
      <c r="W1799" s="3"/>
      <c r="Y1799" s="3"/>
    </row>
    <row r="1800" spans="16:25" x14ac:dyDescent="0.45">
      <c r="P1800" s="3"/>
      <c r="W1800" s="3"/>
      <c r="Y1800" s="3"/>
    </row>
    <row r="1801" spans="16:25" x14ac:dyDescent="0.45">
      <c r="P1801" s="3"/>
      <c r="W1801" s="3"/>
      <c r="Y1801" s="3"/>
    </row>
    <row r="1802" spans="16:25" x14ac:dyDescent="0.45">
      <c r="P1802" s="3"/>
      <c r="W1802" s="3"/>
      <c r="Y1802" s="3"/>
    </row>
    <row r="1803" spans="16:25" x14ac:dyDescent="0.45">
      <c r="P1803" s="3"/>
      <c r="W1803" s="3"/>
      <c r="Y1803" s="3"/>
    </row>
    <row r="1804" spans="16:25" x14ac:dyDescent="0.45">
      <c r="P1804" s="3"/>
      <c r="W1804" s="3"/>
      <c r="Y1804" s="3"/>
    </row>
    <row r="1805" spans="16:25" x14ac:dyDescent="0.45">
      <c r="P1805" s="3"/>
      <c r="W1805" s="3"/>
      <c r="Y1805" s="3"/>
    </row>
    <row r="1806" spans="16:25" x14ac:dyDescent="0.45">
      <c r="P1806" s="3"/>
      <c r="W1806" s="3"/>
      <c r="Y1806" s="3"/>
    </row>
    <row r="1807" spans="16:25" x14ac:dyDescent="0.45">
      <c r="P1807" s="3"/>
      <c r="W1807" s="3"/>
      <c r="Y1807" s="3"/>
    </row>
    <row r="1808" spans="16:25" x14ac:dyDescent="0.45">
      <c r="P1808" s="3"/>
      <c r="W1808" s="3"/>
      <c r="Y1808" s="3"/>
    </row>
    <row r="1809" spans="16:25" x14ac:dyDescent="0.45">
      <c r="P1809" s="3"/>
      <c r="W1809" s="3"/>
      <c r="Y1809" s="3"/>
    </row>
    <row r="1810" spans="16:25" x14ac:dyDescent="0.45">
      <c r="P1810" s="3"/>
      <c r="W1810" s="3"/>
      <c r="Y1810" s="3"/>
    </row>
    <row r="1811" spans="16:25" x14ac:dyDescent="0.45">
      <c r="P1811" s="3"/>
      <c r="W1811" s="3"/>
      <c r="Y1811" s="3"/>
    </row>
    <row r="1812" spans="16:25" x14ac:dyDescent="0.45">
      <c r="P1812" s="3"/>
      <c r="W1812" s="3"/>
      <c r="Y1812" s="3"/>
    </row>
    <row r="1813" spans="16:25" x14ac:dyDescent="0.45">
      <c r="P1813" s="3"/>
      <c r="W1813" s="3"/>
      <c r="Y1813" s="3"/>
    </row>
    <row r="1814" spans="16:25" x14ac:dyDescent="0.45">
      <c r="P1814" s="3"/>
      <c r="W1814" s="3"/>
      <c r="Y1814" s="3"/>
    </row>
    <row r="1815" spans="16:25" x14ac:dyDescent="0.45">
      <c r="P1815" s="3"/>
      <c r="W1815" s="3"/>
      <c r="Y1815" s="3"/>
    </row>
    <row r="1816" spans="16:25" x14ac:dyDescent="0.45">
      <c r="P1816" s="3"/>
      <c r="W1816" s="3"/>
      <c r="Y1816" s="3"/>
    </row>
    <row r="1817" spans="16:25" x14ac:dyDescent="0.45">
      <c r="P1817" s="3"/>
      <c r="W1817" s="3"/>
      <c r="Y1817" s="3"/>
    </row>
    <row r="1818" spans="16:25" x14ac:dyDescent="0.45">
      <c r="P1818" s="3"/>
      <c r="W1818" s="3"/>
      <c r="Y1818" s="3"/>
    </row>
    <row r="1819" spans="16:25" x14ac:dyDescent="0.45">
      <c r="P1819" s="3"/>
      <c r="W1819" s="3"/>
      <c r="Y1819" s="3"/>
    </row>
    <row r="1820" spans="16:25" x14ac:dyDescent="0.45">
      <c r="P1820" s="3"/>
      <c r="W1820" s="3"/>
      <c r="Y1820" s="3"/>
    </row>
    <row r="1821" spans="16:25" x14ac:dyDescent="0.45">
      <c r="P1821" s="3"/>
      <c r="W1821" s="3"/>
      <c r="Y1821" s="3"/>
    </row>
    <row r="1822" spans="16:25" x14ac:dyDescent="0.45">
      <c r="P1822" s="3"/>
      <c r="W1822" s="3"/>
      <c r="Y1822" s="3"/>
    </row>
    <row r="1823" spans="16:25" x14ac:dyDescent="0.45">
      <c r="P1823" s="3"/>
      <c r="W1823" s="3"/>
      <c r="Y1823" s="3"/>
    </row>
    <row r="1824" spans="16:25" x14ac:dyDescent="0.45">
      <c r="P1824" s="3"/>
      <c r="W1824" s="3"/>
      <c r="Y1824" s="3"/>
    </row>
    <row r="1825" spans="16:25" x14ac:dyDescent="0.45">
      <c r="P1825" s="3"/>
      <c r="W1825" s="3"/>
      <c r="Y1825" s="3"/>
    </row>
    <row r="1826" spans="16:25" x14ac:dyDescent="0.45">
      <c r="P1826" s="3"/>
      <c r="W1826" s="3"/>
      <c r="Y1826" s="3"/>
    </row>
    <row r="1827" spans="16:25" x14ac:dyDescent="0.45">
      <c r="P1827" s="3"/>
      <c r="W1827" s="3"/>
      <c r="Y1827" s="3"/>
    </row>
    <row r="1828" spans="16:25" x14ac:dyDescent="0.45">
      <c r="P1828" s="3"/>
      <c r="W1828" s="3"/>
      <c r="Y1828" s="3"/>
    </row>
    <row r="1829" spans="16:25" x14ac:dyDescent="0.45">
      <c r="P1829" s="3"/>
      <c r="W1829" s="3"/>
      <c r="Y1829" s="3"/>
    </row>
    <row r="1830" spans="16:25" x14ac:dyDescent="0.45">
      <c r="P1830" s="3"/>
      <c r="W1830" s="3"/>
      <c r="Y1830" s="3"/>
    </row>
    <row r="1831" spans="16:25" x14ac:dyDescent="0.45">
      <c r="P1831" s="3"/>
      <c r="W1831" s="3"/>
      <c r="Y1831" s="3"/>
    </row>
    <row r="1832" spans="16:25" x14ac:dyDescent="0.45">
      <c r="P1832" s="3"/>
      <c r="W1832" s="3"/>
      <c r="Y1832" s="3"/>
    </row>
    <row r="1833" spans="16:25" x14ac:dyDescent="0.45">
      <c r="P1833" s="3"/>
      <c r="W1833" s="3"/>
      <c r="Y1833" s="3"/>
    </row>
    <row r="1834" spans="16:25" x14ac:dyDescent="0.45">
      <c r="P1834" s="3"/>
      <c r="W1834" s="3"/>
      <c r="Y1834" s="3"/>
    </row>
    <row r="1835" spans="16:25" x14ac:dyDescent="0.45">
      <c r="P1835" s="3"/>
      <c r="W1835" s="3"/>
      <c r="Y1835" s="3"/>
    </row>
    <row r="1836" spans="16:25" x14ac:dyDescent="0.45">
      <c r="P1836" s="3"/>
      <c r="W1836" s="3"/>
      <c r="Y1836" s="3"/>
    </row>
    <row r="1837" spans="16:25" x14ac:dyDescent="0.45">
      <c r="P1837" s="3"/>
      <c r="W1837" s="3"/>
      <c r="Y1837" s="3"/>
    </row>
    <row r="1838" spans="16:25" x14ac:dyDescent="0.45">
      <c r="P1838" s="3"/>
      <c r="W1838" s="3"/>
      <c r="Y1838" s="3"/>
    </row>
    <row r="1839" spans="16:25" x14ac:dyDescent="0.45">
      <c r="P1839" s="3"/>
      <c r="W1839" s="3"/>
      <c r="Y1839" s="3"/>
    </row>
    <row r="1840" spans="16:25" x14ac:dyDescent="0.45">
      <c r="P1840" s="3"/>
      <c r="W1840" s="3"/>
      <c r="Y1840" s="3"/>
    </row>
    <row r="1841" spans="16:25" x14ac:dyDescent="0.45">
      <c r="P1841" s="3"/>
      <c r="W1841" s="3"/>
      <c r="Y1841" s="3"/>
    </row>
    <row r="1842" spans="16:25" x14ac:dyDescent="0.45">
      <c r="P1842" s="3"/>
      <c r="W1842" s="3"/>
      <c r="Y1842" s="3"/>
    </row>
    <row r="1843" spans="16:25" x14ac:dyDescent="0.45">
      <c r="P1843" s="3"/>
      <c r="W1843" s="3"/>
      <c r="Y1843" s="3"/>
    </row>
    <row r="1844" spans="16:25" x14ac:dyDescent="0.45">
      <c r="P1844" s="3"/>
      <c r="W1844" s="3"/>
      <c r="Y1844" s="3"/>
    </row>
    <row r="1845" spans="16:25" x14ac:dyDescent="0.45">
      <c r="P1845" s="3"/>
      <c r="W1845" s="3"/>
      <c r="Y1845" s="3"/>
    </row>
    <row r="1846" spans="16:25" x14ac:dyDescent="0.45">
      <c r="P1846" s="3"/>
      <c r="W1846" s="3"/>
      <c r="Y1846" s="3"/>
    </row>
    <row r="1847" spans="16:25" x14ac:dyDescent="0.45">
      <c r="P1847" s="3"/>
      <c r="W1847" s="3"/>
      <c r="Y1847" s="3"/>
    </row>
    <row r="1848" spans="16:25" x14ac:dyDescent="0.45">
      <c r="P1848" s="3"/>
      <c r="W1848" s="3"/>
      <c r="Y1848" s="3"/>
    </row>
    <row r="1849" spans="16:25" x14ac:dyDescent="0.45">
      <c r="P1849" s="3"/>
      <c r="W1849" s="3"/>
      <c r="Y1849" s="3"/>
    </row>
    <row r="1850" spans="16:25" x14ac:dyDescent="0.45">
      <c r="P1850" s="3"/>
      <c r="W1850" s="3"/>
      <c r="Y1850" s="3"/>
    </row>
    <row r="1851" spans="16:25" x14ac:dyDescent="0.45">
      <c r="P1851" s="3"/>
      <c r="W1851" s="3"/>
      <c r="Y1851" s="3"/>
    </row>
    <row r="1852" spans="16:25" x14ac:dyDescent="0.45">
      <c r="P1852" s="3"/>
      <c r="W1852" s="3"/>
      <c r="Y1852" s="3"/>
    </row>
    <row r="1853" spans="16:25" x14ac:dyDescent="0.45">
      <c r="P1853" s="3"/>
      <c r="W1853" s="3"/>
      <c r="Y1853" s="3"/>
    </row>
    <row r="1854" spans="16:25" x14ac:dyDescent="0.45">
      <c r="P1854" s="3"/>
      <c r="W1854" s="3"/>
      <c r="Y1854" s="3"/>
    </row>
    <row r="1855" spans="16:25" x14ac:dyDescent="0.45">
      <c r="P1855" s="3"/>
      <c r="W1855" s="3"/>
      <c r="Y1855" s="3"/>
    </row>
    <row r="1856" spans="16:25" x14ac:dyDescent="0.45">
      <c r="P1856" s="3"/>
      <c r="W1856" s="3"/>
      <c r="Y1856" s="3"/>
    </row>
    <row r="1857" spans="16:25" x14ac:dyDescent="0.45">
      <c r="P1857" s="3"/>
      <c r="W1857" s="3"/>
      <c r="Y1857" s="3"/>
    </row>
    <row r="1858" spans="16:25" x14ac:dyDescent="0.45">
      <c r="P1858" s="3"/>
      <c r="W1858" s="3"/>
      <c r="Y1858" s="3"/>
    </row>
    <row r="1859" spans="16:25" x14ac:dyDescent="0.45">
      <c r="P1859" s="3"/>
      <c r="W1859" s="3"/>
      <c r="Y1859" s="3"/>
    </row>
    <row r="1860" spans="16:25" x14ac:dyDescent="0.45">
      <c r="P1860" s="3"/>
      <c r="W1860" s="3"/>
      <c r="Y1860" s="3"/>
    </row>
    <row r="1861" spans="16:25" x14ac:dyDescent="0.45">
      <c r="P1861" s="3"/>
      <c r="W1861" s="3"/>
      <c r="Y1861" s="3"/>
    </row>
    <row r="1862" spans="16:25" x14ac:dyDescent="0.45">
      <c r="P1862" s="3"/>
      <c r="W1862" s="3"/>
      <c r="Y1862" s="3"/>
    </row>
    <row r="1863" spans="16:25" x14ac:dyDescent="0.45">
      <c r="P1863" s="3"/>
      <c r="W1863" s="3"/>
      <c r="Y1863" s="3"/>
    </row>
    <row r="1864" spans="16:25" x14ac:dyDescent="0.45">
      <c r="P1864" s="3"/>
      <c r="W1864" s="3"/>
      <c r="Y1864" s="3"/>
    </row>
    <row r="1865" spans="16:25" x14ac:dyDescent="0.45">
      <c r="P1865" s="3"/>
      <c r="W1865" s="3"/>
      <c r="Y1865" s="3"/>
    </row>
    <row r="1866" spans="16:25" x14ac:dyDescent="0.45">
      <c r="P1866" s="3"/>
      <c r="W1866" s="3"/>
      <c r="Y1866" s="3"/>
    </row>
    <row r="1867" spans="16:25" x14ac:dyDescent="0.45">
      <c r="P1867" s="3"/>
      <c r="W1867" s="3"/>
      <c r="Y1867" s="3"/>
    </row>
    <row r="1868" spans="16:25" x14ac:dyDescent="0.45">
      <c r="P1868" s="3"/>
      <c r="W1868" s="3"/>
      <c r="Y1868" s="3"/>
    </row>
    <row r="1869" spans="16:25" x14ac:dyDescent="0.45">
      <c r="P1869" s="3"/>
      <c r="W1869" s="3"/>
      <c r="Y1869" s="3"/>
    </row>
    <row r="1870" spans="16:25" x14ac:dyDescent="0.45">
      <c r="P1870" s="3"/>
      <c r="W1870" s="3"/>
      <c r="Y1870" s="3"/>
    </row>
    <row r="1871" spans="16:25" x14ac:dyDescent="0.45">
      <c r="P1871" s="3"/>
      <c r="W1871" s="3"/>
      <c r="Y1871" s="3"/>
    </row>
    <row r="1872" spans="16:25" x14ac:dyDescent="0.45">
      <c r="P1872" s="3"/>
      <c r="W1872" s="3"/>
      <c r="Y1872" s="3"/>
    </row>
    <row r="1873" spans="16:25" x14ac:dyDescent="0.45">
      <c r="P1873" s="3"/>
      <c r="W1873" s="3"/>
      <c r="Y1873" s="3"/>
    </row>
    <row r="1874" spans="16:25" x14ac:dyDescent="0.45">
      <c r="P1874" s="3"/>
      <c r="W1874" s="3"/>
      <c r="Y1874" s="3"/>
    </row>
    <row r="1875" spans="16:25" x14ac:dyDescent="0.45">
      <c r="P1875" s="3"/>
      <c r="W1875" s="3"/>
      <c r="Y1875" s="3"/>
    </row>
    <row r="1876" spans="16:25" x14ac:dyDescent="0.45">
      <c r="P1876" s="3"/>
      <c r="W1876" s="3"/>
      <c r="Y1876" s="3"/>
    </row>
    <row r="1877" spans="16:25" x14ac:dyDescent="0.45">
      <c r="P1877" s="3"/>
      <c r="W1877" s="3"/>
      <c r="Y1877" s="3"/>
    </row>
    <row r="1878" spans="16:25" x14ac:dyDescent="0.45">
      <c r="P1878" s="3"/>
      <c r="W1878" s="3"/>
      <c r="Y1878" s="3"/>
    </row>
    <row r="1879" spans="16:25" x14ac:dyDescent="0.45">
      <c r="P1879" s="3"/>
      <c r="W1879" s="3"/>
      <c r="Y1879" s="3"/>
    </row>
    <row r="1880" spans="16:25" x14ac:dyDescent="0.45">
      <c r="P1880" s="3"/>
      <c r="W1880" s="3"/>
      <c r="Y1880" s="3"/>
    </row>
    <row r="1881" spans="16:25" x14ac:dyDescent="0.45">
      <c r="P1881" s="3"/>
      <c r="W1881" s="3"/>
      <c r="Y1881" s="3"/>
    </row>
    <row r="1882" spans="16:25" x14ac:dyDescent="0.45">
      <c r="P1882" s="3"/>
      <c r="W1882" s="3"/>
      <c r="Y1882" s="3"/>
    </row>
    <row r="1883" spans="16:25" x14ac:dyDescent="0.45">
      <c r="P1883" s="3"/>
      <c r="W1883" s="3"/>
      <c r="Y1883" s="3"/>
    </row>
    <row r="1884" spans="16:25" x14ac:dyDescent="0.45">
      <c r="P1884" s="3"/>
      <c r="W1884" s="3"/>
      <c r="Y1884" s="3"/>
    </row>
    <row r="1885" spans="16:25" x14ac:dyDescent="0.45">
      <c r="P1885" s="3"/>
      <c r="W1885" s="3"/>
      <c r="Y1885" s="3"/>
    </row>
    <row r="1886" spans="16:25" x14ac:dyDescent="0.45">
      <c r="P1886" s="3"/>
      <c r="W1886" s="3"/>
      <c r="Y1886" s="3"/>
    </row>
    <row r="1887" spans="16:25" x14ac:dyDescent="0.45">
      <c r="P1887" s="3"/>
      <c r="W1887" s="3"/>
      <c r="Y1887" s="3"/>
    </row>
    <row r="1888" spans="16:25" x14ac:dyDescent="0.45">
      <c r="P1888" s="3"/>
      <c r="W1888" s="3"/>
      <c r="Y1888" s="3"/>
    </row>
    <row r="1889" spans="16:25" x14ac:dyDescent="0.45">
      <c r="P1889" s="3"/>
      <c r="W1889" s="3"/>
      <c r="Y1889" s="3"/>
    </row>
    <row r="1890" spans="16:25" x14ac:dyDescent="0.45">
      <c r="P1890" s="3"/>
      <c r="W1890" s="3"/>
      <c r="Y1890" s="3"/>
    </row>
    <row r="1891" spans="16:25" x14ac:dyDescent="0.45">
      <c r="P1891" s="3"/>
      <c r="W1891" s="3"/>
      <c r="Y1891" s="3"/>
    </row>
    <row r="1892" spans="16:25" x14ac:dyDescent="0.45">
      <c r="P1892" s="3"/>
      <c r="W1892" s="3"/>
      <c r="Y1892" s="3"/>
    </row>
    <row r="1893" spans="16:25" x14ac:dyDescent="0.45">
      <c r="P1893" s="3"/>
      <c r="W1893" s="3"/>
      <c r="Y1893" s="3"/>
    </row>
    <row r="1894" spans="16:25" x14ac:dyDescent="0.45">
      <c r="P1894" s="3"/>
      <c r="W1894" s="3"/>
      <c r="Y1894" s="3"/>
    </row>
    <row r="1895" spans="16:25" x14ac:dyDescent="0.45">
      <c r="P1895" s="3"/>
      <c r="W1895" s="3"/>
      <c r="Y1895" s="3"/>
    </row>
    <row r="1896" spans="16:25" x14ac:dyDescent="0.45">
      <c r="P1896" s="3"/>
      <c r="W1896" s="3"/>
      <c r="Y1896" s="3"/>
    </row>
    <row r="1897" spans="16:25" x14ac:dyDescent="0.45">
      <c r="P1897" s="3"/>
      <c r="W1897" s="3"/>
      <c r="Y1897" s="3"/>
    </row>
    <row r="1898" spans="16:25" x14ac:dyDescent="0.45">
      <c r="P1898" s="3"/>
      <c r="W1898" s="3"/>
      <c r="Y1898" s="3"/>
    </row>
    <row r="1899" spans="16:25" x14ac:dyDescent="0.45">
      <c r="P1899" s="3"/>
      <c r="W1899" s="3"/>
      <c r="Y1899" s="3"/>
    </row>
    <row r="1900" spans="16:25" x14ac:dyDescent="0.45">
      <c r="P1900" s="3"/>
      <c r="W1900" s="3"/>
      <c r="Y1900" s="3"/>
    </row>
    <row r="1901" spans="16:25" x14ac:dyDescent="0.45">
      <c r="P1901" s="3"/>
      <c r="W1901" s="3"/>
      <c r="Y1901" s="3"/>
    </row>
    <row r="1902" spans="16:25" x14ac:dyDescent="0.45">
      <c r="P1902" s="3"/>
      <c r="W1902" s="3"/>
      <c r="Y1902" s="3"/>
    </row>
    <row r="1903" spans="16:25" x14ac:dyDescent="0.45">
      <c r="P1903" s="3"/>
      <c r="W1903" s="3"/>
      <c r="Y1903" s="3"/>
    </row>
    <row r="1904" spans="16:25" x14ac:dyDescent="0.45">
      <c r="P1904" s="3"/>
      <c r="W1904" s="3"/>
      <c r="Y1904" s="3"/>
    </row>
    <row r="1905" spans="16:25" x14ac:dyDescent="0.45">
      <c r="P1905" s="3"/>
      <c r="W1905" s="3"/>
      <c r="Y1905" s="3"/>
    </row>
    <row r="1906" spans="16:25" x14ac:dyDescent="0.45">
      <c r="P1906" s="3"/>
      <c r="W1906" s="3"/>
      <c r="Y1906" s="3"/>
    </row>
    <row r="1907" spans="16:25" x14ac:dyDescent="0.45">
      <c r="P1907" s="3"/>
      <c r="W1907" s="3"/>
      <c r="Y1907" s="3"/>
    </row>
    <row r="1908" spans="16:25" x14ac:dyDescent="0.45">
      <c r="P1908" s="3"/>
      <c r="W1908" s="3"/>
      <c r="Y1908" s="3"/>
    </row>
    <row r="1909" spans="16:25" x14ac:dyDescent="0.45">
      <c r="P1909" s="3"/>
      <c r="W1909" s="3"/>
      <c r="Y1909" s="3"/>
    </row>
    <row r="1910" spans="16:25" x14ac:dyDescent="0.45">
      <c r="P1910" s="3"/>
      <c r="W1910" s="3"/>
      <c r="Y1910" s="3"/>
    </row>
    <row r="1911" spans="16:25" x14ac:dyDescent="0.45">
      <c r="P1911" s="3"/>
      <c r="W1911" s="3"/>
      <c r="Y1911" s="3"/>
    </row>
    <row r="1912" spans="16:25" x14ac:dyDescent="0.45">
      <c r="P1912" s="3"/>
      <c r="W1912" s="3"/>
      <c r="Y1912" s="3"/>
    </row>
    <row r="1913" spans="16:25" x14ac:dyDescent="0.45">
      <c r="P1913" s="3"/>
      <c r="W1913" s="3"/>
      <c r="Y1913" s="3"/>
    </row>
    <row r="1914" spans="16:25" x14ac:dyDescent="0.45">
      <c r="P1914" s="3"/>
      <c r="W1914" s="3"/>
      <c r="Y1914" s="3"/>
    </row>
    <row r="1915" spans="16:25" x14ac:dyDescent="0.45">
      <c r="P1915" s="3"/>
      <c r="W1915" s="3"/>
      <c r="Y1915" s="3"/>
    </row>
    <row r="1916" spans="16:25" x14ac:dyDescent="0.45">
      <c r="P1916" s="3"/>
      <c r="W1916" s="3"/>
      <c r="Y1916" s="3"/>
    </row>
    <row r="1917" spans="16:25" x14ac:dyDescent="0.45">
      <c r="P1917" s="3"/>
      <c r="W1917" s="3"/>
      <c r="Y1917" s="3"/>
    </row>
    <row r="1918" spans="16:25" x14ac:dyDescent="0.45">
      <c r="P1918" s="3"/>
      <c r="W1918" s="3"/>
      <c r="Y1918" s="3"/>
    </row>
    <row r="1919" spans="16:25" x14ac:dyDescent="0.45">
      <c r="P1919" s="3"/>
      <c r="W1919" s="3"/>
      <c r="Y1919" s="3"/>
    </row>
    <row r="1920" spans="16:25" x14ac:dyDescent="0.45">
      <c r="P1920" s="3"/>
      <c r="W1920" s="3"/>
      <c r="Y1920" s="3"/>
    </row>
    <row r="1921" spans="16:25" x14ac:dyDescent="0.45">
      <c r="P1921" s="3"/>
      <c r="W1921" s="3"/>
      <c r="Y1921" s="3"/>
    </row>
    <row r="1922" spans="16:25" x14ac:dyDescent="0.45">
      <c r="P1922" s="3"/>
      <c r="W1922" s="3"/>
      <c r="Y1922" s="3"/>
    </row>
    <row r="1923" spans="16:25" x14ac:dyDescent="0.45">
      <c r="P1923" s="3"/>
      <c r="W1923" s="3"/>
      <c r="Y1923" s="3"/>
    </row>
    <row r="1924" spans="16:25" x14ac:dyDescent="0.45">
      <c r="P1924" s="3"/>
      <c r="W1924" s="3"/>
      <c r="Y1924" s="3"/>
    </row>
    <row r="1925" spans="16:25" x14ac:dyDescent="0.45">
      <c r="P1925" s="3"/>
      <c r="W1925" s="3"/>
      <c r="Y1925" s="3"/>
    </row>
    <row r="1926" spans="16:25" x14ac:dyDescent="0.45">
      <c r="P1926" s="3"/>
      <c r="W1926" s="3"/>
      <c r="Y1926" s="3"/>
    </row>
    <row r="1927" spans="16:25" x14ac:dyDescent="0.45">
      <c r="P1927" s="3"/>
      <c r="W1927" s="3"/>
      <c r="Y1927" s="3"/>
    </row>
    <row r="1928" spans="16:25" x14ac:dyDescent="0.45">
      <c r="P1928" s="3"/>
      <c r="W1928" s="3"/>
      <c r="Y1928" s="3"/>
    </row>
    <row r="1929" spans="16:25" x14ac:dyDescent="0.45">
      <c r="P1929" s="3"/>
      <c r="W1929" s="3"/>
      <c r="Y1929" s="3"/>
    </row>
    <row r="1930" spans="16:25" x14ac:dyDescent="0.45">
      <c r="P1930" s="3"/>
      <c r="W1930" s="3"/>
      <c r="Y1930" s="3"/>
    </row>
    <row r="1931" spans="16:25" x14ac:dyDescent="0.45">
      <c r="P1931" s="3"/>
      <c r="W1931" s="3"/>
      <c r="Y1931" s="3"/>
    </row>
    <row r="1932" spans="16:25" x14ac:dyDescent="0.45">
      <c r="P1932" s="3"/>
      <c r="W1932" s="3"/>
      <c r="Y1932" s="3"/>
    </row>
    <row r="1933" spans="16:25" x14ac:dyDescent="0.45">
      <c r="P1933" s="3"/>
      <c r="W1933" s="3"/>
      <c r="Y1933" s="3"/>
    </row>
    <row r="1934" spans="16:25" x14ac:dyDescent="0.45">
      <c r="P1934" s="3"/>
      <c r="W1934" s="3"/>
      <c r="Y1934" s="3"/>
    </row>
    <row r="1935" spans="16:25" x14ac:dyDescent="0.45">
      <c r="P1935" s="3"/>
      <c r="W1935" s="3"/>
      <c r="Y1935" s="3"/>
    </row>
    <row r="1936" spans="16:25" x14ac:dyDescent="0.45">
      <c r="P1936" s="3"/>
      <c r="W1936" s="3"/>
      <c r="Y1936" s="3"/>
    </row>
    <row r="1937" spans="16:25" x14ac:dyDescent="0.45">
      <c r="P1937" s="3"/>
      <c r="W1937" s="3"/>
      <c r="Y1937" s="3"/>
    </row>
    <row r="1938" spans="16:25" x14ac:dyDescent="0.45">
      <c r="P1938" s="3"/>
      <c r="W1938" s="3"/>
      <c r="Y1938" s="3"/>
    </row>
    <row r="1939" spans="16:25" x14ac:dyDescent="0.45">
      <c r="P1939" s="3"/>
      <c r="W1939" s="3"/>
      <c r="Y1939" s="3"/>
    </row>
    <row r="1940" spans="16:25" x14ac:dyDescent="0.45">
      <c r="P1940" s="3"/>
      <c r="W1940" s="3"/>
      <c r="Y1940" s="3"/>
    </row>
    <row r="1941" spans="16:25" x14ac:dyDescent="0.45">
      <c r="P1941" s="3"/>
      <c r="W1941" s="3"/>
      <c r="Y1941" s="3"/>
    </row>
    <row r="1942" spans="16:25" x14ac:dyDescent="0.45">
      <c r="P1942" s="3"/>
      <c r="W1942" s="3"/>
      <c r="Y1942" s="3"/>
    </row>
    <row r="1943" spans="16:25" x14ac:dyDescent="0.45">
      <c r="P1943" s="3"/>
      <c r="W1943" s="3"/>
      <c r="Y1943" s="3"/>
    </row>
    <row r="1944" spans="16:25" x14ac:dyDescent="0.45">
      <c r="P1944" s="3"/>
      <c r="W1944" s="3"/>
      <c r="Y1944" s="3"/>
    </row>
    <row r="1945" spans="16:25" x14ac:dyDescent="0.45">
      <c r="P1945" s="3"/>
      <c r="W1945" s="3"/>
      <c r="Y1945" s="3"/>
    </row>
    <row r="1946" spans="16:25" x14ac:dyDescent="0.45">
      <c r="P1946" s="3"/>
      <c r="W1946" s="3"/>
      <c r="Y1946" s="3"/>
    </row>
    <row r="1947" spans="16:25" x14ac:dyDescent="0.45">
      <c r="P1947" s="3"/>
      <c r="W1947" s="3"/>
      <c r="Y1947" s="3"/>
    </row>
    <row r="1948" spans="16:25" x14ac:dyDescent="0.45">
      <c r="P1948" s="3"/>
      <c r="W1948" s="3"/>
      <c r="Y1948" s="3"/>
    </row>
    <row r="1949" spans="16:25" x14ac:dyDescent="0.45">
      <c r="P1949" s="3"/>
      <c r="W1949" s="3"/>
      <c r="Y1949" s="3"/>
    </row>
    <row r="1950" spans="16:25" x14ac:dyDescent="0.45">
      <c r="P1950" s="3"/>
      <c r="W1950" s="3"/>
      <c r="Y1950" s="3"/>
    </row>
    <row r="1951" spans="16:25" x14ac:dyDescent="0.45">
      <c r="P1951" s="3"/>
      <c r="W1951" s="3"/>
      <c r="Y1951" s="3"/>
    </row>
    <row r="1952" spans="16:25" x14ac:dyDescent="0.45">
      <c r="P1952" s="3"/>
      <c r="W1952" s="3"/>
      <c r="Y1952" s="3"/>
    </row>
    <row r="1953" spans="16:25" x14ac:dyDescent="0.45">
      <c r="P1953" s="3"/>
      <c r="W1953" s="3"/>
      <c r="Y1953" s="3"/>
    </row>
    <row r="1954" spans="16:25" x14ac:dyDescent="0.45">
      <c r="P1954" s="3"/>
      <c r="W1954" s="3"/>
      <c r="Y1954" s="3"/>
    </row>
    <row r="1955" spans="16:25" x14ac:dyDescent="0.45">
      <c r="P1955" s="3"/>
      <c r="W1955" s="3"/>
      <c r="Y1955" s="3"/>
    </row>
    <row r="1956" spans="16:25" x14ac:dyDescent="0.45">
      <c r="P1956" s="3"/>
      <c r="W1956" s="3"/>
      <c r="Y1956" s="3"/>
    </row>
    <row r="1957" spans="16:25" x14ac:dyDescent="0.45">
      <c r="P1957" s="3"/>
      <c r="W1957" s="3"/>
      <c r="Y1957" s="3"/>
    </row>
    <row r="1958" spans="16:25" x14ac:dyDescent="0.45">
      <c r="P1958" s="3"/>
      <c r="W1958" s="3"/>
      <c r="Y1958" s="3"/>
    </row>
    <row r="1959" spans="16:25" x14ac:dyDescent="0.45">
      <c r="P1959" s="3"/>
      <c r="W1959" s="3"/>
      <c r="Y1959" s="3"/>
    </row>
    <row r="1960" spans="16:25" x14ac:dyDescent="0.45">
      <c r="P1960" s="3"/>
      <c r="W1960" s="3"/>
      <c r="Y1960" s="3"/>
    </row>
    <row r="1961" spans="16:25" x14ac:dyDescent="0.45">
      <c r="P1961" s="3"/>
      <c r="W1961" s="3"/>
      <c r="Y1961" s="3"/>
    </row>
    <row r="1962" spans="16:25" x14ac:dyDescent="0.45">
      <c r="P1962" s="3"/>
      <c r="W1962" s="3"/>
      <c r="Y1962" s="3"/>
    </row>
    <row r="1963" spans="16:25" x14ac:dyDescent="0.45">
      <c r="P1963" s="3"/>
      <c r="W1963" s="3"/>
      <c r="Y1963" s="3"/>
    </row>
    <row r="1964" spans="16:25" x14ac:dyDescent="0.45">
      <c r="P1964" s="3"/>
      <c r="W1964" s="3"/>
      <c r="Y1964" s="3"/>
    </row>
    <row r="1965" spans="16:25" x14ac:dyDescent="0.45">
      <c r="P1965" s="3"/>
      <c r="W1965" s="3"/>
      <c r="Y1965" s="3"/>
    </row>
    <row r="1966" spans="16:25" x14ac:dyDescent="0.45">
      <c r="P1966" s="3"/>
      <c r="W1966" s="3"/>
      <c r="Y1966" s="3"/>
    </row>
    <row r="1967" spans="16:25" x14ac:dyDescent="0.45">
      <c r="P1967" s="3"/>
      <c r="W1967" s="3"/>
      <c r="Y1967" s="3"/>
    </row>
    <row r="1968" spans="16:25" x14ac:dyDescent="0.45">
      <c r="P1968" s="3"/>
      <c r="W1968" s="3"/>
      <c r="Y1968" s="3"/>
    </row>
    <row r="1969" spans="16:25" x14ac:dyDescent="0.45">
      <c r="P1969" s="3"/>
      <c r="W1969" s="3"/>
      <c r="Y1969" s="3"/>
    </row>
    <row r="1970" spans="16:25" x14ac:dyDescent="0.45">
      <c r="P1970" s="3"/>
      <c r="W1970" s="3"/>
      <c r="Y1970" s="3"/>
    </row>
    <row r="1971" spans="16:25" x14ac:dyDescent="0.45">
      <c r="P1971" s="3"/>
      <c r="W1971" s="3"/>
      <c r="Y1971" s="3"/>
    </row>
    <row r="1972" spans="16:25" x14ac:dyDescent="0.45">
      <c r="P1972" s="3"/>
      <c r="W1972" s="3"/>
      <c r="Y1972" s="3"/>
    </row>
    <row r="1973" spans="16:25" x14ac:dyDescent="0.45">
      <c r="P1973" s="3"/>
      <c r="W1973" s="3"/>
      <c r="Y1973" s="3"/>
    </row>
    <row r="1974" spans="16:25" x14ac:dyDescent="0.45">
      <c r="P1974" s="3"/>
      <c r="W1974" s="3"/>
      <c r="Y1974" s="3"/>
    </row>
    <row r="1975" spans="16:25" x14ac:dyDescent="0.45">
      <c r="P1975" s="3"/>
      <c r="W1975" s="3"/>
      <c r="Y1975" s="3"/>
    </row>
    <row r="1976" spans="16:25" x14ac:dyDescent="0.45">
      <c r="P1976" s="3"/>
      <c r="W1976" s="3"/>
      <c r="Y1976" s="3"/>
    </row>
    <row r="1977" spans="16:25" x14ac:dyDescent="0.45">
      <c r="P1977" s="3"/>
      <c r="W1977" s="3"/>
      <c r="Y1977" s="3"/>
    </row>
    <row r="1978" spans="16:25" x14ac:dyDescent="0.45">
      <c r="P1978" s="3"/>
      <c r="W1978" s="3"/>
      <c r="Y1978" s="3"/>
    </row>
    <row r="1979" spans="16:25" x14ac:dyDescent="0.45">
      <c r="P1979" s="3"/>
      <c r="W1979" s="3"/>
      <c r="Y1979" s="3"/>
    </row>
    <row r="1980" spans="16:25" x14ac:dyDescent="0.45">
      <c r="P1980" s="3"/>
      <c r="W1980" s="3"/>
      <c r="Y1980" s="3"/>
    </row>
    <row r="1981" spans="16:25" x14ac:dyDescent="0.45">
      <c r="P1981" s="3"/>
      <c r="W1981" s="3"/>
      <c r="Y1981" s="3"/>
    </row>
    <row r="1982" spans="16:25" x14ac:dyDescent="0.45">
      <c r="P1982" s="3"/>
      <c r="W1982" s="3"/>
      <c r="Y1982" s="3"/>
    </row>
    <row r="1983" spans="16:25" x14ac:dyDescent="0.45">
      <c r="P1983" s="3"/>
      <c r="W1983" s="3"/>
      <c r="Y1983" s="3"/>
    </row>
    <row r="1984" spans="16:25" x14ac:dyDescent="0.45">
      <c r="P1984" s="3"/>
      <c r="W1984" s="3"/>
      <c r="Y1984" s="3"/>
    </row>
    <row r="1985" spans="16:25" x14ac:dyDescent="0.45">
      <c r="P1985" s="3"/>
      <c r="W1985" s="3"/>
      <c r="Y1985" s="3"/>
    </row>
    <row r="1986" spans="16:25" x14ac:dyDescent="0.45">
      <c r="P1986" s="3"/>
      <c r="W1986" s="3"/>
      <c r="Y1986" s="3"/>
    </row>
    <row r="1987" spans="16:25" x14ac:dyDescent="0.45">
      <c r="P1987" s="3"/>
      <c r="W1987" s="3"/>
      <c r="Y1987" s="3"/>
    </row>
    <row r="1988" spans="16:25" x14ac:dyDescent="0.45">
      <c r="P1988" s="3"/>
      <c r="W1988" s="3"/>
      <c r="Y1988" s="3"/>
    </row>
    <row r="1989" spans="16:25" x14ac:dyDescent="0.45">
      <c r="P1989" s="3"/>
      <c r="W1989" s="3"/>
      <c r="Y1989" s="3"/>
    </row>
    <row r="1990" spans="16:25" x14ac:dyDescent="0.45">
      <c r="P1990" s="3"/>
      <c r="W1990" s="3"/>
      <c r="Y1990" s="3"/>
    </row>
    <row r="1991" spans="16:25" x14ac:dyDescent="0.45">
      <c r="P1991" s="3"/>
      <c r="W1991" s="3"/>
      <c r="Y1991" s="3"/>
    </row>
    <row r="1992" spans="16:25" x14ac:dyDescent="0.45">
      <c r="P1992" s="3"/>
      <c r="W1992" s="3"/>
      <c r="Y1992" s="3"/>
    </row>
    <row r="1993" spans="16:25" x14ac:dyDescent="0.45">
      <c r="P1993" s="3"/>
      <c r="W1993" s="3"/>
      <c r="Y1993" s="3"/>
    </row>
    <row r="1994" spans="16:25" x14ac:dyDescent="0.45">
      <c r="P1994" s="3"/>
      <c r="W1994" s="3"/>
      <c r="Y1994" s="3"/>
    </row>
    <row r="1995" spans="16:25" x14ac:dyDescent="0.45">
      <c r="P1995" s="3"/>
      <c r="W1995" s="3"/>
      <c r="Y1995" s="3"/>
    </row>
    <row r="1996" spans="16:25" x14ac:dyDescent="0.45">
      <c r="P1996" s="3"/>
      <c r="W1996" s="3"/>
      <c r="Y1996" s="3"/>
    </row>
    <row r="1997" spans="16:25" x14ac:dyDescent="0.45">
      <c r="P1997" s="3"/>
      <c r="W1997" s="3"/>
      <c r="Y1997" s="3"/>
    </row>
    <row r="1998" spans="16:25" x14ac:dyDescent="0.45">
      <c r="P1998" s="3"/>
      <c r="W1998" s="3"/>
      <c r="Y1998" s="3"/>
    </row>
    <row r="1999" spans="16:25" x14ac:dyDescent="0.45">
      <c r="P1999" s="3"/>
      <c r="W1999" s="3"/>
      <c r="Y1999" s="3"/>
    </row>
    <row r="2000" spans="16:25" x14ac:dyDescent="0.45">
      <c r="P2000" s="3"/>
      <c r="W2000" s="3"/>
      <c r="Y2000" s="3"/>
    </row>
    <row r="2001" spans="16:25" x14ac:dyDescent="0.45">
      <c r="P2001" s="3"/>
      <c r="W2001" s="3"/>
      <c r="Y2001" s="3"/>
    </row>
    <row r="2002" spans="16:25" x14ac:dyDescent="0.45">
      <c r="P2002" s="3"/>
      <c r="W2002" s="3"/>
      <c r="Y2002" s="3"/>
    </row>
    <row r="2003" spans="16:25" x14ac:dyDescent="0.45">
      <c r="P2003" s="3"/>
      <c r="W2003" s="3"/>
      <c r="Y2003" s="3"/>
    </row>
    <row r="2004" spans="16:25" x14ac:dyDescent="0.45">
      <c r="P2004" s="3"/>
      <c r="W2004" s="3"/>
      <c r="Y2004" s="3"/>
    </row>
    <row r="2005" spans="16:25" x14ac:dyDescent="0.45">
      <c r="P2005" s="3"/>
      <c r="W2005" s="3"/>
      <c r="Y2005" s="3"/>
    </row>
    <row r="2006" spans="16:25" x14ac:dyDescent="0.45">
      <c r="P2006" s="3"/>
      <c r="W2006" s="3"/>
      <c r="Y2006" s="3"/>
    </row>
    <row r="2007" spans="16:25" x14ac:dyDescent="0.45">
      <c r="P2007" s="3"/>
      <c r="W2007" s="3"/>
      <c r="Y2007" s="3"/>
    </row>
    <row r="2008" spans="16:25" x14ac:dyDescent="0.45">
      <c r="P2008" s="3"/>
      <c r="W2008" s="3"/>
      <c r="Y2008" s="3"/>
    </row>
    <row r="2009" spans="16:25" x14ac:dyDescent="0.45">
      <c r="P2009" s="3"/>
      <c r="W2009" s="3"/>
      <c r="Y2009" s="3"/>
    </row>
    <row r="2010" spans="16:25" x14ac:dyDescent="0.45">
      <c r="P2010" s="3"/>
      <c r="W2010" s="3"/>
      <c r="Y2010" s="3"/>
    </row>
    <row r="2011" spans="16:25" x14ac:dyDescent="0.45">
      <c r="P2011" s="3"/>
      <c r="W2011" s="3"/>
      <c r="Y2011" s="3"/>
    </row>
    <row r="2012" spans="16:25" x14ac:dyDescent="0.45">
      <c r="P2012" s="3"/>
      <c r="W2012" s="3"/>
      <c r="Y2012" s="3"/>
    </row>
    <row r="2013" spans="16:25" x14ac:dyDescent="0.45">
      <c r="P2013" s="3"/>
      <c r="W2013" s="3"/>
      <c r="Y2013" s="3"/>
    </row>
    <row r="2014" spans="16:25" x14ac:dyDescent="0.45">
      <c r="P2014" s="3"/>
      <c r="W2014" s="3"/>
      <c r="Y2014" s="3"/>
    </row>
    <row r="2015" spans="16:25" x14ac:dyDescent="0.45">
      <c r="P2015" s="3"/>
      <c r="W2015" s="3"/>
      <c r="Y2015" s="3"/>
    </row>
    <row r="2016" spans="16:25" x14ac:dyDescent="0.45">
      <c r="P2016" s="3"/>
      <c r="W2016" s="3"/>
      <c r="Y2016" s="3"/>
    </row>
    <row r="2017" spans="16:25" x14ac:dyDescent="0.45">
      <c r="P2017" s="3"/>
      <c r="W2017" s="3"/>
      <c r="Y2017" s="3"/>
    </row>
    <row r="2018" spans="16:25" x14ac:dyDescent="0.45">
      <c r="P2018" s="3"/>
      <c r="W2018" s="3"/>
      <c r="Y2018" s="3"/>
    </row>
    <row r="2019" spans="16:25" x14ac:dyDescent="0.45">
      <c r="P2019" s="3"/>
      <c r="W2019" s="3"/>
      <c r="Y2019" s="3"/>
    </row>
    <row r="2020" spans="16:25" x14ac:dyDescent="0.45">
      <c r="P2020" s="3"/>
      <c r="W2020" s="3"/>
      <c r="Y2020" s="3"/>
    </row>
    <row r="2021" spans="16:25" x14ac:dyDescent="0.45">
      <c r="P2021" s="3"/>
      <c r="W2021" s="3"/>
      <c r="Y2021" s="3"/>
    </row>
    <row r="2022" spans="16:25" x14ac:dyDescent="0.45">
      <c r="P2022" s="3"/>
      <c r="W2022" s="3"/>
      <c r="Y2022" s="3"/>
    </row>
    <row r="2023" spans="16:25" x14ac:dyDescent="0.45">
      <c r="P2023" s="3"/>
      <c r="W2023" s="3"/>
      <c r="Y2023" s="3"/>
    </row>
    <row r="2024" spans="16:25" x14ac:dyDescent="0.45">
      <c r="P2024" s="3"/>
      <c r="W2024" s="3"/>
      <c r="Y2024" s="3"/>
    </row>
    <row r="2025" spans="16:25" x14ac:dyDescent="0.45">
      <c r="P2025" s="3"/>
      <c r="W2025" s="3"/>
      <c r="Y2025" s="3"/>
    </row>
    <row r="2026" spans="16:25" x14ac:dyDescent="0.45">
      <c r="P2026" s="3"/>
      <c r="W2026" s="3"/>
      <c r="Y2026" s="3"/>
    </row>
    <row r="2027" spans="16:25" x14ac:dyDescent="0.45">
      <c r="P2027" s="3"/>
      <c r="W2027" s="3"/>
      <c r="Y2027" s="3"/>
    </row>
    <row r="2028" spans="16:25" x14ac:dyDescent="0.45">
      <c r="P2028" s="3"/>
      <c r="W2028" s="3"/>
      <c r="Y2028" s="3"/>
    </row>
    <row r="2029" spans="16:25" x14ac:dyDescent="0.45">
      <c r="P2029" s="3"/>
      <c r="W2029" s="3"/>
      <c r="Y2029" s="3"/>
    </row>
    <row r="2030" spans="16:25" x14ac:dyDescent="0.45">
      <c r="P2030" s="3"/>
      <c r="W2030" s="3"/>
      <c r="Y2030" s="3"/>
    </row>
    <row r="2031" spans="16:25" x14ac:dyDescent="0.45">
      <c r="P2031" s="3"/>
      <c r="W2031" s="3"/>
      <c r="Y2031" s="3"/>
    </row>
    <row r="2032" spans="16:25" x14ac:dyDescent="0.45">
      <c r="P2032" s="3"/>
      <c r="W2032" s="3"/>
      <c r="Y2032" s="3"/>
    </row>
    <row r="2033" spans="16:25" x14ac:dyDescent="0.45">
      <c r="P2033" s="3"/>
      <c r="W2033" s="3"/>
      <c r="Y2033" s="3"/>
    </row>
    <row r="2034" spans="16:25" x14ac:dyDescent="0.45">
      <c r="P2034" s="3"/>
      <c r="W2034" s="3"/>
      <c r="Y2034" s="3"/>
    </row>
    <row r="2035" spans="16:25" x14ac:dyDescent="0.45">
      <c r="P2035" s="3"/>
      <c r="W2035" s="3"/>
      <c r="Y2035" s="3"/>
    </row>
    <row r="2036" spans="16:25" x14ac:dyDescent="0.45">
      <c r="P2036" s="3"/>
      <c r="W2036" s="3"/>
      <c r="Y2036" s="3"/>
    </row>
    <row r="2037" spans="16:25" x14ac:dyDescent="0.45">
      <c r="P2037" s="3"/>
      <c r="W2037" s="3"/>
      <c r="Y2037" s="3"/>
    </row>
    <row r="2038" spans="16:25" x14ac:dyDescent="0.45">
      <c r="P2038" s="3"/>
      <c r="W2038" s="3"/>
      <c r="Y2038" s="3"/>
    </row>
    <row r="2039" spans="16:25" x14ac:dyDescent="0.45">
      <c r="P2039" s="3"/>
      <c r="W2039" s="3"/>
      <c r="Y2039" s="3"/>
    </row>
    <row r="2040" spans="16:25" x14ac:dyDescent="0.45">
      <c r="P2040" s="3"/>
      <c r="W2040" s="3"/>
      <c r="Y2040" s="3"/>
    </row>
    <row r="2041" spans="16:25" x14ac:dyDescent="0.45">
      <c r="P2041" s="3"/>
      <c r="W2041" s="3"/>
      <c r="Y2041" s="3"/>
    </row>
    <row r="2042" spans="16:25" x14ac:dyDescent="0.45">
      <c r="P2042" s="3"/>
      <c r="W2042" s="3"/>
      <c r="Y2042" s="3"/>
    </row>
    <row r="2043" spans="16:25" x14ac:dyDescent="0.45">
      <c r="P2043" s="3"/>
      <c r="W2043" s="3"/>
      <c r="Y2043" s="3"/>
    </row>
    <row r="2044" spans="16:25" x14ac:dyDescent="0.45">
      <c r="P2044" s="3"/>
      <c r="W2044" s="3"/>
      <c r="Y2044" s="3"/>
    </row>
    <row r="2045" spans="16:25" x14ac:dyDescent="0.45">
      <c r="P2045" s="3"/>
      <c r="W2045" s="3"/>
      <c r="Y2045" s="3"/>
    </row>
    <row r="2046" spans="16:25" x14ac:dyDescent="0.45">
      <c r="P2046" s="3"/>
      <c r="W2046" s="3"/>
      <c r="Y2046" s="3"/>
    </row>
    <row r="2047" spans="16:25" x14ac:dyDescent="0.45">
      <c r="P2047" s="3"/>
      <c r="W2047" s="3"/>
      <c r="Y2047" s="3"/>
    </row>
    <row r="2048" spans="16:25" x14ac:dyDescent="0.45">
      <c r="P2048" s="3"/>
      <c r="W2048" s="3"/>
      <c r="Y2048" s="3"/>
    </row>
    <row r="2049" spans="16:25" x14ac:dyDescent="0.45">
      <c r="P2049" s="3"/>
      <c r="W2049" s="3"/>
      <c r="Y2049" s="3"/>
    </row>
    <row r="2050" spans="16:25" x14ac:dyDescent="0.45">
      <c r="P2050" s="3"/>
      <c r="W2050" s="3"/>
      <c r="Y2050" s="3"/>
    </row>
    <row r="2051" spans="16:25" x14ac:dyDescent="0.45">
      <c r="P2051" s="3"/>
      <c r="W2051" s="3"/>
      <c r="Y2051" s="3"/>
    </row>
    <row r="2052" spans="16:25" x14ac:dyDescent="0.45">
      <c r="P2052" s="3"/>
      <c r="W2052" s="3"/>
      <c r="Y2052" s="3"/>
    </row>
    <row r="2053" spans="16:25" x14ac:dyDescent="0.45">
      <c r="P2053" s="3"/>
      <c r="W2053" s="3"/>
      <c r="Y2053" s="3"/>
    </row>
    <row r="2054" spans="16:25" x14ac:dyDescent="0.45">
      <c r="P2054" s="3"/>
      <c r="W2054" s="3"/>
      <c r="Y2054" s="3"/>
    </row>
    <row r="2055" spans="16:25" x14ac:dyDescent="0.45">
      <c r="P2055" s="3"/>
      <c r="W2055" s="3"/>
      <c r="Y2055" s="3"/>
    </row>
    <row r="2056" spans="16:25" x14ac:dyDescent="0.45">
      <c r="P2056" s="3"/>
      <c r="W2056" s="3"/>
      <c r="Y2056" s="3"/>
    </row>
    <row r="2057" spans="16:25" x14ac:dyDescent="0.45">
      <c r="P2057" s="3"/>
      <c r="W2057" s="3"/>
      <c r="Y2057" s="3"/>
    </row>
    <row r="2058" spans="16:25" x14ac:dyDescent="0.45">
      <c r="P2058" s="3"/>
      <c r="W2058" s="3"/>
      <c r="Y2058" s="3"/>
    </row>
    <row r="2059" spans="16:25" x14ac:dyDescent="0.45">
      <c r="P2059" s="3"/>
      <c r="W2059" s="3"/>
      <c r="Y2059" s="3"/>
    </row>
    <row r="2060" spans="16:25" x14ac:dyDescent="0.45">
      <c r="P2060" s="3"/>
      <c r="W2060" s="3"/>
      <c r="Y2060" s="3"/>
    </row>
    <row r="2061" spans="16:25" x14ac:dyDescent="0.45">
      <c r="P2061" s="3"/>
      <c r="W2061" s="3"/>
      <c r="Y2061" s="3"/>
    </row>
    <row r="2062" spans="16:25" x14ac:dyDescent="0.45">
      <c r="P2062" s="3"/>
      <c r="W2062" s="3"/>
      <c r="Y2062" s="3"/>
    </row>
    <row r="2063" spans="16:25" x14ac:dyDescent="0.45">
      <c r="P2063" s="3"/>
      <c r="W2063" s="3"/>
      <c r="Y2063" s="3"/>
    </row>
    <row r="2064" spans="16:25" x14ac:dyDescent="0.45">
      <c r="P2064" s="3"/>
      <c r="W2064" s="3"/>
      <c r="Y2064" s="3"/>
    </row>
    <row r="2065" spans="16:25" x14ac:dyDescent="0.45">
      <c r="P2065" s="3"/>
      <c r="W2065" s="3"/>
      <c r="Y2065" s="3"/>
    </row>
    <row r="2066" spans="16:25" x14ac:dyDescent="0.45">
      <c r="P2066" s="3"/>
      <c r="W2066" s="3"/>
      <c r="Y2066" s="3"/>
    </row>
    <row r="2067" spans="16:25" x14ac:dyDescent="0.45">
      <c r="P2067" s="3"/>
      <c r="W2067" s="3"/>
      <c r="Y2067" s="3"/>
    </row>
    <row r="2068" spans="16:25" x14ac:dyDescent="0.45">
      <c r="P2068" s="3"/>
      <c r="W2068" s="3"/>
      <c r="Y2068" s="3"/>
    </row>
    <row r="2069" spans="16:25" x14ac:dyDescent="0.45">
      <c r="P2069" s="3"/>
      <c r="W2069" s="3"/>
      <c r="Y2069" s="3"/>
    </row>
    <row r="2070" spans="16:25" x14ac:dyDescent="0.45">
      <c r="P2070" s="3"/>
      <c r="W2070" s="3"/>
      <c r="Y2070" s="3"/>
    </row>
    <row r="2071" spans="16:25" x14ac:dyDescent="0.45">
      <c r="P2071" s="3"/>
      <c r="W2071" s="3"/>
      <c r="Y2071" s="3"/>
    </row>
    <row r="2072" spans="16:25" x14ac:dyDescent="0.45">
      <c r="P2072" s="3"/>
      <c r="W2072" s="3"/>
      <c r="Y2072" s="3"/>
    </row>
    <row r="2073" spans="16:25" x14ac:dyDescent="0.45">
      <c r="P2073" s="3"/>
      <c r="W2073" s="3"/>
      <c r="Y2073" s="3"/>
    </row>
    <row r="2074" spans="16:25" x14ac:dyDescent="0.45">
      <c r="P2074" s="3"/>
      <c r="W2074" s="3"/>
      <c r="Y2074" s="3"/>
    </row>
    <row r="2075" spans="16:25" x14ac:dyDescent="0.45">
      <c r="P2075" s="3"/>
      <c r="W2075" s="3"/>
      <c r="Y2075" s="3"/>
    </row>
    <row r="2076" spans="16:25" x14ac:dyDescent="0.45">
      <c r="P2076" s="3"/>
      <c r="W2076" s="3"/>
      <c r="Y2076" s="3"/>
    </row>
    <row r="2077" spans="16:25" x14ac:dyDescent="0.45">
      <c r="P2077" s="3"/>
      <c r="W2077" s="3"/>
      <c r="Y2077" s="3"/>
    </row>
    <row r="2078" spans="16:25" x14ac:dyDescent="0.45">
      <c r="P2078" s="3"/>
      <c r="W2078" s="3"/>
      <c r="Y2078" s="3"/>
    </row>
    <row r="2079" spans="16:25" x14ac:dyDescent="0.45">
      <c r="P2079" s="3"/>
      <c r="W2079" s="3"/>
      <c r="Y2079" s="3"/>
    </row>
    <row r="2080" spans="16:25" x14ac:dyDescent="0.45">
      <c r="P2080" s="3"/>
      <c r="W2080" s="3"/>
      <c r="Y2080" s="3"/>
    </row>
    <row r="2081" spans="16:25" x14ac:dyDescent="0.45">
      <c r="P2081" s="3"/>
      <c r="W2081" s="3"/>
      <c r="Y2081" s="3"/>
    </row>
    <row r="2082" spans="16:25" x14ac:dyDescent="0.45">
      <c r="P2082" s="3"/>
      <c r="W2082" s="3"/>
      <c r="Y2082" s="3"/>
    </row>
    <row r="2083" spans="16:25" x14ac:dyDescent="0.45">
      <c r="P2083" s="3"/>
      <c r="W2083" s="3"/>
      <c r="Y2083" s="3"/>
    </row>
    <row r="2084" spans="16:25" x14ac:dyDescent="0.45">
      <c r="P2084" s="3"/>
      <c r="W2084" s="3"/>
      <c r="Y2084" s="3"/>
    </row>
    <row r="2085" spans="16:25" x14ac:dyDescent="0.45">
      <c r="P2085" s="3"/>
      <c r="W2085" s="3"/>
      <c r="Y2085" s="3"/>
    </row>
    <row r="2086" spans="16:25" x14ac:dyDescent="0.45">
      <c r="P2086" s="3"/>
      <c r="W2086" s="3"/>
      <c r="Y2086" s="3"/>
    </row>
    <row r="2087" spans="16:25" x14ac:dyDescent="0.45">
      <c r="P2087" s="3"/>
      <c r="W2087" s="3"/>
      <c r="Y2087" s="3"/>
    </row>
    <row r="2088" spans="16:25" x14ac:dyDescent="0.45">
      <c r="P2088" s="3"/>
      <c r="W2088" s="3"/>
      <c r="Y2088" s="3"/>
    </row>
    <row r="2089" spans="16:25" x14ac:dyDescent="0.45">
      <c r="P2089" s="3"/>
      <c r="W2089" s="3"/>
      <c r="Y2089" s="3"/>
    </row>
    <row r="2090" spans="16:25" x14ac:dyDescent="0.45">
      <c r="P2090" s="3"/>
      <c r="W2090" s="3"/>
      <c r="Y2090" s="3"/>
    </row>
    <row r="2091" spans="16:25" x14ac:dyDescent="0.45">
      <c r="P2091" s="3"/>
      <c r="W2091" s="3"/>
      <c r="Y2091" s="3"/>
    </row>
    <row r="2092" spans="16:25" x14ac:dyDescent="0.45">
      <c r="P2092" s="3"/>
      <c r="W2092" s="3"/>
      <c r="Y2092" s="3"/>
    </row>
    <row r="2093" spans="16:25" x14ac:dyDescent="0.45">
      <c r="P2093" s="3"/>
      <c r="W2093" s="3"/>
      <c r="Y2093" s="3"/>
    </row>
    <row r="2094" spans="16:25" x14ac:dyDescent="0.45">
      <c r="P2094" s="3"/>
      <c r="W2094" s="3"/>
      <c r="Y2094" s="3"/>
    </row>
    <row r="2095" spans="16:25" x14ac:dyDescent="0.45">
      <c r="P2095" s="3"/>
      <c r="W2095" s="3"/>
      <c r="Y2095" s="3"/>
    </row>
    <row r="2096" spans="16:25" x14ac:dyDescent="0.45">
      <c r="P2096" s="3"/>
      <c r="W2096" s="3"/>
      <c r="Y2096" s="3"/>
    </row>
    <row r="2097" spans="16:25" x14ac:dyDescent="0.45">
      <c r="P2097" s="3"/>
      <c r="W2097" s="3"/>
      <c r="Y2097" s="3"/>
    </row>
    <row r="2098" spans="16:25" x14ac:dyDescent="0.45">
      <c r="P2098" s="3"/>
      <c r="W2098" s="3"/>
      <c r="Y2098" s="3"/>
    </row>
    <row r="2099" spans="16:25" x14ac:dyDescent="0.45">
      <c r="P2099" s="3"/>
      <c r="W2099" s="3"/>
      <c r="Y2099" s="3"/>
    </row>
    <row r="2100" spans="16:25" x14ac:dyDescent="0.45">
      <c r="P2100" s="3"/>
      <c r="W2100" s="3"/>
      <c r="Y2100" s="3"/>
    </row>
    <row r="2101" spans="16:25" x14ac:dyDescent="0.45">
      <c r="P2101" s="3"/>
      <c r="W2101" s="3"/>
      <c r="Y2101" s="3"/>
    </row>
    <row r="2102" spans="16:25" x14ac:dyDescent="0.45">
      <c r="P2102" s="3"/>
      <c r="W2102" s="3"/>
      <c r="Y2102" s="3"/>
    </row>
    <row r="2103" spans="16:25" x14ac:dyDescent="0.45">
      <c r="P2103" s="3"/>
      <c r="W2103" s="3"/>
      <c r="Y2103" s="3"/>
    </row>
    <row r="2104" spans="16:25" x14ac:dyDescent="0.45">
      <c r="P2104" s="3"/>
      <c r="W2104" s="3"/>
      <c r="Y2104" s="3"/>
    </row>
    <row r="2105" spans="16:25" x14ac:dyDescent="0.45">
      <c r="P2105" s="3"/>
      <c r="W2105" s="3"/>
      <c r="Y2105" s="3"/>
    </row>
    <row r="2106" spans="16:25" x14ac:dyDescent="0.45">
      <c r="P2106" s="3"/>
      <c r="W2106" s="3"/>
      <c r="Y2106" s="3"/>
    </row>
    <row r="2107" spans="16:25" x14ac:dyDescent="0.45">
      <c r="P2107" s="3"/>
      <c r="W2107" s="3"/>
      <c r="Y2107" s="3"/>
    </row>
    <row r="2108" spans="16:25" x14ac:dyDescent="0.45">
      <c r="P2108" s="3"/>
      <c r="W2108" s="3"/>
      <c r="Y2108" s="3"/>
    </row>
    <row r="2109" spans="16:25" x14ac:dyDescent="0.45">
      <c r="P2109" s="3"/>
      <c r="W2109" s="3"/>
      <c r="Y2109" s="3"/>
    </row>
    <row r="2110" spans="16:25" x14ac:dyDescent="0.45">
      <c r="P2110" s="3"/>
      <c r="W2110" s="3"/>
      <c r="Y2110" s="3"/>
    </row>
    <row r="2111" spans="16:25" x14ac:dyDescent="0.45">
      <c r="P2111" s="3"/>
      <c r="W2111" s="3"/>
      <c r="Y2111" s="3"/>
    </row>
    <row r="2112" spans="16:25" x14ac:dyDescent="0.45">
      <c r="P2112" s="3"/>
      <c r="W2112" s="3"/>
      <c r="Y2112" s="3"/>
    </row>
    <row r="2113" spans="16:25" x14ac:dyDescent="0.45">
      <c r="P2113" s="3"/>
      <c r="W2113" s="3"/>
      <c r="Y2113" s="3"/>
    </row>
    <row r="2114" spans="16:25" x14ac:dyDescent="0.45">
      <c r="P2114" s="3"/>
      <c r="W2114" s="3"/>
      <c r="Y2114" s="3"/>
    </row>
    <row r="2115" spans="16:25" x14ac:dyDescent="0.45">
      <c r="P2115" s="3"/>
      <c r="W2115" s="3"/>
      <c r="Y2115" s="3"/>
    </row>
    <row r="2116" spans="16:25" x14ac:dyDescent="0.45">
      <c r="P2116" s="3"/>
      <c r="W2116" s="3"/>
      <c r="Y2116" s="3"/>
    </row>
    <row r="2117" spans="16:25" x14ac:dyDescent="0.45">
      <c r="P2117" s="3"/>
      <c r="W2117" s="3"/>
      <c r="Y2117" s="3"/>
    </row>
    <row r="2118" spans="16:25" x14ac:dyDescent="0.45">
      <c r="P2118" s="3"/>
      <c r="W2118" s="3"/>
      <c r="Y2118" s="3"/>
    </row>
    <row r="2119" spans="16:25" x14ac:dyDescent="0.45">
      <c r="P2119" s="3"/>
      <c r="W2119" s="3"/>
      <c r="Y2119" s="3"/>
    </row>
    <row r="2120" spans="16:25" x14ac:dyDescent="0.45">
      <c r="P2120" s="3"/>
      <c r="W2120" s="3"/>
      <c r="Y2120" s="3"/>
    </row>
    <row r="2121" spans="16:25" x14ac:dyDescent="0.45">
      <c r="P2121" s="3"/>
      <c r="W2121" s="3"/>
      <c r="Y2121" s="3"/>
    </row>
    <row r="2122" spans="16:25" x14ac:dyDescent="0.45">
      <c r="P2122" s="3"/>
      <c r="W2122" s="3"/>
      <c r="Y2122" s="3"/>
    </row>
    <row r="2123" spans="16:25" x14ac:dyDescent="0.45">
      <c r="P2123" s="3"/>
      <c r="W2123" s="3"/>
      <c r="Y2123" s="3"/>
    </row>
    <row r="2124" spans="16:25" x14ac:dyDescent="0.45">
      <c r="P2124" s="3"/>
      <c r="W2124" s="3"/>
      <c r="Y2124" s="3"/>
    </row>
    <row r="2125" spans="16:25" x14ac:dyDescent="0.45">
      <c r="P2125" s="3"/>
      <c r="W2125" s="3"/>
      <c r="Y2125" s="3"/>
    </row>
    <row r="2126" spans="16:25" x14ac:dyDescent="0.45">
      <c r="P2126" s="3"/>
      <c r="W2126" s="3"/>
      <c r="Y2126" s="3"/>
    </row>
    <row r="2127" spans="16:25" x14ac:dyDescent="0.45">
      <c r="P2127" s="3"/>
      <c r="W2127" s="3"/>
      <c r="Y2127" s="3"/>
    </row>
    <row r="2128" spans="16:25" x14ac:dyDescent="0.45">
      <c r="P2128" s="3"/>
      <c r="W2128" s="3"/>
      <c r="Y2128" s="3"/>
    </row>
    <row r="2129" spans="16:25" x14ac:dyDescent="0.45">
      <c r="P2129" s="3"/>
      <c r="W2129" s="3"/>
      <c r="Y2129" s="3"/>
    </row>
    <row r="2130" spans="16:25" x14ac:dyDescent="0.45">
      <c r="P2130" s="3"/>
      <c r="W2130" s="3"/>
      <c r="Y2130" s="3"/>
    </row>
    <row r="2131" spans="16:25" x14ac:dyDescent="0.45">
      <c r="P2131" s="3"/>
      <c r="W2131" s="3"/>
      <c r="Y2131" s="3"/>
    </row>
    <row r="2132" spans="16:25" x14ac:dyDescent="0.45">
      <c r="P2132" s="3"/>
      <c r="W2132" s="3"/>
      <c r="Y2132" s="3"/>
    </row>
    <row r="2133" spans="16:25" x14ac:dyDescent="0.45">
      <c r="P2133" s="3"/>
      <c r="W2133" s="3"/>
      <c r="Y2133" s="3"/>
    </row>
    <row r="2134" spans="16:25" x14ac:dyDescent="0.45">
      <c r="P2134" s="3"/>
      <c r="W2134" s="3"/>
      <c r="Y2134" s="3"/>
    </row>
    <row r="2135" spans="16:25" x14ac:dyDescent="0.45">
      <c r="P2135" s="3"/>
      <c r="W2135" s="3"/>
      <c r="Y2135" s="3"/>
    </row>
    <row r="2136" spans="16:25" x14ac:dyDescent="0.45">
      <c r="P2136" s="3"/>
      <c r="W2136" s="3"/>
      <c r="Y2136" s="3"/>
    </row>
    <row r="2137" spans="16:25" x14ac:dyDescent="0.45">
      <c r="P2137" s="3"/>
      <c r="W2137" s="3"/>
      <c r="Y2137" s="3"/>
    </row>
    <row r="2138" spans="16:25" x14ac:dyDescent="0.45">
      <c r="P2138" s="3"/>
      <c r="W2138" s="3"/>
      <c r="Y2138" s="3"/>
    </row>
    <row r="2139" spans="16:25" x14ac:dyDescent="0.45">
      <c r="P2139" s="3"/>
      <c r="W2139" s="3"/>
      <c r="Y2139" s="3"/>
    </row>
    <row r="2140" spans="16:25" x14ac:dyDescent="0.45">
      <c r="P2140" s="3"/>
      <c r="W2140" s="3"/>
      <c r="Y2140" s="3"/>
    </row>
    <row r="2141" spans="16:25" x14ac:dyDescent="0.45">
      <c r="P2141" s="3"/>
      <c r="W2141" s="3"/>
      <c r="Y2141" s="3"/>
    </row>
    <row r="2142" spans="16:25" x14ac:dyDescent="0.45">
      <c r="P2142" s="3"/>
      <c r="W2142" s="3"/>
      <c r="Y2142" s="3"/>
    </row>
    <row r="2143" spans="16:25" x14ac:dyDescent="0.45">
      <c r="P2143" s="3"/>
      <c r="W2143" s="3"/>
      <c r="Y2143" s="3"/>
    </row>
    <row r="2144" spans="16:25" x14ac:dyDescent="0.45">
      <c r="P2144" s="3"/>
      <c r="W2144" s="3"/>
      <c r="Y2144" s="3"/>
    </row>
    <row r="2145" spans="16:25" x14ac:dyDescent="0.45">
      <c r="P2145" s="3"/>
      <c r="W2145" s="3"/>
      <c r="Y2145" s="3"/>
    </row>
    <row r="2146" spans="16:25" x14ac:dyDescent="0.45">
      <c r="P2146" s="3"/>
      <c r="W2146" s="3"/>
      <c r="Y2146" s="3"/>
    </row>
    <row r="2147" spans="16:25" x14ac:dyDescent="0.45">
      <c r="P2147" s="3"/>
      <c r="W2147" s="3"/>
      <c r="Y2147" s="3"/>
    </row>
    <row r="2148" spans="16:25" x14ac:dyDescent="0.45">
      <c r="P2148" s="3"/>
      <c r="W2148" s="3"/>
      <c r="Y2148" s="3"/>
    </row>
    <row r="2149" spans="16:25" x14ac:dyDescent="0.45">
      <c r="P2149" s="3"/>
      <c r="W2149" s="3"/>
      <c r="Y2149" s="3"/>
    </row>
    <row r="2150" spans="16:25" x14ac:dyDescent="0.45">
      <c r="P2150" s="3"/>
      <c r="W2150" s="3"/>
      <c r="Y2150" s="3"/>
    </row>
    <row r="2151" spans="16:25" x14ac:dyDescent="0.45">
      <c r="P2151" s="3"/>
      <c r="W2151" s="3"/>
      <c r="Y2151" s="3"/>
    </row>
    <row r="2152" spans="16:25" x14ac:dyDescent="0.45">
      <c r="P2152" s="3"/>
      <c r="W2152" s="3"/>
      <c r="Y2152" s="3"/>
    </row>
    <row r="2153" spans="16:25" x14ac:dyDescent="0.45">
      <c r="P2153" s="3"/>
      <c r="W2153" s="3"/>
      <c r="Y2153" s="3"/>
    </row>
    <row r="2154" spans="16:25" x14ac:dyDescent="0.45">
      <c r="P2154" s="3"/>
      <c r="W2154" s="3"/>
      <c r="Y2154" s="3"/>
    </row>
    <row r="2155" spans="16:25" x14ac:dyDescent="0.45">
      <c r="P2155" s="3"/>
      <c r="W2155" s="3"/>
      <c r="Y2155" s="3"/>
    </row>
    <row r="2156" spans="16:25" x14ac:dyDescent="0.45">
      <c r="P2156" s="3"/>
      <c r="W2156" s="3"/>
      <c r="Y2156" s="3"/>
    </row>
    <row r="2157" spans="16:25" x14ac:dyDescent="0.45">
      <c r="P2157" s="3"/>
      <c r="W2157" s="3"/>
      <c r="Y2157" s="3"/>
    </row>
    <row r="2158" spans="16:25" x14ac:dyDescent="0.45">
      <c r="P2158" s="3"/>
      <c r="W2158" s="3"/>
      <c r="Y2158" s="3"/>
    </row>
    <row r="2159" spans="16:25" x14ac:dyDescent="0.45">
      <c r="P2159" s="3"/>
      <c r="W2159" s="3"/>
      <c r="Y2159" s="3"/>
    </row>
    <row r="2160" spans="16:25" x14ac:dyDescent="0.45">
      <c r="P2160" s="3"/>
      <c r="W2160" s="3"/>
      <c r="Y2160" s="3"/>
    </row>
    <row r="2161" spans="16:25" x14ac:dyDescent="0.45">
      <c r="P2161" s="3"/>
      <c r="W2161" s="3"/>
      <c r="Y2161" s="3"/>
    </row>
    <row r="2162" spans="16:25" x14ac:dyDescent="0.45">
      <c r="P2162" s="3"/>
      <c r="W2162" s="3"/>
      <c r="Y2162" s="3"/>
    </row>
    <row r="2163" spans="16:25" x14ac:dyDescent="0.45">
      <c r="P2163" s="3"/>
      <c r="W2163" s="3"/>
      <c r="Y2163" s="3"/>
    </row>
    <row r="2164" spans="16:25" x14ac:dyDescent="0.45">
      <c r="P2164" s="3"/>
      <c r="W2164" s="3"/>
      <c r="Y2164" s="3"/>
    </row>
    <row r="2165" spans="16:25" x14ac:dyDescent="0.45">
      <c r="P2165" s="3"/>
      <c r="W2165" s="3"/>
      <c r="Y2165" s="3"/>
    </row>
    <row r="2166" spans="16:25" x14ac:dyDescent="0.45">
      <c r="P2166" s="3"/>
      <c r="W2166" s="3"/>
      <c r="Y2166" s="3"/>
    </row>
    <row r="2167" spans="16:25" x14ac:dyDescent="0.45">
      <c r="P2167" s="3"/>
      <c r="W2167" s="3"/>
      <c r="Y2167" s="3"/>
    </row>
    <row r="2168" spans="16:25" x14ac:dyDescent="0.45">
      <c r="P2168" s="3"/>
      <c r="W2168" s="3"/>
      <c r="Y2168" s="3"/>
    </row>
    <row r="2169" spans="16:25" x14ac:dyDescent="0.45">
      <c r="P2169" s="3"/>
      <c r="W2169" s="3"/>
      <c r="Y2169" s="3"/>
    </row>
    <row r="2170" spans="16:25" x14ac:dyDescent="0.45">
      <c r="P2170" s="3"/>
      <c r="W2170" s="3"/>
      <c r="Y2170" s="3"/>
    </row>
    <row r="2171" spans="16:25" x14ac:dyDescent="0.45">
      <c r="P2171" s="3"/>
      <c r="W2171" s="3"/>
      <c r="Y2171" s="3"/>
    </row>
    <row r="2172" spans="16:25" x14ac:dyDescent="0.45">
      <c r="P2172" s="3"/>
      <c r="W2172" s="3"/>
      <c r="Y2172" s="3"/>
    </row>
    <row r="2173" spans="16:25" x14ac:dyDescent="0.45">
      <c r="P2173" s="3"/>
      <c r="W2173" s="3"/>
      <c r="Y2173" s="3"/>
    </row>
    <row r="2174" spans="16:25" x14ac:dyDescent="0.45">
      <c r="P2174" s="3"/>
      <c r="W2174" s="3"/>
      <c r="Y2174" s="3"/>
    </row>
    <row r="2175" spans="16:25" x14ac:dyDescent="0.45">
      <c r="P2175" s="3"/>
      <c r="W2175" s="3"/>
      <c r="Y2175" s="3"/>
    </row>
    <row r="2176" spans="16:25" x14ac:dyDescent="0.45">
      <c r="P2176" s="3"/>
      <c r="W2176" s="3"/>
      <c r="Y2176" s="3"/>
    </row>
    <row r="2177" spans="16:25" x14ac:dyDescent="0.45">
      <c r="P2177" s="3"/>
      <c r="W2177" s="3"/>
      <c r="Y2177" s="3"/>
    </row>
    <row r="2178" spans="16:25" x14ac:dyDescent="0.45">
      <c r="P2178" s="3"/>
      <c r="W2178" s="3"/>
      <c r="Y2178" s="3"/>
    </row>
    <row r="2179" spans="16:25" x14ac:dyDescent="0.45">
      <c r="P2179" s="3"/>
      <c r="W2179" s="3"/>
      <c r="Y2179" s="3"/>
    </row>
    <row r="2180" spans="16:25" x14ac:dyDescent="0.45">
      <c r="P2180" s="3"/>
      <c r="W2180" s="3"/>
      <c r="Y2180" s="3"/>
    </row>
    <row r="2181" spans="16:25" x14ac:dyDescent="0.45">
      <c r="P2181" s="3"/>
      <c r="W2181" s="3"/>
      <c r="Y2181" s="3"/>
    </row>
    <row r="2182" spans="16:25" x14ac:dyDescent="0.45">
      <c r="P2182" s="3"/>
      <c r="W2182" s="3"/>
      <c r="Y2182" s="3"/>
    </row>
    <row r="2183" spans="16:25" x14ac:dyDescent="0.45">
      <c r="P2183" s="3"/>
      <c r="W2183" s="3"/>
      <c r="Y2183" s="3"/>
    </row>
    <row r="2184" spans="16:25" x14ac:dyDescent="0.45">
      <c r="P2184" s="3"/>
      <c r="W2184" s="3"/>
      <c r="Y2184" s="3"/>
    </row>
    <row r="2185" spans="16:25" x14ac:dyDescent="0.45">
      <c r="P2185" s="3"/>
      <c r="W2185" s="3"/>
      <c r="Y2185" s="3"/>
    </row>
    <row r="2186" spans="16:25" x14ac:dyDescent="0.45">
      <c r="P2186" s="3"/>
      <c r="W2186" s="3"/>
      <c r="Y2186" s="3"/>
    </row>
    <row r="2187" spans="16:25" x14ac:dyDescent="0.45">
      <c r="P2187" s="3"/>
      <c r="W2187" s="3"/>
      <c r="Y2187" s="3"/>
    </row>
    <row r="2188" spans="16:25" x14ac:dyDescent="0.45">
      <c r="P2188" s="3"/>
      <c r="W2188" s="3"/>
      <c r="Y2188" s="3"/>
    </row>
    <row r="2189" spans="16:25" x14ac:dyDescent="0.45">
      <c r="P2189" s="3"/>
      <c r="W2189" s="3"/>
      <c r="Y2189" s="3"/>
    </row>
    <row r="2190" spans="16:25" x14ac:dyDescent="0.45">
      <c r="P2190" s="3"/>
      <c r="W2190" s="3"/>
      <c r="Y2190" s="3"/>
    </row>
    <row r="2191" spans="16:25" x14ac:dyDescent="0.45">
      <c r="P2191" s="3"/>
      <c r="W2191" s="3"/>
      <c r="Y2191" s="3"/>
    </row>
    <row r="2192" spans="16:25" x14ac:dyDescent="0.45">
      <c r="P2192" s="3"/>
      <c r="W2192" s="3"/>
      <c r="Y2192" s="3"/>
    </row>
    <row r="2193" spans="16:25" x14ac:dyDescent="0.45">
      <c r="P2193" s="3"/>
      <c r="W2193" s="3"/>
      <c r="Y2193" s="3"/>
    </row>
    <row r="2194" spans="16:25" x14ac:dyDescent="0.45">
      <c r="P2194" s="3"/>
      <c r="W2194" s="3"/>
      <c r="Y2194" s="3"/>
    </row>
    <row r="2195" spans="16:25" x14ac:dyDescent="0.45">
      <c r="P2195" s="3"/>
      <c r="W2195" s="3"/>
      <c r="Y2195" s="3"/>
    </row>
    <row r="2196" spans="16:25" x14ac:dyDescent="0.45">
      <c r="P2196" s="3"/>
      <c r="W2196" s="3"/>
      <c r="Y2196" s="3"/>
    </row>
    <row r="2197" spans="16:25" x14ac:dyDescent="0.45">
      <c r="P2197" s="3"/>
      <c r="W2197" s="3"/>
      <c r="Y2197" s="3"/>
    </row>
    <row r="2198" spans="16:25" x14ac:dyDescent="0.45">
      <c r="P2198" s="3"/>
      <c r="W2198" s="3"/>
      <c r="Y2198" s="3"/>
    </row>
    <row r="2199" spans="16:25" x14ac:dyDescent="0.45">
      <c r="P2199" s="3"/>
      <c r="W2199" s="3"/>
      <c r="Y2199" s="3"/>
    </row>
    <row r="2200" spans="16:25" x14ac:dyDescent="0.45">
      <c r="P2200" s="3"/>
      <c r="W2200" s="3"/>
      <c r="Y2200" s="3"/>
    </row>
    <row r="2201" spans="16:25" x14ac:dyDescent="0.45">
      <c r="P2201" s="3"/>
      <c r="W2201" s="3"/>
      <c r="Y2201" s="3"/>
    </row>
    <row r="2202" spans="16:25" x14ac:dyDescent="0.45">
      <c r="P2202" s="3"/>
      <c r="W2202" s="3"/>
      <c r="Y2202" s="3"/>
    </row>
    <row r="2203" spans="16:25" x14ac:dyDescent="0.45">
      <c r="P2203" s="3"/>
      <c r="W2203" s="3"/>
      <c r="Y2203" s="3"/>
    </row>
    <row r="2204" spans="16:25" x14ac:dyDescent="0.45">
      <c r="P2204" s="3"/>
      <c r="W2204" s="3"/>
      <c r="Y2204" s="3"/>
    </row>
    <row r="2205" spans="16:25" x14ac:dyDescent="0.45">
      <c r="P2205" s="3"/>
      <c r="W2205" s="3"/>
      <c r="Y2205" s="3"/>
    </row>
    <row r="2206" spans="16:25" x14ac:dyDescent="0.45">
      <c r="P2206" s="3"/>
      <c r="W2206" s="3"/>
      <c r="Y2206" s="3"/>
    </row>
    <row r="2207" spans="16:25" x14ac:dyDescent="0.45">
      <c r="P2207" s="3"/>
      <c r="W2207" s="3"/>
      <c r="Y2207" s="3"/>
    </row>
    <row r="2208" spans="16:25" x14ac:dyDescent="0.45">
      <c r="P2208" s="3"/>
      <c r="W2208" s="3"/>
      <c r="Y2208" s="3"/>
    </row>
    <row r="2209" spans="16:25" x14ac:dyDescent="0.45">
      <c r="P2209" s="3"/>
      <c r="W2209" s="3"/>
      <c r="Y2209" s="3"/>
    </row>
    <row r="2210" spans="16:25" x14ac:dyDescent="0.45">
      <c r="P2210" s="3"/>
      <c r="W2210" s="3"/>
      <c r="Y2210" s="3"/>
    </row>
    <row r="2211" spans="16:25" x14ac:dyDescent="0.45">
      <c r="P2211" s="3"/>
      <c r="W2211" s="3"/>
      <c r="Y2211" s="3"/>
    </row>
    <row r="2212" spans="16:25" x14ac:dyDescent="0.45">
      <c r="P2212" s="3"/>
      <c r="W2212" s="3"/>
      <c r="Y2212" s="3"/>
    </row>
    <row r="2213" spans="16:25" x14ac:dyDescent="0.45">
      <c r="P2213" s="3"/>
      <c r="W2213" s="3"/>
      <c r="Y2213" s="3"/>
    </row>
    <row r="2214" spans="16:25" x14ac:dyDescent="0.45">
      <c r="P2214" s="3"/>
      <c r="W2214" s="3"/>
      <c r="Y2214" s="3"/>
    </row>
    <row r="2215" spans="16:25" x14ac:dyDescent="0.45">
      <c r="P2215" s="3"/>
      <c r="W2215" s="3"/>
      <c r="Y2215" s="3"/>
    </row>
    <row r="2216" spans="16:25" x14ac:dyDescent="0.45">
      <c r="P2216" s="3"/>
      <c r="W2216" s="3"/>
      <c r="Y2216" s="3"/>
    </row>
    <row r="2217" spans="16:25" x14ac:dyDescent="0.45">
      <c r="P2217" s="3"/>
      <c r="W2217" s="3"/>
      <c r="Y2217" s="3"/>
    </row>
    <row r="2218" spans="16:25" x14ac:dyDescent="0.45">
      <c r="P2218" s="3"/>
      <c r="W2218" s="3"/>
      <c r="Y2218" s="3"/>
    </row>
    <row r="2219" spans="16:25" x14ac:dyDescent="0.45">
      <c r="P2219" s="3"/>
      <c r="W2219" s="3"/>
      <c r="Y2219" s="3"/>
    </row>
    <row r="2220" spans="16:25" x14ac:dyDescent="0.45">
      <c r="P2220" s="3"/>
      <c r="W2220" s="3"/>
      <c r="Y2220" s="3"/>
    </row>
    <row r="2221" spans="16:25" x14ac:dyDescent="0.45">
      <c r="P2221" s="3"/>
      <c r="W2221" s="3"/>
      <c r="Y2221" s="3"/>
    </row>
    <row r="2222" spans="16:25" x14ac:dyDescent="0.45">
      <c r="P2222" s="3"/>
      <c r="W2222" s="3"/>
      <c r="Y2222" s="3"/>
    </row>
    <row r="2223" spans="16:25" x14ac:dyDescent="0.45">
      <c r="P2223" s="3"/>
      <c r="W2223" s="3"/>
      <c r="Y2223" s="3"/>
    </row>
    <row r="2224" spans="16:25" x14ac:dyDescent="0.45">
      <c r="P2224" s="3"/>
      <c r="W2224" s="3"/>
      <c r="Y2224" s="3"/>
    </row>
    <row r="2225" spans="16:25" x14ac:dyDescent="0.45">
      <c r="P2225" s="3"/>
      <c r="W2225" s="3"/>
      <c r="Y2225" s="3"/>
    </row>
    <row r="2226" spans="16:25" x14ac:dyDescent="0.45">
      <c r="P2226" s="3"/>
      <c r="W2226" s="3"/>
      <c r="Y2226" s="3"/>
    </row>
    <row r="2227" spans="16:25" x14ac:dyDescent="0.45">
      <c r="P2227" s="3"/>
      <c r="W2227" s="3"/>
      <c r="Y2227" s="3"/>
    </row>
    <row r="2228" spans="16:25" x14ac:dyDescent="0.45">
      <c r="P2228" s="3"/>
      <c r="W2228" s="3"/>
      <c r="Y2228" s="3"/>
    </row>
    <row r="2229" spans="16:25" x14ac:dyDescent="0.45">
      <c r="P2229" s="3"/>
      <c r="W2229" s="3"/>
      <c r="Y2229" s="3"/>
    </row>
    <row r="2230" spans="16:25" x14ac:dyDescent="0.45">
      <c r="P2230" s="3"/>
      <c r="W2230" s="3"/>
      <c r="Y2230" s="3"/>
    </row>
    <row r="2231" spans="16:25" x14ac:dyDescent="0.45">
      <c r="P2231" s="3"/>
      <c r="W2231" s="3"/>
      <c r="Y2231" s="3"/>
    </row>
    <row r="2232" spans="16:25" x14ac:dyDescent="0.45">
      <c r="P2232" s="3"/>
      <c r="W2232" s="3"/>
      <c r="Y2232" s="3"/>
    </row>
    <row r="2233" spans="16:25" x14ac:dyDescent="0.45">
      <c r="P2233" s="3"/>
      <c r="W2233" s="3"/>
      <c r="Y2233" s="3"/>
    </row>
    <row r="2234" spans="16:25" x14ac:dyDescent="0.45">
      <c r="P2234" s="3"/>
      <c r="W2234" s="3"/>
      <c r="Y2234" s="3"/>
    </row>
    <row r="2235" spans="16:25" x14ac:dyDescent="0.45">
      <c r="P2235" s="3"/>
      <c r="W2235" s="3"/>
      <c r="Y2235" s="3"/>
    </row>
    <row r="2236" spans="16:25" x14ac:dyDescent="0.45">
      <c r="P2236" s="3"/>
      <c r="W2236" s="3"/>
      <c r="Y2236" s="3"/>
    </row>
    <row r="2237" spans="16:25" x14ac:dyDescent="0.45">
      <c r="P2237" s="3"/>
      <c r="W2237" s="3"/>
      <c r="Y2237" s="3"/>
    </row>
    <row r="2238" spans="16:25" x14ac:dyDescent="0.45">
      <c r="P2238" s="3"/>
      <c r="W2238" s="3"/>
      <c r="Y2238" s="3"/>
    </row>
    <row r="2239" spans="16:25" x14ac:dyDescent="0.45">
      <c r="P2239" s="3"/>
      <c r="W2239" s="3"/>
      <c r="Y2239" s="3"/>
    </row>
    <row r="2240" spans="16:25" x14ac:dyDescent="0.45">
      <c r="P2240" s="3"/>
      <c r="W2240" s="3"/>
      <c r="Y2240" s="3"/>
    </row>
    <row r="2241" spans="16:25" x14ac:dyDescent="0.45">
      <c r="P2241" s="3"/>
      <c r="W2241" s="3"/>
      <c r="Y2241" s="3"/>
    </row>
    <row r="2242" spans="16:25" x14ac:dyDescent="0.45">
      <c r="P2242" s="3"/>
      <c r="W2242" s="3"/>
      <c r="Y2242" s="3"/>
    </row>
    <row r="2243" spans="16:25" x14ac:dyDescent="0.45">
      <c r="P2243" s="3"/>
      <c r="W2243" s="3"/>
      <c r="Y2243" s="3"/>
    </row>
    <row r="2244" spans="16:25" x14ac:dyDescent="0.45">
      <c r="P2244" s="3"/>
      <c r="W2244" s="3"/>
      <c r="Y2244" s="3"/>
    </row>
    <row r="2245" spans="16:25" x14ac:dyDescent="0.45">
      <c r="P2245" s="3"/>
      <c r="W2245" s="3"/>
      <c r="Y2245" s="3"/>
    </row>
    <row r="2246" spans="16:25" x14ac:dyDescent="0.45">
      <c r="P2246" s="3"/>
      <c r="W2246" s="3"/>
      <c r="Y2246" s="3"/>
    </row>
    <row r="2247" spans="16:25" x14ac:dyDescent="0.45">
      <c r="P2247" s="3"/>
      <c r="W2247" s="3"/>
      <c r="Y2247" s="3"/>
    </row>
    <row r="2248" spans="16:25" x14ac:dyDescent="0.45">
      <c r="P2248" s="3"/>
      <c r="W2248" s="3"/>
      <c r="Y2248" s="3"/>
    </row>
    <row r="2249" spans="16:25" x14ac:dyDescent="0.45">
      <c r="P2249" s="3"/>
      <c r="W2249" s="3"/>
      <c r="Y2249" s="3"/>
    </row>
    <row r="2250" spans="16:25" x14ac:dyDescent="0.45">
      <c r="P2250" s="3"/>
      <c r="W2250" s="3"/>
      <c r="Y2250" s="3"/>
    </row>
    <row r="2251" spans="16:25" x14ac:dyDescent="0.45">
      <c r="P2251" s="3"/>
      <c r="W2251" s="3"/>
      <c r="Y2251" s="3"/>
    </row>
    <row r="2252" spans="16:25" x14ac:dyDescent="0.45">
      <c r="P2252" s="3"/>
      <c r="W2252" s="3"/>
      <c r="Y2252" s="3"/>
    </row>
    <row r="2253" spans="16:25" x14ac:dyDescent="0.45">
      <c r="P2253" s="3"/>
      <c r="W2253" s="3"/>
      <c r="Y2253" s="3"/>
    </row>
    <row r="2254" spans="16:25" x14ac:dyDescent="0.45">
      <c r="P2254" s="3"/>
      <c r="W2254" s="3"/>
      <c r="Y2254" s="3"/>
    </row>
    <row r="2255" spans="16:25" x14ac:dyDescent="0.45">
      <c r="P2255" s="3"/>
      <c r="W2255" s="3"/>
      <c r="Y2255" s="3"/>
    </row>
    <row r="2256" spans="16:25" x14ac:dyDescent="0.45">
      <c r="P2256" s="3"/>
      <c r="W2256" s="3"/>
      <c r="Y2256" s="3"/>
    </row>
    <row r="2257" spans="16:25" x14ac:dyDescent="0.45">
      <c r="P2257" s="3"/>
      <c r="W2257" s="3"/>
      <c r="Y2257" s="3"/>
    </row>
    <row r="2258" spans="16:25" x14ac:dyDescent="0.45">
      <c r="P2258" s="3"/>
      <c r="W2258" s="3"/>
      <c r="Y2258" s="3"/>
    </row>
    <row r="2259" spans="16:25" x14ac:dyDescent="0.45">
      <c r="P2259" s="3"/>
      <c r="W2259" s="3"/>
      <c r="Y2259" s="3"/>
    </row>
    <row r="2260" spans="16:25" x14ac:dyDescent="0.45">
      <c r="P2260" s="3"/>
      <c r="W2260" s="3"/>
      <c r="Y2260" s="3"/>
    </row>
    <row r="2261" spans="16:25" x14ac:dyDescent="0.45">
      <c r="P2261" s="3"/>
      <c r="W2261" s="3"/>
      <c r="Y2261" s="3"/>
    </row>
    <row r="2262" spans="16:25" x14ac:dyDescent="0.45">
      <c r="P2262" s="3"/>
      <c r="W2262" s="3"/>
      <c r="Y2262" s="3"/>
    </row>
    <row r="2263" spans="16:25" x14ac:dyDescent="0.45">
      <c r="P2263" s="3"/>
      <c r="W2263" s="3"/>
      <c r="Y2263" s="3"/>
    </row>
    <row r="2264" spans="16:25" x14ac:dyDescent="0.45">
      <c r="P2264" s="3"/>
      <c r="W2264" s="3"/>
      <c r="Y2264" s="3"/>
    </row>
    <row r="2265" spans="16:25" x14ac:dyDescent="0.45">
      <c r="P2265" s="3"/>
      <c r="W2265" s="3"/>
      <c r="Y2265" s="3"/>
    </row>
    <row r="2266" spans="16:25" x14ac:dyDescent="0.45">
      <c r="P2266" s="3"/>
      <c r="W2266" s="3"/>
      <c r="Y2266" s="3"/>
    </row>
    <row r="2267" spans="16:25" x14ac:dyDescent="0.45">
      <c r="P2267" s="3"/>
      <c r="W2267" s="3"/>
      <c r="Y2267" s="3"/>
    </row>
    <row r="2268" spans="16:25" x14ac:dyDescent="0.45">
      <c r="P2268" s="3"/>
      <c r="W2268" s="3"/>
      <c r="Y2268" s="3"/>
    </row>
    <row r="2269" spans="16:25" x14ac:dyDescent="0.45">
      <c r="P2269" s="3"/>
      <c r="W2269" s="3"/>
      <c r="Y2269" s="3"/>
    </row>
    <row r="2270" spans="16:25" x14ac:dyDescent="0.45">
      <c r="P2270" s="3"/>
      <c r="W2270" s="3"/>
      <c r="Y2270" s="3"/>
    </row>
    <row r="2271" spans="16:25" x14ac:dyDescent="0.45">
      <c r="P2271" s="3"/>
      <c r="W2271" s="3"/>
      <c r="Y2271" s="3"/>
    </row>
    <row r="2272" spans="16:25" x14ac:dyDescent="0.45">
      <c r="P2272" s="3"/>
      <c r="W2272" s="3"/>
      <c r="Y2272" s="3"/>
    </row>
    <row r="2273" spans="16:25" x14ac:dyDescent="0.45">
      <c r="P2273" s="3"/>
      <c r="W2273" s="3"/>
      <c r="Y2273" s="3"/>
    </row>
    <row r="2274" spans="16:25" x14ac:dyDescent="0.45">
      <c r="P2274" s="3"/>
      <c r="W2274" s="3"/>
      <c r="Y2274" s="3"/>
    </row>
    <row r="2275" spans="16:25" x14ac:dyDescent="0.45">
      <c r="P2275" s="3"/>
      <c r="W2275" s="3"/>
      <c r="Y2275" s="3"/>
    </row>
    <row r="2276" spans="16:25" x14ac:dyDescent="0.45">
      <c r="P2276" s="3"/>
      <c r="W2276" s="3"/>
      <c r="Y2276" s="3"/>
    </row>
    <row r="2277" spans="16:25" x14ac:dyDescent="0.45">
      <c r="P2277" s="3"/>
      <c r="W2277" s="3"/>
      <c r="Y2277" s="3"/>
    </row>
    <row r="2278" spans="16:25" x14ac:dyDescent="0.45">
      <c r="P2278" s="3"/>
      <c r="W2278" s="3"/>
      <c r="Y2278" s="3"/>
    </row>
    <row r="2279" spans="16:25" x14ac:dyDescent="0.45">
      <c r="P2279" s="3"/>
      <c r="W2279" s="3"/>
      <c r="Y2279" s="3"/>
    </row>
    <row r="2280" spans="16:25" x14ac:dyDescent="0.45">
      <c r="P2280" s="3"/>
      <c r="W2280" s="3"/>
      <c r="Y2280" s="3"/>
    </row>
    <row r="2281" spans="16:25" x14ac:dyDescent="0.45">
      <c r="P2281" s="3"/>
      <c r="W2281" s="3"/>
      <c r="Y2281" s="3"/>
    </row>
    <row r="2282" spans="16:25" x14ac:dyDescent="0.45">
      <c r="P2282" s="3"/>
      <c r="W2282" s="3"/>
      <c r="Y2282" s="3"/>
    </row>
    <row r="2283" spans="16:25" x14ac:dyDescent="0.45">
      <c r="P2283" s="3"/>
      <c r="W2283" s="3"/>
      <c r="Y2283" s="3"/>
    </row>
    <row r="2284" spans="16:25" x14ac:dyDescent="0.45">
      <c r="P2284" s="3"/>
      <c r="W2284" s="3"/>
      <c r="Y2284" s="3"/>
    </row>
    <row r="2285" spans="16:25" x14ac:dyDescent="0.45">
      <c r="P2285" s="3"/>
      <c r="W2285" s="3"/>
      <c r="Y2285" s="3"/>
    </row>
    <row r="2286" spans="16:25" x14ac:dyDescent="0.45">
      <c r="P2286" s="3"/>
      <c r="W2286" s="3"/>
      <c r="Y2286" s="3"/>
    </row>
    <row r="2287" spans="16:25" x14ac:dyDescent="0.45">
      <c r="P2287" s="3"/>
      <c r="W2287" s="3"/>
      <c r="Y2287" s="3"/>
    </row>
    <row r="2288" spans="16:25" x14ac:dyDescent="0.45">
      <c r="P2288" s="3"/>
      <c r="W2288" s="3"/>
      <c r="Y2288" s="3"/>
    </row>
    <row r="2289" spans="16:25" x14ac:dyDescent="0.45">
      <c r="P2289" s="3"/>
      <c r="W2289" s="3"/>
      <c r="Y2289" s="3"/>
    </row>
    <row r="2290" spans="16:25" x14ac:dyDescent="0.45">
      <c r="P2290" s="3"/>
      <c r="W2290" s="3"/>
      <c r="Y2290" s="3"/>
    </row>
    <row r="2291" spans="16:25" x14ac:dyDescent="0.45">
      <c r="P2291" s="3"/>
      <c r="W2291" s="3"/>
      <c r="Y2291" s="3"/>
    </row>
    <row r="2292" spans="16:25" x14ac:dyDescent="0.45">
      <c r="P2292" s="3"/>
      <c r="W2292" s="3"/>
      <c r="Y2292" s="3"/>
    </row>
    <row r="2293" spans="16:25" x14ac:dyDescent="0.45">
      <c r="P2293" s="3"/>
      <c r="W2293" s="3"/>
      <c r="Y2293" s="3"/>
    </row>
    <row r="2294" spans="16:25" x14ac:dyDescent="0.45">
      <c r="P2294" s="3"/>
      <c r="W2294" s="3"/>
      <c r="Y2294" s="3"/>
    </row>
    <row r="2295" spans="16:25" x14ac:dyDescent="0.45">
      <c r="P2295" s="3"/>
      <c r="W2295" s="3"/>
      <c r="Y2295" s="3"/>
    </row>
    <row r="2296" spans="16:25" x14ac:dyDescent="0.45">
      <c r="P2296" s="3"/>
      <c r="W2296" s="3"/>
      <c r="Y2296" s="3"/>
    </row>
    <row r="2297" spans="16:25" x14ac:dyDescent="0.45">
      <c r="P2297" s="3"/>
      <c r="W2297" s="3"/>
      <c r="Y2297" s="3"/>
    </row>
    <row r="2298" spans="16:25" x14ac:dyDescent="0.45">
      <c r="P2298" s="3"/>
      <c r="W2298" s="3"/>
      <c r="Y2298" s="3"/>
    </row>
    <row r="2299" spans="16:25" x14ac:dyDescent="0.45">
      <c r="P2299" s="3"/>
      <c r="W2299" s="3"/>
      <c r="Y2299" s="3"/>
    </row>
    <row r="2300" spans="16:25" x14ac:dyDescent="0.45">
      <c r="P2300" s="3"/>
      <c r="W2300" s="3"/>
      <c r="Y2300" s="3"/>
    </row>
    <row r="2301" spans="16:25" x14ac:dyDescent="0.45">
      <c r="P2301" s="3"/>
      <c r="W2301" s="3"/>
      <c r="Y2301" s="3"/>
    </row>
    <row r="2302" spans="16:25" x14ac:dyDescent="0.45">
      <c r="P2302" s="3"/>
      <c r="W2302" s="3"/>
      <c r="Y2302" s="3"/>
    </row>
    <row r="2303" spans="16:25" x14ac:dyDescent="0.45">
      <c r="P2303" s="3"/>
      <c r="W2303" s="3"/>
      <c r="Y2303" s="3"/>
    </row>
    <row r="2304" spans="16:25" x14ac:dyDescent="0.45">
      <c r="P2304" s="3"/>
      <c r="W2304" s="3"/>
      <c r="Y2304" s="3"/>
    </row>
    <row r="2305" spans="16:25" x14ac:dyDescent="0.45">
      <c r="P2305" s="3"/>
      <c r="W2305" s="3"/>
      <c r="Y2305" s="3"/>
    </row>
    <row r="2306" spans="16:25" x14ac:dyDescent="0.45">
      <c r="P2306" s="3"/>
      <c r="W2306" s="3"/>
      <c r="Y2306" s="3"/>
    </row>
    <row r="2307" spans="16:25" x14ac:dyDescent="0.45">
      <c r="P2307" s="3"/>
      <c r="W2307" s="3"/>
      <c r="Y2307" s="3"/>
    </row>
    <row r="2308" spans="16:25" x14ac:dyDescent="0.45">
      <c r="P2308" s="3"/>
      <c r="W2308" s="3"/>
      <c r="Y2308" s="3"/>
    </row>
    <row r="2309" spans="16:25" x14ac:dyDescent="0.45">
      <c r="P2309" s="3"/>
      <c r="W2309" s="3"/>
      <c r="Y2309" s="3"/>
    </row>
    <row r="2310" spans="16:25" x14ac:dyDescent="0.45">
      <c r="P2310" s="3"/>
      <c r="W2310" s="3"/>
      <c r="Y2310" s="3"/>
    </row>
    <row r="2311" spans="16:25" x14ac:dyDescent="0.45">
      <c r="P2311" s="3"/>
      <c r="W2311" s="3"/>
      <c r="Y2311" s="3"/>
    </row>
    <row r="2312" spans="16:25" x14ac:dyDescent="0.45">
      <c r="P2312" s="3"/>
      <c r="W2312" s="3"/>
      <c r="Y2312" s="3"/>
    </row>
    <row r="2313" spans="16:25" x14ac:dyDescent="0.45">
      <c r="P2313" s="3"/>
      <c r="W2313" s="3"/>
      <c r="Y2313" s="3"/>
    </row>
    <row r="2314" spans="16:25" x14ac:dyDescent="0.45">
      <c r="P2314" s="3"/>
      <c r="W2314" s="3"/>
      <c r="Y2314" s="3"/>
    </row>
    <row r="2315" spans="16:25" x14ac:dyDescent="0.45">
      <c r="P2315" s="3"/>
      <c r="W2315" s="3"/>
      <c r="Y2315" s="3"/>
    </row>
    <row r="2316" spans="16:25" x14ac:dyDescent="0.45">
      <c r="P2316" s="3"/>
      <c r="W2316" s="3"/>
      <c r="Y2316" s="3"/>
    </row>
    <row r="2317" spans="16:25" x14ac:dyDescent="0.45">
      <c r="P2317" s="3"/>
      <c r="W2317" s="3"/>
      <c r="Y2317" s="3"/>
    </row>
    <row r="2318" spans="16:25" x14ac:dyDescent="0.45">
      <c r="P2318" s="3"/>
      <c r="W2318" s="3"/>
      <c r="Y2318" s="3"/>
    </row>
    <row r="2319" spans="16:25" x14ac:dyDescent="0.45">
      <c r="P2319" s="3"/>
      <c r="W2319" s="3"/>
      <c r="Y2319" s="3"/>
    </row>
    <row r="2320" spans="16:25" x14ac:dyDescent="0.45">
      <c r="P2320" s="3"/>
      <c r="W2320" s="3"/>
      <c r="Y2320" s="3"/>
    </row>
    <row r="2321" spans="16:25" x14ac:dyDescent="0.45">
      <c r="P2321" s="3"/>
      <c r="W2321" s="3"/>
      <c r="Y2321" s="3"/>
    </row>
    <row r="2322" spans="16:25" x14ac:dyDescent="0.45">
      <c r="P2322" s="3"/>
      <c r="W2322" s="3"/>
      <c r="Y2322" s="3"/>
    </row>
    <row r="2323" spans="16:25" x14ac:dyDescent="0.45">
      <c r="P2323" s="3"/>
      <c r="W2323" s="3"/>
      <c r="Y2323" s="3"/>
    </row>
    <row r="2324" spans="16:25" x14ac:dyDescent="0.45">
      <c r="P2324" s="3"/>
      <c r="W2324" s="3"/>
      <c r="Y2324" s="3"/>
    </row>
    <row r="2325" spans="16:25" x14ac:dyDescent="0.45">
      <c r="P2325" s="3"/>
      <c r="W2325" s="3"/>
      <c r="Y2325" s="3"/>
    </row>
    <row r="2326" spans="16:25" x14ac:dyDescent="0.45">
      <c r="P2326" s="3"/>
      <c r="W2326" s="3"/>
      <c r="Y2326" s="3"/>
    </row>
    <row r="2327" spans="16:25" x14ac:dyDescent="0.45">
      <c r="P2327" s="3"/>
      <c r="W2327" s="3"/>
      <c r="Y2327" s="3"/>
    </row>
    <row r="2328" spans="16:25" x14ac:dyDescent="0.45">
      <c r="P2328" s="3"/>
      <c r="W2328" s="3"/>
      <c r="Y2328" s="3"/>
    </row>
    <row r="2329" spans="16:25" x14ac:dyDescent="0.45">
      <c r="P2329" s="3"/>
      <c r="W2329" s="3"/>
      <c r="Y2329" s="3"/>
    </row>
    <row r="2330" spans="16:25" x14ac:dyDescent="0.45">
      <c r="P2330" s="3"/>
      <c r="W2330" s="3"/>
      <c r="Y2330" s="3"/>
    </row>
    <row r="2331" spans="16:25" x14ac:dyDescent="0.45">
      <c r="P2331" s="3"/>
      <c r="W2331" s="3"/>
      <c r="Y2331" s="3"/>
    </row>
    <row r="2332" spans="16:25" x14ac:dyDescent="0.45">
      <c r="P2332" s="3"/>
      <c r="W2332" s="3"/>
      <c r="Y2332" s="3"/>
    </row>
    <row r="2333" spans="16:25" x14ac:dyDescent="0.45">
      <c r="P2333" s="3"/>
      <c r="W2333" s="3"/>
      <c r="Y2333" s="3"/>
    </row>
    <row r="2334" spans="16:25" x14ac:dyDescent="0.45">
      <c r="P2334" s="3"/>
      <c r="W2334" s="3"/>
      <c r="Y2334" s="3"/>
    </row>
    <row r="2335" spans="16:25" x14ac:dyDescent="0.45">
      <c r="P2335" s="3"/>
      <c r="W2335" s="3"/>
      <c r="Y2335" s="3"/>
    </row>
    <row r="2336" spans="16:25" x14ac:dyDescent="0.45">
      <c r="P2336" s="3"/>
      <c r="W2336" s="3"/>
      <c r="Y2336" s="3"/>
    </row>
    <row r="2337" spans="16:25" x14ac:dyDescent="0.45">
      <c r="P2337" s="3"/>
      <c r="W2337" s="3"/>
      <c r="Y2337" s="3"/>
    </row>
    <row r="2338" spans="16:25" x14ac:dyDescent="0.45">
      <c r="P2338" s="3"/>
      <c r="W2338" s="3"/>
      <c r="Y2338" s="3"/>
    </row>
    <row r="2339" spans="16:25" x14ac:dyDescent="0.45">
      <c r="P2339" s="3"/>
      <c r="W2339" s="3"/>
      <c r="Y2339" s="3"/>
    </row>
    <row r="2340" spans="16:25" x14ac:dyDescent="0.45">
      <c r="P2340" s="3"/>
      <c r="W2340" s="3"/>
      <c r="Y2340" s="3"/>
    </row>
    <row r="2341" spans="16:25" x14ac:dyDescent="0.45">
      <c r="P2341" s="3"/>
      <c r="W2341" s="3"/>
      <c r="Y2341" s="3"/>
    </row>
    <row r="2342" spans="16:25" x14ac:dyDescent="0.45">
      <c r="P2342" s="3"/>
      <c r="W2342" s="3"/>
      <c r="Y2342" s="3"/>
    </row>
    <row r="2343" spans="16:25" x14ac:dyDescent="0.45">
      <c r="P2343" s="3"/>
      <c r="W2343" s="3"/>
      <c r="Y2343" s="3"/>
    </row>
    <row r="2344" spans="16:25" x14ac:dyDescent="0.45">
      <c r="P2344" s="3"/>
      <c r="W2344" s="3"/>
      <c r="Y2344" s="3"/>
    </row>
    <row r="2345" spans="16:25" x14ac:dyDescent="0.45">
      <c r="P2345" s="3"/>
      <c r="W2345" s="3"/>
      <c r="Y2345" s="3"/>
    </row>
    <row r="2346" spans="16:25" x14ac:dyDescent="0.45">
      <c r="P2346" s="3"/>
      <c r="W2346" s="3"/>
      <c r="Y2346" s="3"/>
    </row>
    <row r="2347" spans="16:25" x14ac:dyDescent="0.45">
      <c r="P2347" s="3"/>
      <c r="W2347" s="3"/>
      <c r="Y2347" s="3"/>
    </row>
    <row r="2348" spans="16:25" x14ac:dyDescent="0.45">
      <c r="P2348" s="3"/>
      <c r="W2348" s="3"/>
      <c r="Y2348" s="3"/>
    </row>
    <row r="2349" spans="16:25" x14ac:dyDescent="0.45">
      <c r="P2349" s="3"/>
      <c r="W2349" s="3"/>
      <c r="Y2349" s="3"/>
    </row>
    <row r="2350" spans="16:25" x14ac:dyDescent="0.45">
      <c r="P2350" s="3"/>
      <c r="W2350" s="3"/>
      <c r="Y2350" s="3"/>
    </row>
    <row r="2351" spans="16:25" x14ac:dyDescent="0.45">
      <c r="P2351" s="3"/>
      <c r="W2351" s="3"/>
      <c r="Y2351" s="3"/>
    </row>
    <row r="2352" spans="16:25" x14ac:dyDescent="0.45">
      <c r="P2352" s="3"/>
      <c r="W2352" s="3"/>
      <c r="Y2352" s="3"/>
    </row>
    <row r="2353" spans="16:25" x14ac:dyDescent="0.45">
      <c r="P2353" s="3"/>
      <c r="W2353" s="3"/>
      <c r="Y2353" s="3"/>
    </row>
    <row r="2354" spans="16:25" x14ac:dyDescent="0.45">
      <c r="P2354" s="3"/>
      <c r="W2354" s="3"/>
      <c r="Y2354" s="3"/>
    </row>
    <row r="2355" spans="16:25" x14ac:dyDescent="0.45">
      <c r="P2355" s="3"/>
      <c r="W2355" s="3"/>
      <c r="Y2355" s="3"/>
    </row>
    <row r="2356" spans="16:25" x14ac:dyDescent="0.45">
      <c r="P2356" s="3"/>
      <c r="W2356" s="3"/>
      <c r="Y2356" s="3"/>
    </row>
    <row r="2357" spans="16:25" x14ac:dyDescent="0.45">
      <c r="P2357" s="3"/>
      <c r="W2357" s="3"/>
      <c r="Y2357" s="3"/>
    </row>
    <row r="2358" spans="16:25" x14ac:dyDescent="0.45">
      <c r="P2358" s="3"/>
      <c r="W2358" s="3"/>
      <c r="Y2358" s="3"/>
    </row>
    <row r="2359" spans="16:25" x14ac:dyDescent="0.45">
      <c r="P2359" s="3"/>
      <c r="W2359" s="3"/>
      <c r="Y2359" s="3"/>
    </row>
    <row r="2360" spans="16:25" x14ac:dyDescent="0.45">
      <c r="P2360" s="3"/>
      <c r="W2360" s="3"/>
      <c r="Y2360" s="3"/>
    </row>
    <row r="2361" spans="16:25" x14ac:dyDescent="0.45">
      <c r="P2361" s="3"/>
      <c r="W2361" s="3"/>
      <c r="Y2361" s="3"/>
    </row>
    <row r="2362" spans="16:25" x14ac:dyDescent="0.45">
      <c r="P2362" s="3"/>
      <c r="W2362" s="3"/>
      <c r="Y2362" s="3"/>
    </row>
    <row r="2363" spans="16:25" x14ac:dyDescent="0.45">
      <c r="P2363" s="3"/>
      <c r="W2363" s="3"/>
      <c r="Y2363" s="3"/>
    </row>
    <row r="2364" spans="16:25" x14ac:dyDescent="0.45">
      <c r="P2364" s="3"/>
      <c r="W2364" s="3"/>
      <c r="Y2364" s="3"/>
    </row>
    <row r="2365" spans="16:25" x14ac:dyDescent="0.45">
      <c r="P2365" s="3"/>
      <c r="W2365" s="3"/>
      <c r="Y2365" s="3"/>
    </row>
    <row r="2366" spans="16:25" x14ac:dyDescent="0.45">
      <c r="P2366" s="3"/>
      <c r="W2366" s="3"/>
      <c r="Y2366" s="3"/>
    </row>
    <row r="2367" spans="16:25" x14ac:dyDescent="0.45">
      <c r="P2367" s="3"/>
      <c r="W2367" s="3"/>
      <c r="Y2367" s="3"/>
    </row>
    <row r="2368" spans="16:25" x14ac:dyDescent="0.45">
      <c r="P2368" s="3"/>
      <c r="W2368" s="3"/>
      <c r="Y2368" s="3"/>
    </row>
    <row r="2369" spans="16:25" x14ac:dyDescent="0.45">
      <c r="P2369" s="3"/>
      <c r="W2369" s="3"/>
      <c r="Y2369" s="3"/>
    </row>
    <row r="2370" spans="16:25" x14ac:dyDescent="0.45">
      <c r="P2370" s="3"/>
      <c r="W2370" s="3"/>
      <c r="Y2370" s="3"/>
    </row>
    <row r="2371" spans="16:25" x14ac:dyDescent="0.45">
      <c r="P2371" s="3"/>
      <c r="W2371" s="3"/>
      <c r="Y2371" s="3"/>
    </row>
    <row r="2372" spans="16:25" x14ac:dyDescent="0.45">
      <c r="P2372" s="3"/>
      <c r="W2372" s="3"/>
      <c r="Y2372" s="3"/>
    </row>
    <row r="2373" spans="16:25" x14ac:dyDescent="0.45">
      <c r="P2373" s="3"/>
      <c r="W2373" s="3"/>
      <c r="Y2373" s="3"/>
    </row>
    <row r="2374" spans="16:25" x14ac:dyDescent="0.45">
      <c r="P2374" s="3"/>
      <c r="W2374" s="3"/>
      <c r="Y2374" s="3"/>
    </row>
    <row r="2375" spans="16:25" x14ac:dyDescent="0.45">
      <c r="P2375" s="3"/>
      <c r="W2375" s="3"/>
      <c r="Y2375" s="3"/>
    </row>
    <row r="2376" spans="16:25" x14ac:dyDescent="0.45">
      <c r="P2376" s="3"/>
      <c r="W2376" s="3"/>
      <c r="Y2376" s="3"/>
    </row>
    <row r="2377" spans="16:25" x14ac:dyDescent="0.45">
      <c r="P2377" s="3"/>
      <c r="W2377" s="3"/>
      <c r="Y2377" s="3"/>
    </row>
    <row r="2378" spans="16:25" x14ac:dyDescent="0.45">
      <c r="P2378" s="3"/>
      <c r="W2378" s="3"/>
      <c r="Y2378" s="3"/>
    </row>
    <row r="2379" spans="16:25" x14ac:dyDescent="0.45">
      <c r="P2379" s="3"/>
      <c r="W2379" s="3"/>
      <c r="Y2379" s="3"/>
    </row>
    <row r="2380" spans="16:25" x14ac:dyDescent="0.45">
      <c r="P2380" s="3"/>
      <c r="W2380" s="3"/>
      <c r="Y2380" s="3"/>
    </row>
    <row r="2381" spans="16:25" x14ac:dyDescent="0.45">
      <c r="P2381" s="3"/>
      <c r="W2381" s="3"/>
      <c r="Y2381" s="3"/>
    </row>
    <row r="2382" spans="16:25" x14ac:dyDescent="0.45">
      <c r="P2382" s="3"/>
      <c r="W2382" s="3"/>
      <c r="Y2382" s="3"/>
    </row>
    <row r="2383" spans="16:25" x14ac:dyDescent="0.45">
      <c r="P2383" s="3"/>
      <c r="W2383" s="3"/>
      <c r="Y2383" s="3"/>
    </row>
    <row r="2384" spans="16:25" x14ac:dyDescent="0.45">
      <c r="P2384" s="3"/>
      <c r="W2384" s="3"/>
      <c r="Y2384" s="3"/>
    </row>
    <row r="2385" spans="16:25" x14ac:dyDescent="0.45">
      <c r="P2385" s="3"/>
      <c r="W2385" s="3"/>
      <c r="Y2385" s="3"/>
    </row>
    <row r="2386" spans="16:25" x14ac:dyDescent="0.45">
      <c r="P2386" s="3"/>
      <c r="W2386" s="3"/>
      <c r="Y2386" s="3"/>
    </row>
    <row r="2387" spans="16:25" x14ac:dyDescent="0.45">
      <c r="P2387" s="3"/>
      <c r="W2387" s="3"/>
      <c r="Y2387" s="3"/>
    </row>
    <row r="2388" spans="16:25" x14ac:dyDescent="0.45">
      <c r="P2388" s="3"/>
      <c r="W2388" s="3"/>
      <c r="Y2388" s="3"/>
    </row>
    <row r="2389" spans="16:25" x14ac:dyDescent="0.45">
      <c r="P2389" s="3"/>
      <c r="W2389" s="3"/>
      <c r="Y2389" s="3"/>
    </row>
    <row r="2390" spans="16:25" x14ac:dyDescent="0.45">
      <c r="P2390" s="3"/>
      <c r="W2390" s="3"/>
      <c r="Y2390" s="3"/>
    </row>
    <row r="2391" spans="16:25" x14ac:dyDescent="0.45">
      <c r="P2391" s="3"/>
      <c r="W2391" s="3"/>
      <c r="Y2391" s="3"/>
    </row>
    <row r="2392" spans="16:25" x14ac:dyDescent="0.45">
      <c r="P2392" s="3"/>
      <c r="W2392" s="3"/>
      <c r="Y2392" s="3"/>
    </row>
    <row r="2393" spans="16:25" x14ac:dyDescent="0.45">
      <c r="P2393" s="3"/>
      <c r="W2393" s="3"/>
      <c r="Y2393" s="3"/>
    </row>
    <row r="2394" spans="16:25" x14ac:dyDescent="0.45">
      <c r="P2394" s="3"/>
      <c r="W2394" s="3"/>
      <c r="Y2394" s="3"/>
    </row>
    <row r="2395" spans="16:25" x14ac:dyDescent="0.45">
      <c r="P2395" s="3"/>
      <c r="W2395" s="3"/>
      <c r="Y2395" s="3"/>
    </row>
    <row r="2396" spans="16:25" x14ac:dyDescent="0.45">
      <c r="P2396" s="3"/>
      <c r="W2396" s="3"/>
      <c r="Y2396" s="3"/>
    </row>
    <row r="2397" spans="16:25" x14ac:dyDescent="0.45">
      <c r="P2397" s="3"/>
      <c r="W2397" s="3"/>
      <c r="Y2397" s="3"/>
    </row>
    <row r="2398" spans="16:25" x14ac:dyDescent="0.45">
      <c r="P2398" s="3"/>
      <c r="W2398" s="3"/>
      <c r="Y2398" s="3"/>
    </row>
    <row r="2399" spans="16:25" x14ac:dyDescent="0.45">
      <c r="P2399" s="3"/>
      <c r="W2399" s="3"/>
      <c r="Y2399" s="3"/>
    </row>
    <row r="2400" spans="16:25" x14ac:dyDescent="0.45">
      <c r="P2400" s="3"/>
      <c r="W2400" s="3"/>
      <c r="Y2400" s="3"/>
    </row>
    <row r="2401" spans="16:25" x14ac:dyDescent="0.45">
      <c r="P2401" s="3"/>
      <c r="W2401" s="3"/>
      <c r="Y2401" s="3"/>
    </row>
    <row r="2402" spans="16:25" x14ac:dyDescent="0.45">
      <c r="P2402" s="3"/>
      <c r="W2402" s="3"/>
      <c r="Y2402" s="3"/>
    </row>
    <row r="2403" spans="16:25" x14ac:dyDescent="0.45">
      <c r="P2403" s="3"/>
      <c r="W2403" s="3"/>
      <c r="Y2403" s="3"/>
    </row>
    <row r="2404" spans="16:25" x14ac:dyDescent="0.45">
      <c r="P2404" s="3"/>
      <c r="W2404" s="3"/>
      <c r="Y2404" s="3"/>
    </row>
    <row r="2405" spans="16:25" x14ac:dyDescent="0.45">
      <c r="P2405" s="3"/>
      <c r="W2405" s="3"/>
      <c r="Y2405" s="3"/>
    </row>
    <row r="2406" spans="16:25" x14ac:dyDescent="0.45">
      <c r="P2406" s="3"/>
      <c r="W2406" s="3"/>
      <c r="Y2406" s="3"/>
    </row>
    <row r="2407" spans="16:25" x14ac:dyDescent="0.45">
      <c r="P2407" s="3"/>
      <c r="W2407" s="3"/>
      <c r="Y2407" s="3"/>
    </row>
    <row r="2408" spans="16:25" x14ac:dyDescent="0.45">
      <c r="P2408" s="3"/>
      <c r="W2408" s="3"/>
      <c r="Y2408" s="3"/>
    </row>
    <row r="2409" spans="16:25" x14ac:dyDescent="0.45">
      <c r="P2409" s="3"/>
      <c r="W2409" s="3"/>
      <c r="Y2409" s="3"/>
    </row>
    <row r="2410" spans="16:25" x14ac:dyDescent="0.45">
      <c r="P2410" s="3"/>
      <c r="W2410" s="3"/>
      <c r="Y2410" s="3"/>
    </row>
    <row r="2411" spans="16:25" x14ac:dyDescent="0.45">
      <c r="P2411" s="3"/>
      <c r="W2411" s="3"/>
      <c r="Y2411" s="3"/>
    </row>
    <row r="2412" spans="16:25" x14ac:dyDescent="0.45">
      <c r="P2412" s="3"/>
      <c r="W2412" s="3"/>
      <c r="Y2412" s="3"/>
    </row>
    <row r="2413" spans="16:25" x14ac:dyDescent="0.45">
      <c r="P2413" s="3"/>
      <c r="W2413" s="3"/>
      <c r="Y2413" s="3"/>
    </row>
    <row r="2414" spans="16:25" x14ac:dyDescent="0.45">
      <c r="P2414" s="3"/>
      <c r="W2414" s="3"/>
      <c r="Y2414" s="3"/>
    </row>
    <row r="2415" spans="16:25" x14ac:dyDescent="0.45">
      <c r="P2415" s="3"/>
      <c r="W2415" s="3"/>
      <c r="Y2415" s="3"/>
    </row>
    <row r="2416" spans="16:25" x14ac:dyDescent="0.45">
      <c r="P2416" s="3"/>
      <c r="W2416" s="3"/>
      <c r="Y2416" s="3"/>
    </row>
    <row r="2417" spans="16:25" x14ac:dyDescent="0.45">
      <c r="P2417" s="3"/>
      <c r="W2417" s="3"/>
      <c r="Y2417" s="3"/>
    </row>
    <row r="2418" spans="16:25" x14ac:dyDescent="0.45">
      <c r="P2418" s="3"/>
      <c r="W2418" s="3"/>
      <c r="Y2418" s="3"/>
    </row>
    <row r="2419" spans="16:25" x14ac:dyDescent="0.45">
      <c r="P2419" s="3"/>
      <c r="W2419" s="3"/>
      <c r="Y2419" s="3"/>
    </row>
    <row r="2420" spans="16:25" x14ac:dyDescent="0.45">
      <c r="P2420" s="3"/>
      <c r="W2420" s="3"/>
      <c r="Y2420" s="3"/>
    </row>
    <row r="2421" spans="16:25" x14ac:dyDescent="0.45">
      <c r="P2421" s="3"/>
      <c r="W2421" s="3"/>
      <c r="Y2421" s="3"/>
    </row>
    <row r="2422" spans="16:25" x14ac:dyDescent="0.45">
      <c r="P2422" s="3"/>
      <c r="W2422" s="3"/>
      <c r="Y2422" s="3"/>
    </row>
    <row r="2423" spans="16:25" x14ac:dyDescent="0.45">
      <c r="P2423" s="3"/>
      <c r="W2423" s="3"/>
      <c r="Y2423" s="3"/>
    </row>
    <row r="2424" spans="16:25" x14ac:dyDescent="0.45">
      <c r="P2424" s="3"/>
      <c r="W2424" s="3"/>
      <c r="Y2424" s="3"/>
    </row>
    <row r="2425" spans="16:25" x14ac:dyDescent="0.45">
      <c r="P2425" s="3"/>
      <c r="W2425" s="3"/>
      <c r="Y2425" s="3"/>
    </row>
    <row r="2426" spans="16:25" x14ac:dyDescent="0.45">
      <c r="P2426" s="3"/>
      <c r="W2426" s="3"/>
      <c r="Y2426" s="3"/>
    </row>
    <row r="2427" spans="16:25" x14ac:dyDescent="0.45">
      <c r="P2427" s="3"/>
      <c r="W2427" s="3"/>
      <c r="Y2427" s="3"/>
    </row>
    <row r="2428" spans="16:25" x14ac:dyDescent="0.45">
      <c r="P2428" s="3"/>
      <c r="W2428" s="3"/>
      <c r="Y2428" s="3"/>
    </row>
    <row r="2429" spans="16:25" x14ac:dyDescent="0.45">
      <c r="P2429" s="3"/>
      <c r="W2429" s="3"/>
      <c r="Y2429" s="3"/>
    </row>
    <row r="2430" spans="16:25" x14ac:dyDescent="0.45">
      <c r="P2430" s="3"/>
      <c r="W2430" s="3"/>
      <c r="Y2430" s="3"/>
    </row>
    <row r="2431" spans="16:25" x14ac:dyDescent="0.45">
      <c r="P2431" s="3"/>
      <c r="W2431" s="3"/>
      <c r="Y2431" s="3"/>
    </row>
    <row r="2432" spans="16:25" x14ac:dyDescent="0.45">
      <c r="P2432" s="3"/>
      <c r="W2432" s="3"/>
      <c r="Y2432" s="3"/>
    </row>
    <row r="2433" spans="16:25" x14ac:dyDescent="0.45">
      <c r="P2433" s="3"/>
      <c r="W2433" s="3"/>
      <c r="Y2433" s="3"/>
    </row>
    <row r="2434" spans="16:25" x14ac:dyDescent="0.45">
      <c r="P2434" s="3"/>
      <c r="W2434" s="3"/>
      <c r="Y2434" s="3"/>
    </row>
    <row r="2435" spans="16:25" x14ac:dyDescent="0.45">
      <c r="P2435" s="3"/>
      <c r="W2435" s="3"/>
      <c r="Y2435" s="3"/>
    </row>
    <row r="2436" spans="16:25" x14ac:dyDescent="0.45">
      <c r="P2436" s="3"/>
      <c r="W2436" s="3"/>
      <c r="Y2436" s="3"/>
    </row>
    <row r="2437" spans="16:25" x14ac:dyDescent="0.45">
      <c r="P2437" s="3"/>
      <c r="W2437" s="3"/>
      <c r="Y2437" s="3"/>
    </row>
    <row r="2438" spans="16:25" x14ac:dyDescent="0.45">
      <c r="P2438" s="3"/>
      <c r="W2438" s="3"/>
      <c r="Y2438" s="3"/>
    </row>
    <row r="2439" spans="16:25" x14ac:dyDescent="0.45">
      <c r="P2439" s="3"/>
      <c r="W2439" s="3"/>
      <c r="Y2439" s="3"/>
    </row>
    <row r="2440" spans="16:25" x14ac:dyDescent="0.45">
      <c r="P2440" s="3"/>
      <c r="W2440" s="3"/>
      <c r="Y2440" s="3"/>
    </row>
    <row r="2441" spans="16:25" x14ac:dyDescent="0.45">
      <c r="P2441" s="3"/>
      <c r="W2441" s="3"/>
      <c r="Y2441" s="3"/>
    </row>
    <row r="2442" spans="16:25" x14ac:dyDescent="0.45">
      <c r="P2442" s="3"/>
      <c r="W2442" s="3"/>
      <c r="Y2442" s="3"/>
    </row>
    <row r="2443" spans="16:25" x14ac:dyDescent="0.45">
      <c r="P2443" s="3"/>
      <c r="W2443" s="3"/>
      <c r="Y2443" s="3"/>
    </row>
    <row r="2444" spans="16:25" x14ac:dyDescent="0.45">
      <c r="P2444" s="3"/>
      <c r="W2444" s="3"/>
      <c r="Y2444" s="3"/>
    </row>
    <row r="2445" spans="16:25" x14ac:dyDescent="0.45">
      <c r="P2445" s="3"/>
      <c r="W2445" s="3"/>
      <c r="Y2445" s="3"/>
    </row>
    <row r="2446" spans="16:25" x14ac:dyDescent="0.45">
      <c r="P2446" s="3"/>
      <c r="W2446" s="3"/>
      <c r="Y2446" s="3"/>
    </row>
    <row r="2447" spans="16:25" x14ac:dyDescent="0.45">
      <c r="P2447" s="3"/>
      <c r="W2447" s="3"/>
      <c r="Y2447" s="3"/>
    </row>
    <row r="2448" spans="16:25" x14ac:dyDescent="0.45">
      <c r="P2448" s="3"/>
      <c r="W2448" s="3"/>
      <c r="Y2448" s="3"/>
    </row>
    <row r="2449" spans="16:25" x14ac:dyDescent="0.45">
      <c r="P2449" s="3"/>
      <c r="W2449" s="3"/>
      <c r="Y2449" s="3"/>
    </row>
    <row r="2450" spans="16:25" x14ac:dyDescent="0.45">
      <c r="P2450" s="3"/>
      <c r="W2450" s="3"/>
      <c r="Y2450" s="3"/>
    </row>
    <row r="2451" spans="16:25" x14ac:dyDescent="0.45">
      <c r="P2451" s="3"/>
      <c r="W2451" s="3"/>
      <c r="Y2451" s="3"/>
    </row>
    <row r="2452" spans="16:25" x14ac:dyDescent="0.45">
      <c r="P2452" s="3"/>
      <c r="W2452" s="3"/>
      <c r="Y2452" s="3"/>
    </row>
    <row r="2453" spans="16:25" x14ac:dyDescent="0.45">
      <c r="P2453" s="3"/>
      <c r="W2453" s="3"/>
      <c r="Y2453" s="3"/>
    </row>
    <row r="2454" spans="16:25" x14ac:dyDescent="0.45">
      <c r="P2454" s="3"/>
      <c r="W2454" s="3"/>
      <c r="Y2454" s="3"/>
    </row>
    <row r="2455" spans="16:25" x14ac:dyDescent="0.45">
      <c r="P2455" s="3"/>
      <c r="W2455" s="3"/>
      <c r="Y2455" s="3"/>
    </row>
    <row r="2456" spans="16:25" x14ac:dyDescent="0.45">
      <c r="P2456" s="3"/>
      <c r="W2456" s="3"/>
      <c r="Y2456" s="3"/>
    </row>
    <row r="2457" spans="16:25" x14ac:dyDescent="0.45">
      <c r="P2457" s="3"/>
      <c r="W2457" s="3"/>
      <c r="Y2457" s="3"/>
    </row>
    <row r="2458" spans="16:25" x14ac:dyDescent="0.45">
      <c r="P2458" s="3"/>
      <c r="W2458" s="3"/>
      <c r="Y2458" s="3"/>
    </row>
    <row r="2459" spans="16:25" x14ac:dyDescent="0.45">
      <c r="P2459" s="3"/>
      <c r="W2459" s="3"/>
      <c r="Y2459" s="3"/>
    </row>
    <row r="2460" spans="16:25" x14ac:dyDescent="0.45">
      <c r="P2460" s="3"/>
      <c r="W2460" s="3"/>
      <c r="Y2460" s="3"/>
    </row>
    <row r="2461" spans="16:25" x14ac:dyDescent="0.45">
      <c r="P2461" s="3"/>
      <c r="W2461" s="3"/>
      <c r="Y2461" s="3"/>
    </row>
    <row r="2462" spans="16:25" x14ac:dyDescent="0.45">
      <c r="P2462" s="3"/>
      <c r="W2462" s="3"/>
      <c r="Y2462" s="3"/>
    </row>
    <row r="2463" spans="16:25" x14ac:dyDescent="0.45">
      <c r="P2463" s="3"/>
      <c r="W2463" s="3"/>
      <c r="Y2463" s="3"/>
    </row>
    <row r="2464" spans="16:25" x14ac:dyDescent="0.45">
      <c r="P2464" s="3"/>
      <c r="W2464" s="3"/>
      <c r="Y2464" s="3"/>
    </row>
    <row r="2465" spans="16:25" x14ac:dyDescent="0.45">
      <c r="P2465" s="3"/>
      <c r="W2465" s="3"/>
      <c r="Y2465" s="3"/>
    </row>
    <row r="2466" spans="16:25" x14ac:dyDescent="0.45">
      <c r="P2466" s="3"/>
      <c r="W2466" s="3"/>
      <c r="Y2466" s="3"/>
    </row>
    <row r="2467" spans="16:25" x14ac:dyDescent="0.45">
      <c r="P2467" s="3"/>
      <c r="W2467" s="3"/>
      <c r="Y2467" s="3"/>
    </row>
    <row r="2468" spans="16:25" x14ac:dyDescent="0.45">
      <c r="P2468" s="3"/>
      <c r="W2468" s="3"/>
      <c r="Y2468" s="3"/>
    </row>
    <row r="2469" spans="16:25" x14ac:dyDescent="0.45">
      <c r="P2469" s="3"/>
      <c r="W2469" s="3"/>
      <c r="Y2469" s="3"/>
    </row>
    <row r="2470" spans="16:25" x14ac:dyDescent="0.45">
      <c r="P2470" s="3"/>
      <c r="W2470" s="3"/>
      <c r="Y2470" s="3"/>
    </row>
    <row r="2471" spans="16:25" x14ac:dyDescent="0.45">
      <c r="P2471" s="3"/>
      <c r="W2471" s="3"/>
      <c r="Y2471" s="3"/>
    </row>
    <row r="2472" spans="16:25" x14ac:dyDescent="0.45">
      <c r="P2472" s="3"/>
      <c r="W2472" s="3"/>
      <c r="Y2472" s="3"/>
    </row>
    <row r="2473" spans="16:25" x14ac:dyDescent="0.45">
      <c r="P2473" s="3"/>
      <c r="W2473" s="3"/>
      <c r="Y2473" s="3"/>
    </row>
    <row r="2474" spans="16:25" x14ac:dyDescent="0.45">
      <c r="P2474" s="3"/>
      <c r="W2474" s="3"/>
      <c r="Y2474" s="3"/>
    </row>
    <row r="2475" spans="16:25" x14ac:dyDescent="0.45">
      <c r="P2475" s="3"/>
      <c r="W2475" s="3"/>
      <c r="Y2475" s="3"/>
    </row>
    <row r="2476" spans="16:25" x14ac:dyDescent="0.45">
      <c r="P2476" s="3"/>
      <c r="W2476" s="3"/>
      <c r="Y2476" s="3"/>
    </row>
    <row r="2477" spans="16:25" x14ac:dyDescent="0.45">
      <c r="P2477" s="3"/>
      <c r="W2477" s="3"/>
      <c r="Y2477" s="3"/>
    </row>
    <row r="2478" spans="16:25" x14ac:dyDescent="0.45">
      <c r="P2478" s="3"/>
      <c r="W2478" s="3"/>
      <c r="Y2478" s="3"/>
    </row>
    <row r="2479" spans="16:25" x14ac:dyDescent="0.45">
      <c r="P2479" s="3"/>
      <c r="W2479" s="3"/>
      <c r="Y2479" s="3"/>
    </row>
    <row r="2480" spans="16:25" x14ac:dyDescent="0.45">
      <c r="P2480" s="3"/>
      <c r="W2480" s="3"/>
      <c r="Y2480" s="3"/>
    </row>
    <row r="2481" spans="16:25" x14ac:dyDescent="0.45">
      <c r="P2481" s="3"/>
      <c r="W2481" s="3"/>
      <c r="Y2481" s="3"/>
    </row>
    <row r="2482" spans="16:25" x14ac:dyDescent="0.45">
      <c r="P2482" s="3"/>
      <c r="W2482" s="3"/>
      <c r="Y2482" s="3"/>
    </row>
    <row r="2483" spans="16:25" x14ac:dyDescent="0.45">
      <c r="P2483" s="3"/>
      <c r="W2483" s="3"/>
      <c r="Y2483" s="3"/>
    </row>
    <row r="2484" spans="16:25" x14ac:dyDescent="0.45">
      <c r="P2484" s="3"/>
      <c r="W2484" s="3"/>
      <c r="Y2484" s="3"/>
    </row>
    <row r="2485" spans="16:25" x14ac:dyDescent="0.45">
      <c r="P2485" s="3"/>
      <c r="W2485" s="3"/>
      <c r="Y2485" s="3"/>
    </row>
    <row r="2486" spans="16:25" x14ac:dyDescent="0.45">
      <c r="P2486" s="3"/>
      <c r="W2486" s="3"/>
      <c r="Y2486" s="3"/>
    </row>
    <row r="2487" spans="16:25" x14ac:dyDescent="0.45">
      <c r="P2487" s="3"/>
      <c r="W2487" s="3"/>
      <c r="Y2487" s="3"/>
    </row>
    <row r="2488" spans="16:25" x14ac:dyDescent="0.45">
      <c r="P2488" s="3"/>
      <c r="W2488" s="3"/>
      <c r="Y2488" s="3"/>
    </row>
    <row r="2489" spans="16:25" x14ac:dyDescent="0.45">
      <c r="P2489" s="3"/>
      <c r="W2489" s="3"/>
      <c r="Y2489" s="3"/>
    </row>
    <row r="2490" spans="16:25" x14ac:dyDescent="0.45">
      <c r="P2490" s="3"/>
      <c r="W2490" s="3"/>
      <c r="Y2490" s="3"/>
    </row>
    <row r="2491" spans="16:25" x14ac:dyDescent="0.45">
      <c r="P2491" s="3"/>
      <c r="W2491" s="3"/>
      <c r="Y2491" s="3"/>
    </row>
    <row r="2492" spans="16:25" x14ac:dyDescent="0.45">
      <c r="P2492" s="3"/>
      <c r="W2492" s="3"/>
      <c r="Y2492" s="3"/>
    </row>
    <row r="2493" spans="16:25" x14ac:dyDescent="0.45">
      <c r="P2493" s="3"/>
      <c r="W2493" s="3"/>
      <c r="Y2493" s="3"/>
    </row>
    <row r="2494" spans="16:25" x14ac:dyDescent="0.45">
      <c r="P2494" s="3"/>
      <c r="W2494" s="3"/>
      <c r="Y2494" s="3"/>
    </row>
    <row r="2495" spans="16:25" x14ac:dyDescent="0.45">
      <c r="P2495" s="3"/>
      <c r="W2495" s="3"/>
      <c r="Y2495" s="3"/>
    </row>
    <row r="2496" spans="16:25" x14ac:dyDescent="0.45">
      <c r="P2496" s="3"/>
      <c r="W2496" s="3"/>
      <c r="Y2496" s="3"/>
    </row>
    <row r="2497" spans="16:25" x14ac:dyDescent="0.45">
      <c r="P2497" s="3"/>
      <c r="W2497" s="3"/>
      <c r="Y2497" s="3"/>
    </row>
    <row r="2498" spans="16:25" x14ac:dyDescent="0.45">
      <c r="P2498" s="3"/>
      <c r="W2498" s="3"/>
      <c r="Y2498" s="3"/>
    </row>
    <row r="2499" spans="16:25" x14ac:dyDescent="0.45">
      <c r="P2499" s="3"/>
      <c r="W2499" s="3"/>
      <c r="Y2499" s="3"/>
    </row>
    <row r="2500" spans="16:25" x14ac:dyDescent="0.45">
      <c r="P2500" s="3"/>
      <c r="W2500" s="3"/>
      <c r="Y2500" s="3"/>
    </row>
    <row r="2501" spans="16:25" x14ac:dyDescent="0.45">
      <c r="P2501" s="3"/>
      <c r="W2501" s="3"/>
      <c r="Y2501" s="3"/>
    </row>
    <row r="2502" spans="16:25" x14ac:dyDescent="0.45">
      <c r="P2502" s="3"/>
      <c r="W2502" s="3"/>
      <c r="Y2502" s="3"/>
    </row>
    <row r="2503" spans="16:25" x14ac:dyDescent="0.45">
      <c r="P2503" s="3"/>
      <c r="W2503" s="3"/>
      <c r="Y2503" s="3"/>
    </row>
    <row r="2504" spans="16:25" x14ac:dyDescent="0.45">
      <c r="P2504" s="3"/>
      <c r="W2504" s="3"/>
      <c r="Y2504" s="3"/>
    </row>
    <row r="2505" spans="16:25" x14ac:dyDescent="0.45">
      <c r="P2505" s="3"/>
      <c r="W2505" s="3"/>
      <c r="Y2505" s="3"/>
    </row>
    <row r="2506" spans="16:25" x14ac:dyDescent="0.45">
      <c r="P2506" s="3"/>
      <c r="W2506" s="3"/>
      <c r="Y2506" s="3"/>
    </row>
    <row r="2507" spans="16:25" x14ac:dyDescent="0.45">
      <c r="P2507" s="3"/>
      <c r="W2507" s="3"/>
      <c r="Y2507" s="3"/>
    </row>
    <row r="2508" spans="16:25" x14ac:dyDescent="0.45">
      <c r="P2508" s="3"/>
      <c r="W2508" s="3"/>
      <c r="Y2508" s="3"/>
    </row>
    <row r="2509" spans="16:25" x14ac:dyDescent="0.45">
      <c r="P2509" s="3"/>
      <c r="W2509" s="3"/>
      <c r="Y2509" s="3"/>
    </row>
    <row r="2510" spans="16:25" x14ac:dyDescent="0.45">
      <c r="P2510" s="3"/>
      <c r="W2510" s="3"/>
      <c r="Y2510" s="3"/>
    </row>
    <row r="2511" spans="16:25" x14ac:dyDescent="0.45">
      <c r="P2511" s="3"/>
      <c r="W2511" s="3"/>
      <c r="Y2511" s="3"/>
    </row>
    <row r="2512" spans="16:25" x14ac:dyDescent="0.45">
      <c r="P2512" s="3"/>
      <c r="W2512" s="3"/>
      <c r="Y2512" s="3"/>
    </row>
    <row r="2513" spans="16:25" x14ac:dyDescent="0.45">
      <c r="P2513" s="3"/>
      <c r="W2513" s="3"/>
      <c r="Y2513" s="3"/>
    </row>
    <row r="2514" spans="16:25" x14ac:dyDescent="0.45">
      <c r="P2514" s="3"/>
      <c r="W2514" s="3"/>
      <c r="Y2514" s="3"/>
    </row>
    <row r="2515" spans="16:25" x14ac:dyDescent="0.45">
      <c r="P2515" s="3"/>
      <c r="W2515" s="3"/>
      <c r="Y2515" s="3"/>
    </row>
    <row r="2516" spans="16:25" x14ac:dyDescent="0.45">
      <c r="P2516" s="3"/>
      <c r="W2516" s="3"/>
      <c r="Y2516" s="3"/>
    </row>
    <row r="2517" spans="16:25" x14ac:dyDescent="0.45">
      <c r="P2517" s="3"/>
      <c r="W2517" s="3"/>
      <c r="Y2517" s="3"/>
    </row>
    <row r="2518" spans="16:25" x14ac:dyDescent="0.45">
      <c r="P2518" s="3"/>
      <c r="W2518" s="3"/>
      <c r="Y2518" s="3"/>
    </row>
    <row r="2519" spans="16:25" x14ac:dyDescent="0.45">
      <c r="P2519" s="3"/>
      <c r="W2519" s="3"/>
      <c r="Y2519" s="3"/>
    </row>
    <row r="2520" spans="16:25" x14ac:dyDescent="0.45">
      <c r="P2520" s="3"/>
      <c r="W2520" s="3"/>
      <c r="Y2520" s="3"/>
    </row>
    <row r="2521" spans="16:25" x14ac:dyDescent="0.45">
      <c r="P2521" s="3"/>
      <c r="W2521" s="3"/>
      <c r="Y2521" s="3"/>
    </row>
    <row r="2522" spans="16:25" x14ac:dyDescent="0.45">
      <c r="P2522" s="3"/>
      <c r="W2522" s="3"/>
      <c r="Y2522" s="3"/>
    </row>
    <row r="2523" spans="16:25" x14ac:dyDescent="0.45">
      <c r="P2523" s="3"/>
      <c r="W2523" s="3"/>
      <c r="Y2523" s="3"/>
    </row>
    <row r="2524" spans="16:25" x14ac:dyDescent="0.45">
      <c r="P2524" s="3"/>
      <c r="W2524" s="3"/>
      <c r="Y2524" s="3"/>
    </row>
    <row r="2525" spans="16:25" x14ac:dyDescent="0.45">
      <c r="P2525" s="3"/>
      <c r="W2525" s="3"/>
      <c r="Y2525" s="3"/>
    </row>
    <row r="2526" spans="16:25" x14ac:dyDescent="0.45">
      <c r="P2526" s="3"/>
      <c r="W2526" s="3"/>
      <c r="Y2526" s="3"/>
    </row>
    <row r="2527" spans="16:25" x14ac:dyDescent="0.45">
      <c r="P2527" s="3"/>
      <c r="W2527" s="3"/>
      <c r="Y2527" s="3"/>
    </row>
    <row r="2528" spans="16:25" x14ac:dyDescent="0.45">
      <c r="P2528" s="3"/>
      <c r="W2528" s="3"/>
      <c r="Y2528" s="3"/>
    </row>
    <row r="2529" spans="16:25" x14ac:dyDescent="0.45">
      <c r="P2529" s="3"/>
      <c r="W2529" s="3"/>
      <c r="Y2529" s="3"/>
    </row>
    <row r="2530" spans="16:25" x14ac:dyDescent="0.45">
      <c r="P2530" s="3"/>
      <c r="W2530" s="3"/>
      <c r="Y2530" s="3"/>
    </row>
    <row r="2531" spans="16:25" x14ac:dyDescent="0.45">
      <c r="P2531" s="3"/>
      <c r="W2531" s="3"/>
      <c r="Y2531" s="3"/>
    </row>
    <row r="2532" spans="16:25" x14ac:dyDescent="0.45">
      <c r="P2532" s="3"/>
      <c r="W2532" s="3"/>
      <c r="Y2532" s="3"/>
    </row>
    <row r="2533" spans="16:25" x14ac:dyDescent="0.45">
      <c r="P2533" s="3"/>
      <c r="W2533" s="3"/>
      <c r="Y2533" s="3"/>
    </row>
    <row r="2534" spans="16:25" x14ac:dyDescent="0.45">
      <c r="P2534" s="3"/>
      <c r="W2534" s="3"/>
      <c r="Y2534" s="3"/>
    </row>
    <row r="2535" spans="16:25" x14ac:dyDescent="0.45">
      <c r="P2535" s="3"/>
      <c r="W2535" s="3"/>
      <c r="Y2535" s="3"/>
    </row>
    <row r="2536" spans="16:25" x14ac:dyDescent="0.45">
      <c r="P2536" s="3"/>
      <c r="W2536" s="3"/>
      <c r="Y2536" s="3"/>
    </row>
    <row r="2537" spans="16:25" x14ac:dyDescent="0.45">
      <c r="P2537" s="3"/>
      <c r="W2537" s="3"/>
      <c r="Y2537" s="3"/>
    </row>
    <row r="2538" spans="16:25" x14ac:dyDescent="0.45">
      <c r="P2538" s="3"/>
      <c r="W2538" s="3"/>
      <c r="Y2538" s="3"/>
    </row>
    <row r="2539" spans="16:25" x14ac:dyDescent="0.45">
      <c r="P2539" s="3"/>
      <c r="W2539" s="3"/>
      <c r="Y2539" s="3"/>
    </row>
    <row r="2540" spans="16:25" x14ac:dyDescent="0.45">
      <c r="P2540" s="3"/>
      <c r="W2540" s="3"/>
      <c r="Y2540" s="3"/>
    </row>
    <row r="2541" spans="16:25" x14ac:dyDescent="0.45">
      <c r="P2541" s="3"/>
      <c r="W2541" s="3"/>
      <c r="Y2541" s="3"/>
    </row>
    <row r="2542" spans="16:25" x14ac:dyDescent="0.45">
      <c r="P2542" s="3"/>
      <c r="W2542" s="3"/>
      <c r="Y2542" s="3"/>
    </row>
    <row r="2543" spans="16:25" x14ac:dyDescent="0.45">
      <c r="P2543" s="3"/>
      <c r="W2543" s="3"/>
      <c r="Y2543" s="3"/>
    </row>
    <row r="2544" spans="16:25" x14ac:dyDescent="0.45">
      <c r="P2544" s="3"/>
      <c r="W2544" s="3"/>
      <c r="Y2544" s="3"/>
    </row>
    <row r="2545" spans="16:25" x14ac:dyDescent="0.45">
      <c r="P2545" s="3"/>
      <c r="W2545" s="3"/>
      <c r="Y2545" s="3"/>
    </row>
    <row r="2546" spans="16:25" x14ac:dyDescent="0.45">
      <c r="P2546" s="3"/>
      <c r="W2546" s="3"/>
      <c r="Y2546" s="3"/>
    </row>
    <row r="2547" spans="16:25" x14ac:dyDescent="0.45">
      <c r="P2547" s="3"/>
      <c r="W2547" s="3"/>
      <c r="Y2547" s="3"/>
    </row>
    <row r="2548" spans="16:25" x14ac:dyDescent="0.45">
      <c r="P2548" s="3"/>
      <c r="W2548" s="3"/>
      <c r="Y2548" s="3"/>
    </row>
    <row r="2549" spans="16:25" x14ac:dyDescent="0.45">
      <c r="P2549" s="3"/>
      <c r="W2549" s="3"/>
      <c r="Y2549" s="3"/>
    </row>
    <row r="2550" spans="16:25" x14ac:dyDescent="0.45">
      <c r="P2550" s="3"/>
      <c r="W2550" s="3"/>
      <c r="Y2550" s="3"/>
    </row>
    <row r="2551" spans="16:25" x14ac:dyDescent="0.45">
      <c r="P2551" s="3"/>
      <c r="W2551" s="3"/>
      <c r="Y2551" s="3"/>
    </row>
    <row r="2552" spans="16:25" x14ac:dyDescent="0.45">
      <c r="P2552" s="3"/>
      <c r="W2552" s="3"/>
      <c r="Y2552" s="3"/>
    </row>
    <row r="2553" spans="16:25" x14ac:dyDescent="0.45">
      <c r="P2553" s="3"/>
      <c r="W2553" s="3"/>
      <c r="Y2553" s="3"/>
    </row>
    <row r="2554" spans="16:25" x14ac:dyDescent="0.45">
      <c r="P2554" s="3"/>
      <c r="W2554" s="3"/>
      <c r="Y2554" s="3"/>
    </row>
    <row r="2555" spans="16:25" x14ac:dyDescent="0.45">
      <c r="P2555" s="3"/>
      <c r="W2555" s="3"/>
      <c r="Y2555" s="3"/>
    </row>
    <row r="2556" spans="16:25" x14ac:dyDescent="0.45">
      <c r="P2556" s="3"/>
      <c r="W2556" s="3"/>
      <c r="Y2556" s="3"/>
    </row>
    <row r="2557" spans="16:25" x14ac:dyDescent="0.45">
      <c r="P2557" s="3"/>
      <c r="W2557" s="3"/>
      <c r="Y2557" s="3"/>
    </row>
    <row r="2558" spans="16:25" x14ac:dyDescent="0.45">
      <c r="P2558" s="3"/>
      <c r="W2558" s="3"/>
      <c r="Y2558" s="3"/>
    </row>
    <row r="2559" spans="16:25" x14ac:dyDescent="0.45">
      <c r="P2559" s="3"/>
      <c r="W2559" s="3"/>
      <c r="Y2559" s="3"/>
    </row>
    <row r="2560" spans="16:25" x14ac:dyDescent="0.45">
      <c r="P2560" s="3"/>
      <c r="W2560" s="3"/>
      <c r="Y2560" s="3"/>
    </row>
    <row r="2561" spans="16:25" x14ac:dyDescent="0.45">
      <c r="P2561" s="3"/>
      <c r="W2561" s="3"/>
      <c r="Y2561" s="3"/>
    </row>
    <row r="2562" spans="16:25" x14ac:dyDescent="0.45">
      <c r="P2562" s="3"/>
      <c r="W2562" s="3"/>
      <c r="Y2562" s="3"/>
    </row>
    <row r="2563" spans="16:25" x14ac:dyDescent="0.45">
      <c r="P2563" s="3"/>
      <c r="W2563" s="3"/>
      <c r="Y2563" s="3"/>
    </row>
    <row r="2564" spans="16:25" x14ac:dyDescent="0.45">
      <c r="P2564" s="3"/>
      <c r="W2564" s="3"/>
      <c r="Y2564" s="3"/>
    </row>
    <row r="2565" spans="16:25" x14ac:dyDescent="0.45">
      <c r="P2565" s="3"/>
      <c r="W2565" s="3"/>
      <c r="Y2565" s="3"/>
    </row>
    <row r="2566" spans="16:25" x14ac:dyDescent="0.45">
      <c r="P2566" s="3"/>
      <c r="W2566" s="3"/>
      <c r="Y2566" s="3"/>
    </row>
    <row r="2567" spans="16:25" x14ac:dyDescent="0.45">
      <c r="P2567" s="3"/>
      <c r="W2567" s="3"/>
      <c r="Y2567" s="3"/>
    </row>
    <row r="2568" spans="16:25" x14ac:dyDescent="0.45">
      <c r="P2568" s="3"/>
      <c r="W2568" s="3"/>
      <c r="Y2568" s="3"/>
    </row>
    <row r="2569" spans="16:25" x14ac:dyDescent="0.45">
      <c r="P2569" s="3"/>
      <c r="W2569" s="3"/>
      <c r="Y2569" s="3"/>
    </row>
    <row r="2570" spans="16:25" x14ac:dyDescent="0.45">
      <c r="P2570" s="3"/>
      <c r="W2570" s="3"/>
      <c r="Y2570" s="3"/>
    </row>
    <row r="2571" spans="16:25" x14ac:dyDescent="0.45">
      <c r="P2571" s="3"/>
      <c r="W2571" s="3"/>
      <c r="Y2571" s="3"/>
    </row>
    <row r="2572" spans="16:25" x14ac:dyDescent="0.45">
      <c r="P2572" s="3"/>
      <c r="W2572" s="3"/>
      <c r="Y2572" s="3"/>
    </row>
    <row r="2573" spans="16:25" x14ac:dyDescent="0.45">
      <c r="P2573" s="3"/>
      <c r="W2573" s="3"/>
      <c r="Y2573" s="3"/>
    </row>
    <row r="2574" spans="16:25" x14ac:dyDescent="0.45">
      <c r="P2574" s="3"/>
      <c r="W2574" s="3"/>
      <c r="Y2574" s="3"/>
    </row>
    <row r="2575" spans="16:25" x14ac:dyDescent="0.45">
      <c r="P2575" s="3"/>
      <c r="W2575" s="3"/>
      <c r="Y2575" s="3"/>
    </row>
    <row r="2576" spans="16:25" x14ac:dyDescent="0.45">
      <c r="P2576" s="3"/>
      <c r="W2576" s="3"/>
      <c r="Y2576" s="3"/>
    </row>
    <row r="2577" spans="16:25" x14ac:dyDescent="0.45">
      <c r="P2577" s="3"/>
      <c r="W2577" s="3"/>
      <c r="Y2577" s="3"/>
    </row>
    <row r="2578" spans="16:25" x14ac:dyDescent="0.45">
      <c r="P2578" s="3"/>
      <c r="W2578" s="3"/>
      <c r="Y2578" s="3"/>
    </row>
    <row r="2579" spans="16:25" x14ac:dyDescent="0.45">
      <c r="P2579" s="3"/>
      <c r="W2579" s="3"/>
      <c r="Y2579" s="3"/>
    </row>
    <row r="2580" spans="16:25" x14ac:dyDescent="0.45">
      <c r="P2580" s="3"/>
      <c r="W2580" s="3"/>
      <c r="Y2580" s="3"/>
    </row>
    <row r="2581" spans="16:25" x14ac:dyDescent="0.45">
      <c r="P2581" s="3"/>
      <c r="W2581" s="3"/>
      <c r="Y2581" s="3"/>
    </row>
    <row r="2582" spans="16:25" x14ac:dyDescent="0.45">
      <c r="P2582" s="3"/>
      <c r="W2582" s="3"/>
      <c r="Y2582" s="3"/>
    </row>
    <row r="2583" spans="16:25" x14ac:dyDescent="0.45">
      <c r="P2583" s="3"/>
      <c r="W2583" s="3"/>
      <c r="Y2583" s="3"/>
    </row>
    <row r="2584" spans="16:25" x14ac:dyDescent="0.45">
      <c r="P2584" s="3"/>
      <c r="W2584" s="3"/>
      <c r="Y2584" s="3"/>
    </row>
    <row r="2585" spans="16:25" x14ac:dyDescent="0.45">
      <c r="P2585" s="3"/>
      <c r="W2585" s="3"/>
      <c r="Y2585" s="3"/>
    </row>
    <row r="2586" spans="16:25" x14ac:dyDescent="0.45">
      <c r="P2586" s="3"/>
      <c r="W2586" s="3"/>
      <c r="Y2586" s="3"/>
    </row>
    <row r="2587" spans="16:25" x14ac:dyDescent="0.45">
      <c r="P2587" s="3"/>
      <c r="W2587" s="3"/>
      <c r="Y2587" s="3"/>
    </row>
    <row r="2588" spans="16:25" x14ac:dyDescent="0.45">
      <c r="P2588" s="3"/>
      <c r="W2588" s="3"/>
      <c r="Y2588" s="3"/>
    </row>
    <row r="2589" spans="16:25" x14ac:dyDescent="0.45">
      <c r="P2589" s="3"/>
      <c r="W2589" s="3"/>
      <c r="Y2589" s="3"/>
    </row>
    <row r="2590" spans="16:25" x14ac:dyDescent="0.45">
      <c r="P2590" s="3"/>
      <c r="W2590" s="3"/>
      <c r="Y2590" s="3"/>
    </row>
    <row r="2591" spans="16:25" x14ac:dyDescent="0.45">
      <c r="P2591" s="3"/>
      <c r="W2591" s="3"/>
      <c r="Y2591" s="3"/>
    </row>
    <row r="2592" spans="16:25" x14ac:dyDescent="0.45">
      <c r="P2592" s="3"/>
      <c r="W2592" s="3"/>
      <c r="Y2592" s="3"/>
    </row>
    <row r="2593" spans="16:25" x14ac:dyDescent="0.45">
      <c r="P2593" s="3"/>
      <c r="W2593" s="3"/>
      <c r="Y2593" s="3"/>
    </row>
    <row r="2594" spans="16:25" x14ac:dyDescent="0.45">
      <c r="P2594" s="3"/>
      <c r="W2594" s="3"/>
      <c r="Y2594" s="3"/>
    </row>
    <row r="2595" spans="16:25" x14ac:dyDescent="0.45">
      <c r="P2595" s="3"/>
      <c r="W2595" s="3"/>
      <c r="Y2595" s="3"/>
    </row>
    <row r="2596" spans="16:25" x14ac:dyDescent="0.45">
      <c r="P2596" s="3"/>
      <c r="W2596" s="3"/>
      <c r="Y2596" s="3"/>
    </row>
    <row r="2597" spans="16:25" x14ac:dyDescent="0.45">
      <c r="P2597" s="3"/>
      <c r="W2597" s="3"/>
      <c r="Y2597" s="3"/>
    </row>
    <row r="2598" spans="16:25" x14ac:dyDescent="0.45">
      <c r="P2598" s="3"/>
      <c r="W2598" s="3"/>
      <c r="Y2598" s="3"/>
    </row>
    <row r="2599" spans="16:25" x14ac:dyDescent="0.45">
      <c r="P2599" s="3"/>
      <c r="W2599" s="3"/>
      <c r="Y2599" s="3"/>
    </row>
    <row r="2600" spans="16:25" x14ac:dyDescent="0.45">
      <c r="P2600" s="3"/>
      <c r="W2600" s="3"/>
      <c r="Y2600" s="3"/>
    </row>
    <row r="2601" spans="16:25" x14ac:dyDescent="0.45">
      <c r="P2601" s="3"/>
      <c r="W2601" s="3"/>
      <c r="Y2601" s="3"/>
    </row>
    <row r="2602" spans="16:25" x14ac:dyDescent="0.45">
      <c r="P2602" s="3"/>
      <c r="W2602" s="3"/>
      <c r="Y2602" s="3"/>
    </row>
    <row r="2603" spans="16:25" x14ac:dyDescent="0.45">
      <c r="P2603" s="3"/>
      <c r="W2603" s="3"/>
      <c r="Y2603" s="3"/>
    </row>
    <row r="2604" spans="16:25" x14ac:dyDescent="0.45">
      <c r="P2604" s="3"/>
      <c r="W2604" s="3"/>
      <c r="Y2604" s="3"/>
    </row>
    <row r="2605" spans="16:25" x14ac:dyDescent="0.45">
      <c r="P2605" s="3"/>
      <c r="W2605" s="3"/>
      <c r="Y2605" s="3"/>
    </row>
    <row r="2606" spans="16:25" x14ac:dyDescent="0.45">
      <c r="P2606" s="3"/>
      <c r="W2606" s="3"/>
      <c r="Y2606" s="3"/>
    </row>
    <row r="2607" spans="16:25" x14ac:dyDescent="0.45">
      <c r="P2607" s="3"/>
      <c r="W2607" s="3"/>
      <c r="Y2607" s="3"/>
    </row>
    <row r="2608" spans="16:25" x14ac:dyDescent="0.45">
      <c r="P2608" s="3"/>
      <c r="W2608" s="3"/>
      <c r="Y2608" s="3"/>
    </row>
    <row r="2609" spans="16:25" x14ac:dyDescent="0.45">
      <c r="P2609" s="3"/>
      <c r="W2609" s="3"/>
      <c r="Y2609" s="3"/>
    </row>
    <row r="2610" spans="16:25" x14ac:dyDescent="0.45">
      <c r="P2610" s="3"/>
      <c r="W2610" s="3"/>
      <c r="Y2610" s="3"/>
    </row>
    <row r="2611" spans="16:25" x14ac:dyDescent="0.45">
      <c r="P2611" s="3"/>
      <c r="W2611" s="3"/>
      <c r="Y2611" s="3"/>
    </row>
    <row r="2612" spans="16:25" x14ac:dyDescent="0.45">
      <c r="P2612" s="3"/>
      <c r="W2612" s="3"/>
      <c r="Y2612" s="3"/>
    </row>
    <row r="2613" spans="16:25" x14ac:dyDescent="0.45">
      <c r="P2613" s="3"/>
      <c r="W2613" s="3"/>
      <c r="Y2613" s="3"/>
    </row>
    <row r="2614" spans="16:25" x14ac:dyDescent="0.45">
      <c r="P2614" s="3"/>
      <c r="W2614" s="3"/>
      <c r="Y2614" s="3"/>
    </row>
    <row r="2615" spans="16:25" x14ac:dyDescent="0.45">
      <c r="P2615" s="3"/>
      <c r="W2615" s="3"/>
      <c r="Y2615" s="3"/>
    </row>
    <row r="2616" spans="16:25" x14ac:dyDescent="0.45">
      <c r="P2616" s="3"/>
      <c r="W2616" s="3"/>
      <c r="Y2616" s="3"/>
    </row>
    <row r="2617" spans="16:25" x14ac:dyDescent="0.45">
      <c r="P2617" s="3"/>
      <c r="W2617" s="3"/>
      <c r="Y2617" s="3"/>
    </row>
    <row r="2618" spans="16:25" x14ac:dyDescent="0.45">
      <c r="P2618" s="3"/>
      <c r="W2618" s="3"/>
      <c r="Y2618" s="3"/>
    </row>
    <row r="2619" spans="16:25" x14ac:dyDescent="0.45">
      <c r="P2619" s="3"/>
      <c r="W2619" s="3"/>
      <c r="Y2619" s="3"/>
    </row>
    <row r="2620" spans="16:25" x14ac:dyDescent="0.45">
      <c r="P2620" s="3"/>
      <c r="W2620" s="3"/>
      <c r="Y2620" s="3"/>
    </row>
    <row r="2621" spans="16:25" x14ac:dyDescent="0.45">
      <c r="P2621" s="3"/>
      <c r="W2621" s="3"/>
      <c r="Y2621" s="3"/>
    </row>
    <row r="2622" spans="16:25" x14ac:dyDescent="0.45">
      <c r="P2622" s="3"/>
      <c r="W2622" s="3"/>
      <c r="Y2622" s="3"/>
    </row>
    <row r="2623" spans="16:25" x14ac:dyDescent="0.45">
      <c r="P2623" s="3"/>
      <c r="W2623" s="3"/>
      <c r="Y2623" s="3"/>
    </row>
    <row r="2624" spans="16:25" x14ac:dyDescent="0.45">
      <c r="P2624" s="3"/>
      <c r="W2624" s="3"/>
      <c r="Y2624" s="3"/>
    </row>
    <row r="2625" spans="16:25" x14ac:dyDescent="0.45">
      <c r="P2625" s="3"/>
      <c r="W2625" s="3"/>
      <c r="Y2625" s="3"/>
    </row>
    <row r="2626" spans="16:25" x14ac:dyDescent="0.45">
      <c r="P2626" s="3"/>
      <c r="W2626" s="3"/>
      <c r="Y2626" s="3"/>
    </row>
    <row r="2627" spans="16:25" x14ac:dyDescent="0.45">
      <c r="P2627" s="3"/>
      <c r="W2627" s="3"/>
      <c r="Y2627" s="3"/>
    </row>
    <row r="2628" spans="16:25" x14ac:dyDescent="0.45">
      <c r="P2628" s="3"/>
      <c r="W2628" s="3"/>
      <c r="Y2628" s="3"/>
    </row>
    <row r="2629" spans="16:25" x14ac:dyDescent="0.45">
      <c r="P2629" s="3"/>
      <c r="W2629" s="3"/>
      <c r="Y2629" s="3"/>
    </row>
    <row r="2630" spans="16:25" x14ac:dyDescent="0.45">
      <c r="P2630" s="3"/>
      <c r="W2630" s="3"/>
      <c r="Y2630" s="3"/>
    </row>
    <row r="2631" spans="16:25" x14ac:dyDescent="0.45">
      <c r="P2631" s="3"/>
      <c r="W2631" s="3"/>
      <c r="Y2631" s="3"/>
    </row>
    <row r="2632" spans="16:25" x14ac:dyDescent="0.45">
      <c r="P2632" s="3"/>
      <c r="W2632" s="3"/>
      <c r="Y2632" s="3"/>
    </row>
    <row r="2633" spans="16:25" x14ac:dyDescent="0.45">
      <c r="P2633" s="3"/>
      <c r="W2633" s="3"/>
      <c r="Y2633" s="3"/>
    </row>
    <row r="2634" spans="16:25" x14ac:dyDescent="0.45">
      <c r="P2634" s="3"/>
      <c r="W2634" s="3"/>
      <c r="Y2634" s="3"/>
    </row>
    <row r="2635" spans="16:25" x14ac:dyDescent="0.45">
      <c r="P2635" s="3"/>
      <c r="W2635" s="3"/>
      <c r="Y2635" s="3"/>
    </row>
    <row r="2636" spans="16:25" x14ac:dyDescent="0.45">
      <c r="P2636" s="3"/>
      <c r="W2636" s="3"/>
      <c r="Y2636" s="3"/>
    </row>
    <row r="2637" spans="16:25" x14ac:dyDescent="0.45">
      <c r="P2637" s="3"/>
      <c r="W2637" s="3"/>
      <c r="Y2637" s="3"/>
    </row>
    <row r="2638" spans="16:25" x14ac:dyDescent="0.45">
      <c r="P2638" s="3"/>
      <c r="W2638" s="3"/>
      <c r="Y2638" s="3"/>
    </row>
    <row r="2639" spans="16:25" x14ac:dyDescent="0.45">
      <c r="P2639" s="3"/>
      <c r="W2639" s="3"/>
      <c r="Y2639" s="3"/>
    </row>
    <row r="2640" spans="16:25" x14ac:dyDescent="0.45">
      <c r="P2640" s="3"/>
      <c r="W2640" s="3"/>
      <c r="Y2640" s="3"/>
    </row>
    <row r="2641" spans="16:25" x14ac:dyDescent="0.45">
      <c r="P2641" s="3"/>
      <c r="W2641" s="3"/>
      <c r="Y2641" s="3"/>
    </row>
    <row r="2642" spans="16:25" x14ac:dyDescent="0.45">
      <c r="P2642" s="3"/>
      <c r="W2642" s="3"/>
      <c r="Y2642" s="3"/>
    </row>
    <row r="2643" spans="16:25" x14ac:dyDescent="0.45">
      <c r="P2643" s="3"/>
      <c r="W2643" s="3"/>
      <c r="Y2643" s="3"/>
    </row>
    <row r="2644" spans="16:25" x14ac:dyDescent="0.45">
      <c r="P2644" s="3"/>
      <c r="W2644" s="3"/>
      <c r="Y2644" s="3"/>
    </row>
    <row r="2645" spans="16:25" x14ac:dyDescent="0.45">
      <c r="P2645" s="3"/>
      <c r="W2645" s="3"/>
      <c r="Y2645" s="3"/>
    </row>
    <row r="2646" spans="16:25" x14ac:dyDescent="0.45">
      <c r="P2646" s="3"/>
      <c r="W2646" s="3"/>
      <c r="Y2646" s="3"/>
    </row>
    <row r="2647" spans="16:25" x14ac:dyDescent="0.45">
      <c r="P2647" s="3"/>
      <c r="W2647" s="3"/>
      <c r="Y2647" s="3"/>
    </row>
    <row r="2648" spans="16:25" x14ac:dyDescent="0.45">
      <c r="P2648" s="3"/>
      <c r="W2648" s="3"/>
      <c r="Y2648" s="3"/>
    </row>
    <row r="2649" spans="16:25" x14ac:dyDescent="0.45">
      <c r="P2649" s="3"/>
      <c r="W2649" s="3"/>
      <c r="Y2649" s="3"/>
    </row>
    <row r="2650" spans="16:25" x14ac:dyDescent="0.45">
      <c r="P2650" s="3"/>
      <c r="W2650" s="3"/>
      <c r="Y2650" s="3"/>
    </row>
    <row r="2651" spans="16:25" x14ac:dyDescent="0.45">
      <c r="P2651" s="3"/>
      <c r="W2651" s="3"/>
      <c r="Y2651" s="3"/>
    </row>
    <row r="2652" spans="16:25" x14ac:dyDescent="0.45">
      <c r="P2652" s="3"/>
      <c r="W2652" s="3"/>
      <c r="Y2652" s="3"/>
    </row>
    <row r="2653" spans="16:25" x14ac:dyDescent="0.45">
      <c r="P2653" s="3"/>
      <c r="W2653" s="3"/>
      <c r="Y2653" s="3"/>
    </row>
    <row r="2654" spans="16:25" x14ac:dyDescent="0.45">
      <c r="P2654" s="3"/>
      <c r="W2654" s="3"/>
      <c r="Y2654" s="3"/>
    </row>
    <row r="2655" spans="16:25" x14ac:dyDescent="0.45">
      <c r="P2655" s="3"/>
      <c r="W2655" s="3"/>
      <c r="Y2655" s="3"/>
    </row>
    <row r="2656" spans="16:25" x14ac:dyDescent="0.45">
      <c r="P2656" s="3"/>
      <c r="W2656" s="3"/>
      <c r="Y2656" s="3"/>
    </row>
    <row r="2657" spans="16:25" x14ac:dyDescent="0.45">
      <c r="P2657" s="3"/>
      <c r="W2657" s="3"/>
      <c r="Y2657" s="3"/>
    </row>
    <row r="2658" spans="16:25" x14ac:dyDescent="0.45">
      <c r="P2658" s="3"/>
      <c r="W2658" s="3"/>
      <c r="Y2658" s="3"/>
    </row>
    <row r="2659" spans="16:25" x14ac:dyDescent="0.45">
      <c r="P2659" s="3"/>
      <c r="W2659" s="3"/>
      <c r="Y2659" s="3"/>
    </row>
    <row r="2660" spans="16:25" x14ac:dyDescent="0.45">
      <c r="P2660" s="3"/>
      <c r="W2660" s="3"/>
      <c r="Y2660" s="3"/>
    </row>
    <row r="2661" spans="16:25" x14ac:dyDescent="0.45">
      <c r="P2661" s="3"/>
      <c r="W2661" s="3"/>
      <c r="Y2661" s="3"/>
    </row>
    <row r="2662" spans="16:25" x14ac:dyDescent="0.45">
      <c r="P2662" s="3"/>
      <c r="W2662" s="3"/>
      <c r="Y2662" s="3"/>
    </row>
    <row r="2663" spans="16:25" x14ac:dyDescent="0.45">
      <c r="P2663" s="3"/>
      <c r="W2663" s="3"/>
      <c r="Y2663" s="3"/>
    </row>
    <row r="2664" spans="16:25" x14ac:dyDescent="0.45">
      <c r="P2664" s="3"/>
      <c r="W2664" s="3"/>
      <c r="Y2664" s="3"/>
    </row>
    <row r="2665" spans="16:25" x14ac:dyDescent="0.45">
      <c r="P2665" s="3"/>
      <c r="W2665" s="3"/>
      <c r="Y2665" s="3"/>
    </row>
    <row r="2666" spans="16:25" x14ac:dyDescent="0.45">
      <c r="P2666" s="3"/>
      <c r="W2666" s="3"/>
      <c r="Y2666" s="3"/>
    </row>
    <row r="2667" spans="16:25" x14ac:dyDescent="0.45">
      <c r="P2667" s="3"/>
      <c r="W2667" s="3"/>
      <c r="Y2667" s="3"/>
    </row>
    <row r="2668" spans="16:25" x14ac:dyDescent="0.45">
      <c r="P2668" s="3"/>
      <c r="W2668" s="3"/>
      <c r="Y2668" s="3"/>
    </row>
    <row r="2669" spans="16:25" x14ac:dyDescent="0.45">
      <c r="P2669" s="3"/>
      <c r="W2669" s="3"/>
      <c r="Y2669" s="3"/>
    </row>
    <row r="2670" spans="16:25" x14ac:dyDescent="0.45">
      <c r="P2670" s="3"/>
      <c r="W2670" s="3"/>
      <c r="Y2670" s="3"/>
    </row>
    <row r="2671" spans="16:25" x14ac:dyDescent="0.45">
      <c r="P2671" s="3"/>
      <c r="W2671" s="3"/>
      <c r="Y2671" s="3"/>
    </row>
    <row r="2672" spans="16:25" x14ac:dyDescent="0.45">
      <c r="P2672" s="3"/>
      <c r="W2672" s="3"/>
      <c r="Y2672" s="3"/>
    </row>
    <row r="2673" spans="16:25" x14ac:dyDescent="0.45">
      <c r="P2673" s="3"/>
      <c r="W2673" s="3"/>
      <c r="Y2673" s="3"/>
    </row>
    <row r="2674" spans="16:25" x14ac:dyDescent="0.45">
      <c r="P2674" s="3"/>
      <c r="W2674" s="3"/>
      <c r="Y2674" s="3"/>
    </row>
    <row r="2675" spans="16:25" x14ac:dyDescent="0.45">
      <c r="P2675" s="3"/>
      <c r="W2675" s="3"/>
      <c r="Y2675" s="3"/>
    </row>
    <row r="2676" spans="16:25" x14ac:dyDescent="0.45">
      <c r="P2676" s="3"/>
      <c r="W2676" s="3"/>
      <c r="Y2676" s="3"/>
    </row>
    <row r="2677" spans="16:25" x14ac:dyDescent="0.45">
      <c r="P2677" s="3"/>
      <c r="W2677" s="3"/>
      <c r="Y2677" s="3"/>
    </row>
    <row r="2678" spans="16:25" x14ac:dyDescent="0.45">
      <c r="P2678" s="3"/>
      <c r="W2678" s="3"/>
      <c r="Y2678" s="3"/>
    </row>
    <row r="2679" spans="16:25" x14ac:dyDescent="0.45">
      <c r="P2679" s="3"/>
      <c r="W2679" s="3"/>
      <c r="Y2679" s="3"/>
    </row>
    <row r="2680" spans="16:25" x14ac:dyDescent="0.45">
      <c r="P2680" s="3"/>
      <c r="W2680" s="3"/>
      <c r="Y2680" s="3"/>
    </row>
    <row r="2681" spans="16:25" x14ac:dyDescent="0.45">
      <c r="P2681" s="3"/>
      <c r="W2681" s="3"/>
      <c r="Y2681" s="3"/>
    </row>
    <row r="2682" spans="16:25" x14ac:dyDescent="0.45">
      <c r="P2682" s="3"/>
      <c r="W2682" s="3"/>
      <c r="Y2682" s="3"/>
    </row>
    <row r="2683" spans="16:25" x14ac:dyDescent="0.45">
      <c r="P2683" s="3"/>
      <c r="W2683" s="3"/>
      <c r="Y2683" s="3"/>
    </row>
    <row r="2684" spans="16:25" x14ac:dyDescent="0.45">
      <c r="P2684" s="3"/>
      <c r="W2684" s="3"/>
      <c r="Y2684" s="3"/>
    </row>
    <row r="2685" spans="16:25" x14ac:dyDescent="0.45">
      <c r="P2685" s="3"/>
      <c r="W2685" s="3"/>
      <c r="Y2685" s="3"/>
    </row>
    <row r="2686" spans="16:25" x14ac:dyDescent="0.45">
      <c r="P2686" s="3"/>
      <c r="W2686" s="3"/>
      <c r="Y2686" s="3"/>
    </row>
    <row r="2687" spans="16:25" x14ac:dyDescent="0.45">
      <c r="P2687" s="3"/>
      <c r="W2687" s="3"/>
      <c r="Y2687" s="3"/>
    </row>
    <row r="2688" spans="16:25" x14ac:dyDescent="0.45">
      <c r="P2688" s="3"/>
      <c r="W2688" s="3"/>
      <c r="Y2688" s="3"/>
    </row>
    <row r="2689" spans="16:25" x14ac:dyDescent="0.45">
      <c r="P2689" s="3"/>
      <c r="W2689" s="3"/>
      <c r="Y2689" s="3"/>
    </row>
    <row r="2690" spans="16:25" x14ac:dyDescent="0.45">
      <c r="P2690" s="3"/>
      <c r="W2690" s="3"/>
      <c r="Y2690" s="3"/>
    </row>
    <row r="2691" spans="16:25" x14ac:dyDescent="0.45">
      <c r="P2691" s="3"/>
      <c r="W2691" s="3"/>
      <c r="Y2691" s="3"/>
    </row>
    <row r="2692" spans="16:25" x14ac:dyDescent="0.45">
      <c r="P2692" s="3"/>
      <c r="W2692" s="3"/>
      <c r="Y2692" s="3"/>
    </row>
    <row r="2693" spans="16:25" x14ac:dyDescent="0.45">
      <c r="P2693" s="3"/>
      <c r="W2693" s="3"/>
      <c r="Y2693" s="3"/>
    </row>
    <row r="2694" spans="16:25" x14ac:dyDescent="0.45">
      <c r="P2694" s="3"/>
      <c r="W2694" s="3"/>
      <c r="Y2694" s="3"/>
    </row>
    <row r="2695" spans="16:25" x14ac:dyDescent="0.45">
      <c r="P2695" s="3"/>
      <c r="W2695" s="3"/>
      <c r="Y2695" s="3"/>
    </row>
    <row r="2696" spans="16:25" x14ac:dyDescent="0.45">
      <c r="P2696" s="3"/>
      <c r="W2696" s="3"/>
      <c r="Y2696" s="3"/>
    </row>
    <row r="2697" spans="16:25" x14ac:dyDescent="0.45">
      <c r="P2697" s="3"/>
      <c r="W2697" s="3"/>
      <c r="Y2697" s="3"/>
    </row>
    <row r="2698" spans="16:25" x14ac:dyDescent="0.45">
      <c r="P2698" s="3"/>
      <c r="W2698" s="3"/>
      <c r="Y2698" s="3"/>
    </row>
    <row r="2699" spans="16:25" x14ac:dyDescent="0.45">
      <c r="P2699" s="3"/>
      <c r="W2699" s="3"/>
      <c r="Y2699" s="3"/>
    </row>
    <row r="2700" spans="16:25" x14ac:dyDescent="0.45">
      <c r="P2700" s="3"/>
      <c r="W2700" s="3"/>
      <c r="Y2700" s="3"/>
    </row>
    <row r="2701" spans="16:25" x14ac:dyDescent="0.45">
      <c r="P2701" s="3"/>
      <c r="W2701" s="3"/>
      <c r="Y2701" s="3"/>
    </row>
    <row r="2702" spans="16:25" x14ac:dyDescent="0.45">
      <c r="P2702" s="3"/>
      <c r="W2702" s="3"/>
      <c r="Y2702" s="3"/>
    </row>
    <row r="2703" spans="16:25" x14ac:dyDescent="0.45">
      <c r="P2703" s="3"/>
      <c r="W2703" s="3"/>
      <c r="Y2703" s="3"/>
    </row>
    <row r="2704" spans="16:25" x14ac:dyDescent="0.45">
      <c r="P2704" s="3"/>
      <c r="W2704" s="3"/>
      <c r="Y2704" s="3"/>
    </row>
    <row r="2705" spans="16:25" x14ac:dyDescent="0.45">
      <c r="P2705" s="3"/>
      <c r="W2705" s="3"/>
      <c r="Y2705" s="3"/>
    </row>
    <row r="2706" spans="16:25" x14ac:dyDescent="0.45">
      <c r="P2706" s="3"/>
      <c r="W2706" s="3"/>
      <c r="Y2706" s="3"/>
    </row>
    <row r="2707" spans="16:25" x14ac:dyDescent="0.45">
      <c r="P2707" s="3"/>
      <c r="W2707" s="3"/>
      <c r="Y2707" s="3"/>
    </row>
    <row r="2708" spans="16:25" x14ac:dyDescent="0.45">
      <c r="P2708" s="3"/>
      <c r="W2708" s="3"/>
      <c r="Y2708" s="3"/>
    </row>
    <row r="2709" spans="16:25" x14ac:dyDescent="0.45">
      <c r="P2709" s="3"/>
      <c r="W2709" s="3"/>
      <c r="Y2709" s="3"/>
    </row>
    <row r="2710" spans="16:25" x14ac:dyDescent="0.45">
      <c r="P2710" s="3"/>
      <c r="W2710" s="3"/>
      <c r="Y2710" s="3"/>
    </row>
    <row r="2711" spans="16:25" x14ac:dyDescent="0.45">
      <c r="P2711" s="3"/>
      <c r="W2711" s="3"/>
      <c r="Y2711" s="3"/>
    </row>
    <row r="2712" spans="16:25" x14ac:dyDescent="0.45">
      <c r="P2712" s="3"/>
      <c r="W2712" s="3"/>
      <c r="Y2712" s="3"/>
    </row>
    <row r="2713" spans="16:25" x14ac:dyDescent="0.45">
      <c r="P2713" s="3"/>
      <c r="W2713" s="3"/>
      <c r="Y2713" s="3"/>
    </row>
    <row r="2714" spans="16:25" x14ac:dyDescent="0.45">
      <c r="P2714" s="3"/>
      <c r="W2714" s="3"/>
      <c r="Y2714" s="3"/>
    </row>
    <row r="2715" spans="16:25" x14ac:dyDescent="0.45">
      <c r="P2715" s="3"/>
      <c r="W2715" s="3"/>
      <c r="Y2715" s="3"/>
    </row>
    <row r="2716" spans="16:25" x14ac:dyDescent="0.45">
      <c r="P2716" s="3"/>
      <c r="W2716" s="3"/>
      <c r="Y2716" s="3"/>
    </row>
    <row r="2717" spans="16:25" x14ac:dyDescent="0.45">
      <c r="P2717" s="3"/>
      <c r="W2717" s="3"/>
      <c r="Y2717" s="3"/>
    </row>
    <row r="2718" spans="16:25" x14ac:dyDescent="0.45">
      <c r="P2718" s="3"/>
      <c r="W2718" s="3"/>
      <c r="Y2718" s="3"/>
    </row>
    <row r="2719" spans="16:25" x14ac:dyDescent="0.45">
      <c r="P2719" s="3"/>
      <c r="W2719" s="3"/>
      <c r="Y2719" s="3"/>
    </row>
    <row r="2720" spans="16:25" x14ac:dyDescent="0.45">
      <c r="P2720" s="3"/>
      <c r="W2720" s="3"/>
      <c r="Y2720" s="3"/>
    </row>
    <row r="2721" spans="16:25" x14ac:dyDescent="0.45">
      <c r="P2721" s="3"/>
      <c r="W2721" s="3"/>
      <c r="Y2721" s="3"/>
    </row>
    <row r="2722" spans="16:25" x14ac:dyDescent="0.45">
      <c r="P2722" s="3"/>
      <c r="W2722" s="3"/>
      <c r="Y2722" s="3"/>
    </row>
    <row r="2723" spans="16:25" x14ac:dyDescent="0.45">
      <c r="P2723" s="3"/>
      <c r="W2723" s="3"/>
      <c r="Y2723" s="3"/>
    </row>
    <row r="2724" spans="16:25" x14ac:dyDescent="0.45">
      <c r="P2724" s="3"/>
      <c r="W2724" s="3"/>
      <c r="Y2724" s="3"/>
    </row>
    <row r="2725" spans="16:25" x14ac:dyDescent="0.45">
      <c r="P2725" s="3"/>
      <c r="W2725" s="3"/>
      <c r="Y2725" s="3"/>
    </row>
    <row r="2726" spans="16:25" x14ac:dyDescent="0.45">
      <c r="P2726" s="3"/>
      <c r="W2726" s="3"/>
      <c r="Y2726" s="3"/>
    </row>
    <row r="2727" spans="16:25" x14ac:dyDescent="0.45">
      <c r="P2727" s="3"/>
      <c r="W2727" s="3"/>
      <c r="Y2727" s="3"/>
    </row>
    <row r="2728" spans="16:25" x14ac:dyDescent="0.45">
      <c r="P2728" s="3"/>
      <c r="W2728" s="3"/>
      <c r="Y2728" s="3"/>
    </row>
    <row r="2729" spans="16:25" x14ac:dyDescent="0.45">
      <c r="P2729" s="3"/>
      <c r="W2729" s="3"/>
      <c r="Y2729" s="3"/>
    </row>
    <row r="2730" spans="16:25" x14ac:dyDescent="0.45">
      <c r="P2730" s="3"/>
      <c r="W2730" s="3"/>
      <c r="Y2730" s="3"/>
    </row>
    <row r="2731" spans="16:25" x14ac:dyDescent="0.45">
      <c r="P2731" s="3"/>
      <c r="W2731" s="3"/>
      <c r="Y2731" s="3"/>
    </row>
    <row r="2732" spans="16:25" x14ac:dyDescent="0.45">
      <c r="P2732" s="3"/>
      <c r="W2732" s="3"/>
      <c r="Y2732" s="3"/>
    </row>
    <row r="2733" spans="16:25" x14ac:dyDescent="0.45">
      <c r="P2733" s="3"/>
      <c r="W2733" s="3"/>
      <c r="Y2733" s="3"/>
    </row>
    <row r="2734" spans="16:25" x14ac:dyDescent="0.45">
      <c r="P2734" s="3"/>
      <c r="W2734" s="3"/>
      <c r="Y2734" s="3"/>
    </row>
    <row r="2735" spans="16:25" x14ac:dyDescent="0.45">
      <c r="P2735" s="3"/>
      <c r="W2735" s="3"/>
      <c r="Y2735" s="3"/>
    </row>
    <row r="2736" spans="16:25" x14ac:dyDescent="0.45">
      <c r="P2736" s="3"/>
      <c r="W2736" s="3"/>
      <c r="Y2736" s="3"/>
    </row>
    <row r="2737" spans="16:25" x14ac:dyDescent="0.45">
      <c r="P2737" s="3"/>
      <c r="W2737" s="3"/>
      <c r="Y2737" s="3"/>
    </row>
    <row r="2738" spans="16:25" x14ac:dyDescent="0.45">
      <c r="P2738" s="3"/>
      <c r="W2738" s="3"/>
      <c r="Y2738" s="3"/>
    </row>
    <row r="2739" spans="16:25" x14ac:dyDescent="0.45">
      <c r="P2739" s="3"/>
      <c r="W2739" s="3"/>
      <c r="Y2739" s="3"/>
    </row>
    <row r="2740" spans="16:25" x14ac:dyDescent="0.45">
      <c r="P2740" s="3"/>
      <c r="W2740" s="3"/>
      <c r="Y2740" s="3"/>
    </row>
    <row r="2741" spans="16:25" x14ac:dyDescent="0.45">
      <c r="P2741" s="3"/>
      <c r="W2741" s="3"/>
      <c r="Y2741" s="3"/>
    </row>
    <row r="2742" spans="16:25" x14ac:dyDescent="0.45">
      <c r="P2742" s="3"/>
      <c r="W2742" s="3"/>
      <c r="Y2742" s="3"/>
    </row>
    <row r="2743" spans="16:25" x14ac:dyDescent="0.45">
      <c r="P2743" s="3"/>
      <c r="W2743" s="3"/>
      <c r="Y2743" s="3"/>
    </row>
    <row r="2744" spans="16:25" x14ac:dyDescent="0.45">
      <c r="P2744" s="3"/>
      <c r="W2744" s="3"/>
      <c r="Y2744" s="3"/>
    </row>
    <row r="2745" spans="16:25" x14ac:dyDescent="0.45">
      <c r="P2745" s="3"/>
      <c r="W2745" s="3"/>
      <c r="Y2745" s="3"/>
    </row>
    <row r="2746" spans="16:25" x14ac:dyDescent="0.45">
      <c r="P2746" s="3"/>
      <c r="W2746" s="3"/>
      <c r="Y2746" s="3"/>
    </row>
    <row r="2747" spans="16:25" x14ac:dyDescent="0.45">
      <c r="P2747" s="3"/>
      <c r="W2747" s="3"/>
      <c r="Y2747" s="3"/>
    </row>
    <row r="2748" spans="16:25" x14ac:dyDescent="0.45">
      <c r="P2748" s="3"/>
      <c r="W2748" s="3"/>
      <c r="Y2748" s="3"/>
    </row>
    <row r="2749" spans="16:25" x14ac:dyDescent="0.45">
      <c r="P2749" s="3"/>
      <c r="W2749" s="3"/>
      <c r="Y2749" s="3"/>
    </row>
    <row r="2750" spans="16:25" x14ac:dyDescent="0.45">
      <c r="P2750" s="3"/>
      <c r="W2750" s="3"/>
      <c r="Y2750" s="3"/>
    </row>
    <row r="2751" spans="16:25" x14ac:dyDescent="0.45">
      <c r="P2751" s="3"/>
      <c r="W2751" s="3"/>
      <c r="Y2751" s="3"/>
    </row>
    <row r="2752" spans="16:25" x14ac:dyDescent="0.45">
      <c r="P2752" s="3"/>
      <c r="W2752" s="3"/>
      <c r="Y2752" s="3"/>
    </row>
    <row r="2753" spans="16:25" x14ac:dyDescent="0.45">
      <c r="P2753" s="3"/>
      <c r="W2753" s="3"/>
      <c r="Y2753" s="3"/>
    </row>
    <row r="2754" spans="16:25" x14ac:dyDescent="0.45">
      <c r="P2754" s="3"/>
      <c r="W2754" s="3"/>
      <c r="Y2754" s="3"/>
    </row>
    <row r="2755" spans="16:25" x14ac:dyDescent="0.45">
      <c r="P2755" s="3"/>
      <c r="W2755" s="3"/>
      <c r="Y2755" s="3"/>
    </row>
    <row r="2756" spans="16:25" x14ac:dyDescent="0.45">
      <c r="P2756" s="3"/>
      <c r="W2756" s="3"/>
      <c r="Y2756" s="3"/>
    </row>
    <row r="2757" spans="16:25" x14ac:dyDescent="0.45">
      <c r="P2757" s="3"/>
      <c r="W2757" s="3"/>
      <c r="Y2757" s="3"/>
    </row>
    <row r="2758" spans="16:25" x14ac:dyDescent="0.45">
      <c r="P2758" s="3"/>
      <c r="W2758" s="3"/>
      <c r="Y2758" s="3"/>
    </row>
    <row r="2759" spans="16:25" x14ac:dyDescent="0.45">
      <c r="P2759" s="3"/>
      <c r="W2759" s="3"/>
      <c r="Y2759" s="3"/>
    </row>
    <row r="2760" spans="16:25" x14ac:dyDescent="0.45">
      <c r="P2760" s="3"/>
      <c r="W2760" s="3"/>
      <c r="Y2760" s="3"/>
    </row>
    <row r="2761" spans="16:25" x14ac:dyDescent="0.45">
      <c r="P2761" s="3"/>
      <c r="W2761" s="3"/>
      <c r="Y2761" s="3"/>
    </row>
    <row r="2762" spans="16:25" x14ac:dyDescent="0.45">
      <c r="P2762" s="3"/>
      <c r="W2762" s="3"/>
      <c r="Y2762" s="3"/>
    </row>
    <row r="2763" spans="16:25" x14ac:dyDescent="0.45">
      <c r="P2763" s="3"/>
      <c r="W2763" s="3"/>
      <c r="Y2763" s="3"/>
    </row>
    <row r="2764" spans="16:25" x14ac:dyDescent="0.45">
      <c r="P2764" s="3"/>
      <c r="W2764" s="3"/>
      <c r="Y2764" s="3"/>
    </row>
    <row r="2765" spans="16:25" x14ac:dyDescent="0.45">
      <c r="P2765" s="3"/>
      <c r="W2765" s="3"/>
      <c r="Y2765" s="3"/>
    </row>
    <row r="2766" spans="16:25" x14ac:dyDescent="0.45">
      <c r="P2766" s="3"/>
      <c r="W2766" s="3"/>
      <c r="Y2766" s="3"/>
    </row>
    <row r="2767" spans="16:25" x14ac:dyDescent="0.45">
      <c r="P2767" s="3"/>
      <c r="W2767" s="3"/>
      <c r="Y2767" s="3"/>
    </row>
    <row r="2768" spans="16:25" x14ac:dyDescent="0.45">
      <c r="P2768" s="3"/>
      <c r="W2768" s="3"/>
      <c r="Y2768" s="3"/>
    </row>
    <row r="2769" spans="16:25" x14ac:dyDescent="0.45">
      <c r="P2769" s="3"/>
      <c r="W2769" s="3"/>
      <c r="Y2769" s="3"/>
    </row>
    <row r="2770" spans="16:25" x14ac:dyDescent="0.45">
      <c r="P2770" s="3"/>
      <c r="W2770" s="3"/>
      <c r="Y2770" s="3"/>
    </row>
    <row r="2771" spans="16:25" x14ac:dyDescent="0.45">
      <c r="P2771" s="3"/>
      <c r="W2771" s="3"/>
      <c r="Y2771" s="3"/>
    </row>
    <row r="2772" spans="16:25" x14ac:dyDescent="0.45">
      <c r="P2772" s="3"/>
      <c r="W2772" s="3"/>
      <c r="Y2772" s="3"/>
    </row>
    <row r="2773" spans="16:25" x14ac:dyDescent="0.45">
      <c r="P2773" s="3"/>
      <c r="W2773" s="3"/>
      <c r="Y2773" s="3"/>
    </row>
    <row r="2774" spans="16:25" x14ac:dyDescent="0.45">
      <c r="P2774" s="3"/>
      <c r="W2774" s="3"/>
      <c r="Y2774" s="3"/>
    </row>
    <row r="2775" spans="16:25" x14ac:dyDescent="0.45">
      <c r="P2775" s="3"/>
      <c r="W2775" s="3"/>
      <c r="Y2775" s="3"/>
    </row>
    <row r="2776" spans="16:25" x14ac:dyDescent="0.45">
      <c r="P2776" s="3"/>
      <c r="W2776" s="3"/>
      <c r="Y2776" s="3"/>
    </row>
    <row r="2777" spans="16:25" x14ac:dyDescent="0.45">
      <c r="P2777" s="3"/>
      <c r="W2777" s="3"/>
      <c r="Y2777" s="3"/>
    </row>
    <row r="2778" spans="16:25" x14ac:dyDescent="0.45">
      <c r="P2778" s="3"/>
      <c r="W2778" s="3"/>
      <c r="Y2778" s="3"/>
    </row>
    <row r="2779" spans="16:25" x14ac:dyDescent="0.45">
      <c r="P2779" s="3"/>
      <c r="W2779" s="3"/>
      <c r="Y2779" s="3"/>
    </row>
    <row r="2780" spans="16:25" x14ac:dyDescent="0.45">
      <c r="P2780" s="3"/>
      <c r="W2780" s="3"/>
      <c r="Y2780" s="3"/>
    </row>
    <row r="2781" spans="16:25" x14ac:dyDescent="0.45">
      <c r="P2781" s="3"/>
      <c r="W2781" s="3"/>
      <c r="Y2781" s="3"/>
    </row>
    <row r="2782" spans="16:25" x14ac:dyDescent="0.45">
      <c r="P2782" s="3"/>
      <c r="W2782" s="3"/>
      <c r="Y2782" s="3"/>
    </row>
    <row r="2783" spans="16:25" x14ac:dyDescent="0.45">
      <c r="P2783" s="3"/>
      <c r="W2783" s="3"/>
      <c r="Y2783" s="3"/>
    </row>
    <row r="2784" spans="16:25" x14ac:dyDescent="0.45">
      <c r="P2784" s="3"/>
      <c r="W2784" s="3"/>
      <c r="Y2784" s="3"/>
    </row>
    <row r="2785" spans="16:25" x14ac:dyDescent="0.45">
      <c r="P2785" s="3"/>
      <c r="W2785" s="3"/>
      <c r="Y2785" s="3"/>
    </row>
    <row r="2786" spans="16:25" x14ac:dyDescent="0.45">
      <c r="P2786" s="3"/>
      <c r="W2786" s="3"/>
      <c r="Y2786" s="3"/>
    </row>
    <row r="2787" spans="16:25" x14ac:dyDescent="0.45">
      <c r="P2787" s="3"/>
      <c r="W2787" s="3"/>
      <c r="Y2787" s="3"/>
    </row>
    <row r="2788" spans="16:25" x14ac:dyDescent="0.45">
      <c r="P2788" s="3"/>
      <c r="W2788" s="3"/>
      <c r="Y2788" s="3"/>
    </row>
    <row r="2789" spans="16:25" x14ac:dyDescent="0.45">
      <c r="P2789" s="3"/>
      <c r="W2789" s="3"/>
      <c r="Y2789" s="3"/>
    </row>
    <row r="2790" spans="16:25" x14ac:dyDescent="0.45">
      <c r="P2790" s="3"/>
      <c r="W2790" s="3"/>
      <c r="Y2790" s="3"/>
    </row>
    <row r="2791" spans="16:25" x14ac:dyDescent="0.45">
      <c r="P2791" s="3"/>
      <c r="W2791" s="3"/>
      <c r="Y2791" s="3"/>
    </row>
    <row r="2792" spans="16:25" x14ac:dyDescent="0.45">
      <c r="P2792" s="3"/>
      <c r="W2792" s="3"/>
      <c r="Y2792" s="3"/>
    </row>
    <row r="2793" spans="16:25" x14ac:dyDescent="0.45">
      <c r="P2793" s="3"/>
      <c r="W2793" s="3"/>
      <c r="Y2793" s="3"/>
    </row>
    <row r="2794" spans="16:25" x14ac:dyDescent="0.45">
      <c r="P2794" s="3"/>
      <c r="W2794" s="3"/>
      <c r="Y2794" s="3"/>
    </row>
    <row r="2795" spans="16:25" x14ac:dyDescent="0.45">
      <c r="P2795" s="3"/>
      <c r="W2795" s="3"/>
      <c r="Y2795" s="3"/>
    </row>
    <row r="2796" spans="16:25" x14ac:dyDescent="0.45">
      <c r="P2796" s="3"/>
      <c r="W2796" s="3"/>
      <c r="Y2796" s="3"/>
    </row>
    <row r="2797" spans="16:25" x14ac:dyDescent="0.45">
      <c r="P2797" s="3"/>
      <c r="W2797" s="3"/>
      <c r="Y2797" s="3"/>
    </row>
    <row r="2798" spans="16:25" x14ac:dyDescent="0.45">
      <c r="P2798" s="3"/>
      <c r="W2798" s="3"/>
      <c r="Y2798" s="3"/>
    </row>
    <row r="2799" spans="16:25" x14ac:dyDescent="0.45">
      <c r="P2799" s="3"/>
      <c r="W2799" s="3"/>
      <c r="Y2799" s="3"/>
    </row>
    <row r="2800" spans="16:25" x14ac:dyDescent="0.45">
      <c r="P2800" s="3"/>
      <c r="W2800" s="3"/>
      <c r="Y2800" s="3"/>
    </row>
    <row r="2801" spans="16:25" x14ac:dyDescent="0.45">
      <c r="P2801" s="3"/>
      <c r="W2801" s="3"/>
      <c r="Y2801" s="3"/>
    </row>
    <row r="2802" spans="16:25" x14ac:dyDescent="0.45">
      <c r="P2802" s="3"/>
      <c r="W2802" s="3"/>
      <c r="Y2802" s="3"/>
    </row>
    <row r="2803" spans="16:25" x14ac:dyDescent="0.45">
      <c r="P2803" s="3"/>
      <c r="W2803" s="3"/>
      <c r="Y2803" s="3"/>
    </row>
    <row r="2804" spans="16:25" x14ac:dyDescent="0.45">
      <c r="P2804" s="3"/>
      <c r="W2804" s="3"/>
      <c r="Y2804" s="3"/>
    </row>
    <row r="2805" spans="16:25" x14ac:dyDescent="0.45">
      <c r="P2805" s="3"/>
      <c r="W2805" s="3"/>
      <c r="Y2805" s="3"/>
    </row>
    <row r="2806" spans="16:25" x14ac:dyDescent="0.45">
      <c r="P2806" s="3"/>
      <c r="W2806" s="3"/>
      <c r="Y2806" s="3"/>
    </row>
    <row r="2807" spans="16:25" x14ac:dyDescent="0.45">
      <c r="P2807" s="3"/>
      <c r="W2807" s="3"/>
      <c r="Y2807" s="3"/>
    </row>
    <row r="2808" spans="16:25" x14ac:dyDescent="0.45">
      <c r="P2808" s="3"/>
      <c r="W2808" s="3"/>
      <c r="Y2808" s="3"/>
    </row>
    <row r="2809" spans="16:25" x14ac:dyDescent="0.45">
      <c r="P2809" s="3"/>
      <c r="W2809" s="3"/>
      <c r="Y2809" s="3"/>
    </row>
    <row r="2810" spans="16:25" x14ac:dyDescent="0.45">
      <c r="P2810" s="3"/>
      <c r="W2810" s="3"/>
      <c r="Y2810" s="3"/>
    </row>
    <row r="2811" spans="16:25" x14ac:dyDescent="0.45">
      <c r="P2811" s="3"/>
      <c r="W2811" s="3"/>
      <c r="Y2811" s="3"/>
    </row>
    <row r="2812" spans="16:25" x14ac:dyDescent="0.45">
      <c r="P2812" s="3"/>
      <c r="W2812" s="3"/>
      <c r="Y2812" s="3"/>
    </row>
    <row r="2813" spans="16:25" x14ac:dyDescent="0.45">
      <c r="P2813" s="3"/>
      <c r="W2813" s="3"/>
      <c r="Y2813" s="3"/>
    </row>
    <row r="2814" spans="16:25" x14ac:dyDescent="0.45">
      <c r="P2814" s="3"/>
      <c r="W2814" s="3"/>
      <c r="Y2814" s="3"/>
    </row>
    <row r="2815" spans="16:25" x14ac:dyDescent="0.45">
      <c r="P2815" s="3"/>
      <c r="W2815" s="3"/>
      <c r="Y2815" s="3"/>
    </row>
    <row r="2816" spans="16:25" x14ac:dyDescent="0.45">
      <c r="P2816" s="3"/>
      <c r="W2816" s="3"/>
      <c r="Y2816" s="3"/>
    </row>
    <row r="2817" spans="16:25" x14ac:dyDescent="0.45">
      <c r="P2817" s="3"/>
      <c r="W2817" s="3"/>
      <c r="Y2817" s="3"/>
    </row>
    <row r="2818" spans="16:25" x14ac:dyDescent="0.45">
      <c r="P2818" s="3"/>
      <c r="W2818" s="3"/>
      <c r="Y2818" s="3"/>
    </row>
    <row r="2819" spans="16:25" x14ac:dyDescent="0.45">
      <c r="P2819" s="3"/>
      <c r="W2819" s="3"/>
      <c r="Y2819" s="3"/>
    </row>
    <row r="2820" spans="16:25" x14ac:dyDescent="0.45">
      <c r="P2820" s="3"/>
      <c r="W2820" s="3"/>
      <c r="Y2820" s="3"/>
    </row>
    <row r="2821" spans="16:25" x14ac:dyDescent="0.45">
      <c r="P2821" s="3"/>
      <c r="W2821" s="3"/>
      <c r="Y2821" s="3"/>
    </row>
    <row r="2822" spans="16:25" x14ac:dyDescent="0.45">
      <c r="P2822" s="3"/>
      <c r="W2822" s="3"/>
      <c r="Y2822" s="3"/>
    </row>
    <row r="2823" spans="16:25" x14ac:dyDescent="0.45">
      <c r="P2823" s="3"/>
      <c r="W2823" s="3"/>
      <c r="Y2823" s="3"/>
    </row>
    <row r="2824" spans="16:25" x14ac:dyDescent="0.45">
      <c r="P2824" s="3"/>
      <c r="W2824" s="3"/>
      <c r="Y2824" s="3"/>
    </row>
    <row r="2825" spans="16:25" x14ac:dyDescent="0.45">
      <c r="P2825" s="3"/>
      <c r="W2825" s="3"/>
      <c r="Y2825" s="3"/>
    </row>
    <row r="2826" spans="16:25" x14ac:dyDescent="0.45">
      <c r="P2826" s="3"/>
      <c r="W2826" s="3"/>
      <c r="Y2826" s="3"/>
    </row>
    <row r="2827" spans="16:25" x14ac:dyDescent="0.45">
      <c r="P2827" s="3"/>
      <c r="W2827" s="3"/>
      <c r="Y2827" s="3"/>
    </row>
    <row r="2828" spans="16:25" x14ac:dyDescent="0.45">
      <c r="P2828" s="3"/>
      <c r="W2828" s="3"/>
      <c r="Y2828" s="3"/>
    </row>
    <row r="2829" spans="16:25" x14ac:dyDescent="0.45">
      <c r="P2829" s="3"/>
      <c r="W2829" s="3"/>
      <c r="Y2829" s="3"/>
    </row>
    <row r="2830" spans="16:25" x14ac:dyDescent="0.45">
      <c r="P2830" s="3"/>
      <c r="W2830" s="3"/>
      <c r="Y2830" s="3"/>
    </row>
    <row r="2831" spans="16:25" x14ac:dyDescent="0.45">
      <c r="P2831" s="3"/>
      <c r="W2831" s="3"/>
      <c r="Y2831" s="3"/>
    </row>
    <row r="2832" spans="16:25" x14ac:dyDescent="0.45">
      <c r="P2832" s="3"/>
      <c r="W2832" s="3"/>
      <c r="Y2832" s="3"/>
    </row>
    <row r="2833" spans="16:25" x14ac:dyDescent="0.45">
      <c r="P2833" s="3"/>
      <c r="W2833" s="3"/>
      <c r="Y2833" s="3"/>
    </row>
    <row r="2834" spans="16:25" x14ac:dyDescent="0.45">
      <c r="P2834" s="3"/>
      <c r="W2834" s="3"/>
      <c r="Y2834" s="3"/>
    </row>
    <row r="2835" spans="16:25" x14ac:dyDescent="0.45">
      <c r="P2835" s="3"/>
      <c r="W2835" s="3"/>
      <c r="Y2835" s="3"/>
    </row>
    <row r="2836" spans="16:25" x14ac:dyDescent="0.45">
      <c r="P2836" s="3"/>
      <c r="W2836" s="3"/>
      <c r="Y2836" s="3"/>
    </row>
    <row r="2837" spans="16:25" x14ac:dyDescent="0.45">
      <c r="P2837" s="3"/>
      <c r="W2837" s="3"/>
      <c r="Y2837" s="3"/>
    </row>
    <row r="2838" spans="16:25" x14ac:dyDescent="0.45">
      <c r="P2838" s="3"/>
      <c r="W2838" s="3"/>
      <c r="Y2838" s="3"/>
    </row>
    <row r="2839" spans="16:25" x14ac:dyDescent="0.45">
      <c r="P2839" s="3"/>
      <c r="W2839" s="3"/>
      <c r="Y2839" s="3"/>
    </row>
    <row r="2840" spans="16:25" x14ac:dyDescent="0.45">
      <c r="P2840" s="3"/>
      <c r="W2840" s="3"/>
      <c r="Y2840" s="3"/>
    </row>
    <row r="2841" spans="16:25" x14ac:dyDescent="0.45">
      <c r="P2841" s="3"/>
      <c r="W2841" s="3"/>
      <c r="Y2841" s="3"/>
    </row>
    <row r="2842" spans="16:25" x14ac:dyDescent="0.45">
      <c r="P2842" s="3"/>
      <c r="W2842" s="3"/>
      <c r="Y2842" s="3"/>
    </row>
    <row r="2843" spans="16:25" x14ac:dyDescent="0.45">
      <c r="P2843" s="3"/>
      <c r="W2843" s="3"/>
      <c r="Y2843" s="3"/>
    </row>
    <row r="2844" spans="16:25" x14ac:dyDescent="0.45">
      <c r="P2844" s="3"/>
      <c r="W2844" s="3"/>
      <c r="Y2844" s="3"/>
    </row>
    <row r="2845" spans="16:25" x14ac:dyDescent="0.45">
      <c r="P2845" s="3"/>
      <c r="W2845" s="3"/>
      <c r="Y2845" s="3"/>
    </row>
    <row r="2846" spans="16:25" x14ac:dyDescent="0.45">
      <c r="P2846" s="3"/>
      <c r="W2846" s="3"/>
      <c r="Y2846" s="3"/>
    </row>
    <row r="2847" spans="16:25" x14ac:dyDescent="0.45">
      <c r="P2847" s="3"/>
      <c r="W2847" s="3"/>
      <c r="Y2847" s="3"/>
    </row>
    <row r="2848" spans="16:25" x14ac:dyDescent="0.45">
      <c r="P2848" s="3"/>
      <c r="W2848" s="3"/>
      <c r="Y2848" s="3"/>
    </row>
    <row r="2849" spans="16:25" x14ac:dyDescent="0.45">
      <c r="P2849" s="3"/>
      <c r="W2849" s="3"/>
      <c r="Y2849" s="3"/>
    </row>
    <row r="2850" spans="16:25" x14ac:dyDescent="0.45">
      <c r="P2850" s="3"/>
      <c r="W2850" s="3"/>
      <c r="Y2850" s="3"/>
    </row>
    <row r="2851" spans="16:25" x14ac:dyDescent="0.45">
      <c r="P2851" s="3"/>
      <c r="W2851" s="3"/>
      <c r="Y2851" s="3"/>
    </row>
    <row r="2852" spans="16:25" x14ac:dyDescent="0.45">
      <c r="P2852" s="3"/>
      <c r="W2852" s="3"/>
      <c r="Y2852" s="3"/>
    </row>
    <row r="2853" spans="16:25" x14ac:dyDescent="0.45">
      <c r="P2853" s="3"/>
      <c r="W2853" s="3"/>
      <c r="Y2853" s="3"/>
    </row>
    <row r="2854" spans="16:25" x14ac:dyDescent="0.45">
      <c r="P2854" s="3"/>
      <c r="W2854" s="3"/>
      <c r="Y2854" s="3"/>
    </row>
    <row r="2855" spans="16:25" x14ac:dyDescent="0.45">
      <c r="P2855" s="3"/>
      <c r="W2855" s="3"/>
      <c r="Y2855" s="3"/>
    </row>
    <row r="2856" spans="16:25" x14ac:dyDescent="0.45">
      <c r="P2856" s="3"/>
      <c r="W2856" s="3"/>
      <c r="Y2856" s="3"/>
    </row>
    <row r="2857" spans="16:25" x14ac:dyDescent="0.45">
      <c r="P2857" s="3"/>
      <c r="W2857" s="3"/>
      <c r="Y2857" s="3"/>
    </row>
    <row r="2858" spans="16:25" x14ac:dyDescent="0.45">
      <c r="P2858" s="3"/>
      <c r="W2858" s="3"/>
      <c r="Y2858" s="3"/>
    </row>
    <row r="2859" spans="16:25" x14ac:dyDescent="0.45">
      <c r="P2859" s="3"/>
      <c r="W2859" s="3"/>
      <c r="Y2859" s="3"/>
    </row>
    <row r="2860" spans="16:25" x14ac:dyDescent="0.45">
      <c r="P2860" s="3"/>
      <c r="W2860" s="3"/>
      <c r="Y2860" s="3"/>
    </row>
    <row r="2861" spans="16:25" x14ac:dyDescent="0.45">
      <c r="P2861" s="3"/>
      <c r="W2861" s="3"/>
      <c r="Y2861" s="3"/>
    </row>
    <row r="2862" spans="16:25" x14ac:dyDescent="0.45">
      <c r="P2862" s="3"/>
      <c r="W2862" s="3"/>
      <c r="Y2862" s="3"/>
    </row>
    <row r="2863" spans="16:25" x14ac:dyDescent="0.45">
      <c r="P2863" s="3"/>
      <c r="W2863" s="3"/>
      <c r="Y2863" s="3"/>
    </row>
    <row r="2864" spans="16:25" x14ac:dyDescent="0.45">
      <c r="P2864" s="3"/>
      <c r="W2864" s="3"/>
      <c r="Y2864" s="3"/>
    </row>
    <row r="2865" spans="16:25" x14ac:dyDescent="0.45">
      <c r="P2865" s="3"/>
      <c r="W2865" s="3"/>
      <c r="Y2865" s="3"/>
    </row>
    <row r="2866" spans="16:25" x14ac:dyDescent="0.45">
      <c r="P2866" s="3"/>
      <c r="W2866" s="3"/>
      <c r="Y2866" s="3"/>
    </row>
    <row r="2867" spans="16:25" x14ac:dyDescent="0.45">
      <c r="P2867" s="3"/>
      <c r="W2867" s="3"/>
      <c r="Y2867" s="3"/>
    </row>
    <row r="2868" spans="16:25" x14ac:dyDescent="0.45">
      <c r="P2868" s="3"/>
      <c r="W2868" s="3"/>
      <c r="Y2868" s="3"/>
    </row>
    <row r="2869" spans="16:25" x14ac:dyDescent="0.45">
      <c r="P2869" s="3"/>
      <c r="W2869" s="3"/>
      <c r="Y2869" s="3"/>
    </row>
    <row r="2870" spans="16:25" x14ac:dyDescent="0.45">
      <c r="P2870" s="3"/>
      <c r="W2870" s="3"/>
      <c r="Y2870" s="3"/>
    </row>
    <row r="2871" spans="16:25" x14ac:dyDescent="0.45">
      <c r="P2871" s="3"/>
      <c r="W2871" s="3"/>
      <c r="Y2871" s="3"/>
    </row>
    <row r="2872" spans="16:25" x14ac:dyDescent="0.45">
      <c r="P2872" s="3"/>
      <c r="W2872" s="3"/>
      <c r="Y2872" s="3"/>
    </row>
    <row r="2873" spans="16:25" x14ac:dyDescent="0.45">
      <c r="P2873" s="3"/>
      <c r="W2873" s="3"/>
      <c r="Y2873" s="3"/>
    </row>
    <row r="2874" spans="16:25" x14ac:dyDescent="0.45">
      <c r="P2874" s="3"/>
      <c r="W2874" s="3"/>
      <c r="Y2874" s="3"/>
    </row>
    <row r="2875" spans="16:25" x14ac:dyDescent="0.45">
      <c r="P2875" s="3"/>
      <c r="W2875" s="3"/>
      <c r="Y2875" s="3"/>
    </row>
    <row r="2876" spans="16:25" x14ac:dyDescent="0.45">
      <c r="P2876" s="3"/>
      <c r="W2876" s="3"/>
      <c r="Y2876" s="3"/>
    </row>
    <row r="2877" spans="16:25" x14ac:dyDescent="0.45">
      <c r="P2877" s="3"/>
      <c r="W2877" s="3"/>
      <c r="Y2877" s="3"/>
    </row>
    <row r="2878" spans="16:25" x14ac:dyDescent="0.45">
      <c r="P2878" s="3"/>
      <c r="W2878" s="3"/>
      <c r="Y2878" s="3"/>
    </row>
    <row r="2879" spans="16:25" x14ac:dyDescent="0.45">
      <c r="P2879" s="3"/>
      <c r="W2879" s="3"/>
      <c r="Y2879" s="3"/>
    </row>
    <row r="2880" spans="16:25" x14ac:dyDescent="0.45">
      <c r="P2880" s="3"/>
      <c r="W2880" s="3"/>
      <c r="Y2880" s="3"/>
    </row>
    <row r="2881" spans="16:25" x14ac:dyDescent="0.45">
      <c r="P2881" s="3"/>
      <c r="W2881" s="3"/>
      <c r="Y2881" s="3"/>
    </row>
    <row r="2882" spans="16:25" x14ac:dyDescent="0.45">
      <c r="P2882" s="3"/>
      <c r="W2882" s="3"/>
      <c r="Y2882" s="3"/>
    </row>
    <row r="2883" spans="16:25" x14ac:dyDescent="0.45">
      <c r="P2883" s="3"/>
      <c r="W2883" s="3"/>
      <c r="Y2883" s="3"/>
    </row>
    <row r="2884" spans="16:25" x14ac:dyDescent="0.45">
      <c r="P2884" s="3"/>
      <c r="W2884" s="3"/>
      <c r="Y2884" s="3"/>
    </row>
    <row r="2885" spans="16:25" x14ac:dyDescent="0.45">
      <c r="P2885" s="3"/>
      <c r="W2885" s="3"/>
      <c r="Y2885" s="3"/>
    </row>
    <row r="2886" spans="16:25" x14ac:dyDescent="0.45">
      <c r="P2886" s="3"/>
      <c r="W2886" s="3"/>
      <c r="Y2886" s="3"/>
    </row>
    <row r="2887" spans="16:25" x14ac:dyDescent="0.45">
      <c r="P2887" s="3"/>
      <c r="W2887" s="3"/>
      <c r="Y2887" s="3"/>
    </row>
    <row r="2888" spans="16:25" x14ac:dyDescent="0.45">
      <c r="P2888" s="3"/>
      <c r="W2888" s="3"/>
      <c r="Y2888" s="3"/>
    </row>
    <row r="2889" spans="16:25" x14ac:dyDescent="0.45">
      <c r="P2889" s="3"/>
      <c r="W2889" s="3"/>
      <c r="Y2889" s="3"/>
    </row>
    <row r="2890" spans="16:25" x14ac:dyDescent="0.45">
      <c r="P2890" s="3"/>
      <c r="W2890" s="3"/>
      <c r="Y2890" s="3"/>
    </row>
    <row r="2891" spans="16:25" x14ac:dyDescent="0.45">
      <c r="P2891" s="3"/>
      <c r="W2891" s="3"/>
      <c r="Y2891" s="3"/>
    </row>
    <row r="2892" spans="16:25" x14ac:dyDescent="0.45">
      <c r="P2892" s="3"/>
      <c r="W2892" s="3"/>
      <c r="Y2892" s="3"/>
    </row>
    <row r="2893" spans="16:25" x14ac:dyDescent="0.45">
      <c r="P2893" s="3"/>
      <c r="W2893" s="3"/>
      <c r="Y2893" s="3"/>
    </row>
    <row r="2894" spans="16:25" x14ac:dyDescent="0.45">
      <c r="P2894" s="3"/>
      <c r="W2894" s="3"/>
      <c r="Y2894" s="3"/>
    </row>
    <row r="2895" spans="16:25" x14ac:dyDescent="0.45">
      <c r="P2895" s="3"/>
      <c r="W2895" s="3"/>
      <c r="Y2895" s="3"/>
    </row>
    <row r="2896" spans="16:25" x14ac:dyDescent="0.45">
      <c r="P2896" s="3"/>
      <c r="W2896" s="3"/>
      <c r="Y2896" s="3"/>
    </row>
    <row r="2897" spans="16:25" x14ac:dyDescent="0.45">
      <c r="P2897" s="3"/>
      <c r="W2897" s="3"/>
      <c r="Y2897" s="3"/>
    </row>
    <row r="2898" spans="16:25" x14ac:dyDescent="0.45">
      <c r="P2898" s="3"/>
      <c r="W2898" s="3"/>
      <c r="Y2898" s="3"/>
    </row>
    <row r="2899" spans="16:25" x14ac:dyDescent="0.45">
      <c r="P2899" s="3"/>
      <c r="W2899" s="3"/>
      <c r="Y2899" s="3"/>
    </row>
    <row r="2900" spans="16:25" x14ac:dyDescent="0.45">
      <c r="P2900" s="3"/>
      <c r="W2900" s="3"/>
      <c r="Y2900" s="3"/>
    </row>
    <row r="2901" spans="16:25" x14ac:dyDescent="0.45">
      <c r="P2901" s="3"/>
      <c r="W2901" s="3"/>
      <c r="Y2901" s="3"/>
    </row>
    <row r="2902" spans="16:25" x14ac:dyDescent="0.45">
      <c r="P2902" s="3"/>
      <c r="W2902" s="3"/>
      <c r="Y2902" s="3"/>
    </row>
    <row r="2903" spans="16:25" x14ac:dyDescent="0.45">
      <c r="P2903" s="3"/>
      <c r="W2903" s="3"/>
      <c r="Y2903" s="3"/>
    </row>
    <row r="2904" spans="16:25" x14ac:dyDescent="0.45">
      <c r="P2904" s="3"/>
      <c r="W2904" s="3"/>
      <c r="Y2904" s="3"/>
    </row>
    <row r="2905" spans="16:25" x14ac:dyDescent="0.45">
      <c r="P2905" s="3"/>
      <c r="W2905" s="3"/>
      <c r="Y2905" s="3"/>
    </row>
    <row r="2906" spans="16:25" x14ac:dyDescent="0.45">
      <c r="P2906" s="3"/>
      <c r="W2906" s="3"/>
      <c r="Y2906" s="3"/>
    </row>
    <row r="2907" spans="16:25" x14ac:dyDescent="0.45">
      <c r="P2907" s="3"/>
      <c r="W2907" s="3"/>
      <c r="Y2907" s="3"/>
    </row>
    <row r="2908" spans="16:25" x14ac:dyDescent="0.45">
      <c r="P2908" s="3"/>
      <c r="W2908" s="3"/>
      <c r="Y2908" s="3"/>
    </row>
    <row r="2909" spans="16:25" x14ac:dyDescent="0.45">
      <c r="P2909" s="3"/>
      <c r="W2909" s="3"/>
      <c r="Y2909" s="3"/>
    </row>
    <row r="2910" spans="16:25" x14ac:dyDescent="0.45">
      <c r="P2910" s="3"/>
      <c r="W2910" s="3"/>
      <c r="Y2910" s="3"/>
    </row>
    <row r="2911" spans="16:25" x14ac:dyDescent="0.45">
      <c r="P2911" s="3"/>
      <c r="W2911" s="3"/>
      <c r="Y2911" s="3"/>
    </row>
    <row r="2912" spans="16:25" x14ac:dyDescent="0.45">
      <c r="P2912" s="3"/>
      <c r="W2912" s="3"/>
      <c r="Y2912" s="3"/>
    </row>
    <row r="2913" spans="16:25" x14ac:dyDescent="0.45">
      <c r="P2913" s="3"/>
      <c r="W2913" s="3"/>
      <c r="Y2913" s="3"/>
    </row>
    <row r="2914" spans="16:25" x14ac:dyDescent="0.45">
      <c r="P2914" s="3"/>
      <c r="W2914" s="3"/>
      <c r="Y2914" s="3"/>
    </row>
    <row r="2915" spans="16:25" x14ac:dyDescent="0.45">
      <c r="P2915" s="3"/>
      <c r="W2915" s="3"/>
      <c r="Y2915" s="3"/>
    </row>
    <row r="2916" spans="16:25" x14ac:dyDescent="0.45">
      <c r="P2916" s="3"/>
      <c r="W2916" s="3"/>
      <c r="Y2916" s="3"/>
    </row>
    <row r="2917" spans="16:25" x14ac:dyDescent="0.45">
      <c r="P2917" s="3"/>
      <c r="W2917" s="3"/>
      <c r="Y2917" s="3"/>
    </row>
    <row r="2918" spans="16:25" x14ac:dyDescent="0.45">
      <c r="P2918" s="3"/>
      <c r="W2918" s="3"/>
      <c r="Y2918" s="3"/>
    </row>
    <row r="2919" spans="16:25" x14ac:dyDescent="0.45">
      <c r="P2919" s="3"/>
      <c r="W2919" s="3"/>
      <c r="Y2919" s="3"/>
    </row>
    <row r="2920" spans="16:25" x14ac:dyDescent="0.45">
      <c r="P2920" s="3"/>
      <c r="W2920" s="3"/>
      <c r="Y2920" s="3"/>
    </row>
    <row r="2921" spans="16:25" x14ac:dyDescent="0.45">
      <c r="P2921" s="3"/>
      <c r="W2921" s="3"/>
      <c r="Y2921" s="3"/>
    </row>
    <row r="2922" spans="16:25" x14ac:dyDescent="0.45">
      <c r="P2922" s="3"/>
      <c r="W2922" s="3"/>
      <c r="Y2922" s="3"/>
    </row>
    <row r="2923" spans="16:25" x14ac:dyDescent="0.45">
      <c r="P2923" s="3"/>
      <c r="W2923" s="3"/>
      <c r="Y2923" s="3"/>
    </row>
    <row r="2924" spans="16:25" x14ac:dyDescent="0.45">
      <c r="P2924" s="3"/>
      <c r="W2924" s="3"/>
      <c r="Y2924" s="3"/>
    </row>
    <row r="2925" spans="16:25" x14ac:dyDescent="0.45">
      <c r="P2925" s="3"/>
      <c r="W2925" s="3"/>
      <c r="Y2925" s="3"/>
    </row>
    <row r="2926" spans="16:25" x14ac:dyDescent="0.45">
      <c r="P2926" s="3"/>
      <c r="W2926" s="3"/>
      <c r="Y2926" s="3"/>
    </row>
    <row r="2927" spans="16:25" x14ac:dyDescent="0.45">
      <c r="P2927" s="3"/>
      <c r="W2927" s="3"/>
      <c r="Y2927" s="3"/>
    </row>
    <row r="2928" spans="16:25" x14ac:dyDescent="0.45">
      <c r="P2928" s="3"/>
      <c r="W2928" s="3"/>
      <c r="Y2928" s="3"/>
    </row>
    <row r="2929" spans="16:25" x14ac:dyDescent="0.45">
      <c r="P2929" s="3"/>
      <c r="W2929" s="3"/>
      <c r="Y2929" s="3"/>
    </row>
    <row r="2930" spans="16:25" x14ac:dyDescent="0.45">
      <c r="P2930" s="3"/>
      <c r="W2930" s="3"/>
      <c r="Y2930" s="3"/>
    </row>
    <row r="2931" spans="16:25" x14ac:dyDescent="0.45">
      <c r="P2931" s="3"/>
      <c r="W2931" s="3"/>
      <c r="Y2931" s="3"/>
    </row>
    <row r="2932" spans="16:25" x14ac:dyDescent="0.45">
      <c r="P2932" s="3"/>
      <c r="W2932" s="3"/>
      <c r="Y2932" s="3"/>
    </row>
    <row r="2933" spans="16:25" x14ac:dyDescent="0.45">
      <c r="P2933" s="3"/>
      <c r="W2933" s="3"/>
      <c r="Y2933" s="3"/>
    </row>
    <row r="2934" spans="16:25" x14ac:dyDescent="0.45">
      <c r="P2934" s="3"/>
      <c r="W2934" s="3"/>
      <c r="Y2934" s="3"/>
    </row>
    <row r="2935" spans="16:25" x14ac:dyDescent="0.45">
      <c r="P2935" s="3"/>
      <c r="W2935" s="3"/>
      <c r="Y2935" s="3"/>
    </row>
    <row r="2936" spans="16:25" x14ac:dyDescent="0.45">
      <c r="P2936" s="3"/>
      <c r="W2936" s="3"/>
      <c r="Y2936" s="3"/>
    </row>
    <row r="2937" spans="16:25" x14ac:dyDescent="0.45">
      <c r="P2937" s="3"/>
      <c r="W2937" s="3"/>
      <c r="Y2937" s="3"/>
    </row>
    <row r="2938" spans="16:25" x14ac:dyDescent="0.45">
      <c r="P2938" s="3"/>
      <c r="W2938" s="3"/>
      <c r="Y2938" s="3"/>
    </row>
    <row r="2939" spans="16:25" x14ac:dyDescent="0.45">
      <c r="P2939" s="3"/>
      <c r="W2939" s="3"/>
      <c r="Y2939" s="3"/>
    </row>
    <row r="2940" spans="16:25" x14ac:dyDescent="0.45">
      <c r="P2940" s="3"/>
      <c r="W2940" s="3"/>
      <c r="Y2940" s="3"/>
    </row>
    <row r="2941" spans="16:25" x14ac:dyDescent="0.45">
      <c r="P2941" s="3"/>
      <c r="W2941" s="3"/>
      <c r="Y2941" s="3"/>
    </row>
    <row r="2942" spans="16:25" x14ac:dyDescent="0.45">
      <c r="P2942" s="3"/>
      <c r="W2942" s="3"/>
      <c r="Y2942" s="3"/>
    </row>
    <row r="2943" spans="16:25" x14ac:dyDescent="0.45">
      <c r="P2943" s="3"/>
      <c r="W2943" s="3"/>
      <c r="Y2943" s="3"/>
    </row>
    <row r="2944" spans="16:25" x14ac:dyDescent="0.45">
      <c r="P2944" s="3"/>
      <c r="W2944" s="3"/>
      <c r="Y2944" s="3"/>
    </row>
    <row r="2945" spans="16:25" x14ac:dyDescent="0.45">
      <c r="P2945" s="3"/>
      <c r="W2945" s="3"/>
      <c r="Y2945" s="3"/>
    </row>
    <row r="2946" spans="16:25" x14ac:dyDescent="0.45">
      <c r="P2946" s="3"/>
      <c r="W2946" s="3"/>
      <c r="Y2946" s="3"/>
    </row>
    <row r="2947" spans="16:25" x14ac:dyDescent="0.45">
      <c r="P2947" s="3"/>
      <c r="W2947" s="3"/>
      <c r="Y2947" s="3"/>
    </row>
    <row r="2948" spans="16:25" x14ac:dyDescent="0.45">
      <c r="P2948" s="3"/>
      <c r="W2948" s="3"/>
      <c r="Y2948" s="3"/>
    </row>
    <row r="2949" spans="16:25" x14ac:dyDescent="0.45">
      <c r="P2949" s="3"/>
      <c r="W2949" s="3"/>
      <c r="Y2949" s="3"/>
    </row>
    <row r="2950" spans="16:25" x14ac:dyDescent="0.45">
      <c r="P2950" s="3"/>
      <c r="W2950" s="3"/>
      <c r="Y2950" s="3"/>
    </row>
    <row r="2951" spans="16:25" x14ac:dyDescent="0.45">
      <c r="P2951" s="3"/>
      <c r="W2951" s="3"/>
      <c r="Y2951" s="3"/>
    </row>
    <row r="2952" spans="16:25" x14ac:dyDescent="0.45">
      <c r="P2952" s="3"/>
      <c r="W2952" s="3"/>
      <c r="Y2952" s="3"/>
    </row>
    <row r="2953" spans="16:25" x14ac:dyDescent="0.45">
      <c r="P2953" s="3"/>
      <c r="W2953" s="3"/>
      <c r="Y2953" s="3"/>
    </row>
    <row r="2954" spans="16:25" x14ac:dyDescent="0.45">
      <c r="P2954" s="3"/>
      <c r="W2954" s="3"/>
      <c r="Y2954" s="3"/>
    </row>
    <row r="2955" spans="16:25" x14ac:dyDescent="0.45">
      <c r="P2955" s="3"/>
      <c r="W2955" s="3"/>
      <c r="Y2955" s="3"/>
    </row>
    <row r="2956" spans="16:25" x14ac:dyDescent="0.45">
      <c r="P2956" s="3"/>
      <c r="W2956" s="3"/>
      <c r="Y2956" s="3"/>
    </row>
    <row r="2957" spans="16:25" x14ac:dyDescent="0.45">
      <c r="P2957" s="3"/>
      <c r="W2957" s="3"/>
      <c r="Y2957" s="3"/>
    </row>
    <row r="2958" spans="16:25" x14ac:dyDescent="0.45">
      <c r="P2958" s="3"/>
      <c r="W2958" s="3"/>
      <c r="Y2958" s="3"/>
    </row>
    <row r="2959" spans="16:25" x14ac:dyDescent="0.45">
      <c r="P2959" s="3"/>
      <c r="W2959" s="3"/>
      <c r="Y2959" s="3"/>
    </row>
    <row r="2960" spans="16:25" x14ac:dyDescent="0.45">
      <c r="P2960" s="3"/>
      <c r="W2960" s="3"/>
      <c r="Y2960" s="3"/>
    </row>
    <row r="2961" spans="16:25" x14ac:dyDescent="0.45">
      <c r="P2961" s="3"/>
      <c r="W2961" s="3"/>
      <c r="Y2961" s="3"/>
    </row>
    <row r="2962" spans="16:25" x14ac:dyDescent="0.45">
      <c r="P2962" s="3"/>
      <c r="W2962" s="3"/>
      <c r="Y2962" s="3"/>
    </row>
    <row r="2963" spans="16:25" x14ac:dyDescent="0.45">
      <c r="P2963" s="3"/>
      <c r="W2963" s="3"/>
      <c r="Y2963" s="3"/>
    </row>
    <row r="2964" spans="16:25" x14ac:dyDescent="0.45">
      <c r="P2964" s="3"/>
      <c r="W2964" s="3"/>
      <c r="Y2964" s="3"/>
    </row>
    <row r="2965" spans="16:25" x14ac:dyDescent="0.45">
      <c r="P2965" s="3"/>
      <c r="W2965" s="3"/>
      <c r="Y2965" s="3"/>
    </row>
    <row r="2966" spans="16:25" x14ac:dyDescent="0.45">
      <c r="P2966" s="3"/>
      <c r="W2966" s="3"/>
      <c r="Y2966" s="3"/>
    </row>
    <row r="2967" spans="16:25" x14ac:dyDescent="0.45">
      <c r="P2967" s="3"/>
      <c r="W2967" s="3"/>
      <c r="Y2967" s="3"/>
    </row>
    <row r="2968" spans="16:25" x14ac:dyDescent="0.45">
      <c r="P2968" s="3"/>
      <c r="W2968" s="3"/>
      <c r="Y2968" s="3"/>
    </row>
    <row r="2969" spans="16:25" x14ac:dyDescent="0.45">
      <c r="P2969" s="3"/>
      <c r="W2969" s="3"/>
      <c r="Y2969" s="3"/>
    </row>
    <row r="2970" spans="16:25" x14ac:dyDescent="0.45">
      <c r="P2970" s="3"/>
      <c r="W2970" s="3"/>
      <c r="Y2970" s="3"/>
    </row>
    <row r="2971" spans="16:25" x14ac:dyDescent="0.45">
      <c r="P2971" s="3"/>
      <c r="W2971" s="3"/>
      <c r="Y2971" s="3"/>
    </row>
    <row r="2972" spans="16:25" x14ac:dyDescent="0.45">
      <c r="P2972" s="3"/>
      <c r="W2972" s="3"/>
      <c r="Y2972" s="3"/>
    </row>
    <row r="2973" spans="16:25" x14ac:dyDescent="0.45">
      <c r="P2973" s="3"/>
      <c r="W2973" s="3"/>
      <c r="Y2973" s="3"/>
    </row>
    <row r="2974" spans="16:25" x14ac:dyDescent="0.45">
      <c r="P2974" s="3"/>
      <c r="W2974" s="3"/>
      <c r="Y2974" s="3"/>
    </row>
    <row r="2975" spans="16:25" x14ac:dyDescent="0.45">
      <c r="P2975" s="3"/>
      <c r="W2975" s="3"/>
      <c r="Y2975" s="3"/>
    </row>
    <row r="2976" spans="16:25" x14ac:dyDescent="0.45">
      <c r="P2976" s="3"/>
      <c r="W2976" s="3"/>
      <c r="Y2976" s="3"/>
    </row>
    <row r="2977" spans="16:25" x14ac:dyDescent="0.45">
      <c r="P2977" s="3"/>
      <c r="W2977" s="3"/>
      <c r="Y2977" s="3"/>
    </row>
    <row r="2978" spans="16:25" x14ac:dyDescent="0.45">
      <c r="P2978" s="3"/>
      <c r="W2978" s="3"/>
      <c r="Y2978" s="3"/>
    </row>
    <row r="2979" spans="16:25" x14ac:dyDescent="0.45">
      <c r="P2979" s="3"/>
      <c r="W2979" s="3"/>
      <c r="Y2979" s="3"/>
    </row>
    <row r="2980" spans="16:25" x14ac:dyDescent="0.45">
      <c r="P2980" s="3"/>
      <c r="W2980" s="3"/>
      <c r="Y2980" s="3"/>
    </row>
    <row r="2981" spans="16:25" x14ac:dyDescent="0.45">
      <c r="P2981" s="3"/>
      <c r="W2981" s="3"/>
      <c r="Y2981" s="3"/>
    </row>
    <row r="2982" spans="16:25" x14ac:dyDescent="0.45">
      <c r="P2982" s="3"/>
      <c r="W2982" s="3"/>
      <c r="Y2982" s="3"/>
    </row>
    <row r="2983" spans="16:25" x14ac:dyDescent="0.45">
      <c r="P2983" s="3"/>
      <c r="W2983" s="3"/>
      <c r="Y2983" s="3"/>
    </row>
    <row r="2984" spans="16:25" x14ac:dyDescent="0.45">
      <c r="P2984" s="3"/>
      <c r="W2984" s="3"/>
      <c r="Y2984" s="3"/>
    </row>
    <row r="2985" spans="16:25" x14ac:dyDescent="0.45">
      <c r="P2985" s="3"/>
      <c r="W2985" s="3"/>
      <c r="Y2985" s="3"/>
    </row>
    <row r="2986" spans="16:25" x14ac:dyDescent="0.45">
      <c r="P2986" s="3"/>
      <c r="W2986" s="3"/>
      <c r="Y2986" s="3"/>
    </row>
    <row r="2987" spans="16:25" x14ac:dyDescent="0.45">
      <c r="P2987" s="3"/>
      <c r="W2987" s="3"/>
      <c r="Y2987" s="3"/>
    </row>
    <row r="2988" spans="16:25" x14ac:dyDescent="0.45">
      <c r="P2988" s="3"/>
      <c r="W2988" s="3"/>
      <c r="Y2988" s="3"/>
    </row>
    <row r="2989" spans="16:25" x14ac:dyDescent="0.45">
      <c r="P2989" s="3"/>
      <c r="W2989" s="3"/>
      <c r="Y2989" s="3"/>
    </row>
    <row r="2990" spans="16:25" x14ac:dyDescent="0.45">
      <c r="P2990" s="3"/>
      <c r="W2990" s="3"/>
      <c r="Y2990" s="3"/>
    </row>
    <row r="2991" spans="16:25" x14ac:dyDescent="0.45">
      <c r="P2991" s="3"/>
      <c r="W2991" s="3"/>
      <c r="Y2991" s="3"/>
    </row>
    <row r="2992" spans="16:25" x14ac:dyDescent="0.45">
      <c r="P2992" s="3"/>
      <c r="W2992" s="3"/>
      <c r="Y2992" s="3"/>
    </row>
    <row r="2993" spans="16:25" x14ac:dyDescent="0.45">
      <c r="P2993" s="3"/>
      <c r="W2993" s="3"/>
      <c r="Y2993" s="3"/>
    </row>
    <row r="2994" spans="16:25" x14ac:dyDescent="0.45">
      <c r="P2994" s="3"/>
      <c r="W2994" s="3"/>
      <c r="Y2994" s="3"/>
    </row>
    <row r="2995" spans="16:25" x14ac:dyDescent="0.45">
      <c r="P2995" s="3"/>
      <c r="W2995" s="3"/>
      <c r="Y2995" s="3"/>
    </row>
    <row r="2996" spans="16:25" x14ac:dyDescent="0.45">
      <c r="P2996" s="3"/>
      <c r="W2996" s="3"/>
      <c r="Y2996" s="3"/>
    </row>
    <row r="2997" spans="16:25" x14ac:dyDescent="0.45">
      <c r="P2997" s="3"/>
      <c r="W2997" s="3"/>
      <c r="Y2997" s="3"/>
    </row>
    <row r="2998" spans="16:25" x14ac:dyDescent="0.45">
      <c r="P2998" s="3"/>
      <c r="W2998" s="3"/>
      <c r="Y2998" s="3"/>
    </row>
    <row r="2999" spans="16:25" x14ac:dyDescent="0.45">
      <c r="P2999" s="3"/>
      <c r="W2999" s="3"/>
      <c r="Y2999" s="3"/>
    </row>
    <row r="3000" spans="16:25" x14ac:dyDescent="0.45">
      <c r="P3000" s="3"/>
      <c r="W3000" s="3"/>
      <c r="Y3000" s="3"/>
    </row>
    <row r="3001" spans="16:25" x14ac:dyDescent="0.45">
      <c r="P3001" s="3"/>
      <c r="W3001" s="3"/>
      <c r="Y3001" s="3"/>
    </row>
    <row r="3002" spans="16:25" x14ac:dyDescent="0.45">
      <c r="P3002" s="3"/>
      <c r="W3002" s="3"/>
      <c r="Y3002" s="3"/>
    </row>
    <row r="3003" spans="16:25" x14ac:dyDescent="0.45">
      <c r="P3003" s="3"/>
      <c r="W3003" s="3"/>
      <c r="Y3003" s="3"/>
    </row>
    <row r="3004" spans="16:25" x14ac:dyDescent="0.45">
      <c r="P3004" s="3"/>
      <c r="W3004" s="3"/>
      <c r="Y3004" s="3"/>
    </row>
    <row r="3005" spans="16:25" x14ac:dyDescent="0.45">
      <c r="P3005" s="3"/>
      <c r="W3005" s="3"/>
      <c r="Y3005" s="3"/>
    </row>
    <row r="3006" spans="16:25" x14ac:dyDescent="0.45">
      <c r="P3006" s="3"/>
      <c r="W3006" s="3"/>
      <c r="Y3006" s="3"/>
    </row>
    <row r="3007" spans="16:25" x14ac:dyDescent="0.45">
      <c r="P3007" s="3"/>
      <c r="W3007" s="3"/>
      <c r="Y3007" s="3"/>
    </row>
    <row r="3008" spans="16:25" x14ac:dyDescent="0.45">
      <c r="P3008" s="3"/>
      <c r="W3008" s="3"/>
      <c r="Y3008" s="3"/>
    </row>
    <row r="3009" spans="16:25" x14ac:dyDescent="0.45">
      <c r="P3009" s="3"/>
      <c r="W3009" s="3"/>
      <c r="Y3009" s="3"/>
    </row>
    <row r="3010" spans="16:25" x14ac:dyDescent="0.45">
      <c r="P3010" s="3"/>
      <c r="W3010" s="3"/>
      <c r="Y3010" s="3"/>
    </row>
    <row r="3011" spans="16:25" x14ac:dyDescent="0.45">
      <c r="P3011" s="3"/>
      <c r="W3011" s="3"/>
      <c r="Y3011" s="3"/>
    </row>
    <row r="3012" spans="16:25" x14ac:dyDescent="0.45">
      <c r="P3012" s="3"/>
      <c r="W3012" s="3"/>
      <c r="Y3012" s="3"/>
    </row>
    <row r="3013" spans="16:25" x14ac:dyDescent="0.45">
      <c r="P3013" s="3"/>
      <c r="W3013" s="3"/>
      <c r="Y3013" s="3"/>
    </row>
    <row r="3014" spans="16:25" x14ac:dyDescent="0.45">
      <c r="P3014" s="3"/>
      <c r="W3014" s="3"/>
      <c r="Y3014" s="3"/>
    </row>
    <row r="3015" spans="16:25" x14ac:dyDescent="0.45">
      <c r="P3015" s="3"/>
      <c r="W3015" s="3"/>
      <c r="Y3015" s="3"/>
    </row>
    <row r="3016" spans="16:25" x14ac:dyDescent="0.45">
      <c r="P3016" s="3"/>
      <c r="W3016" s="3"/>
      <c r="Y3016" s="3"/>
    </row>
    <row r="3017" spans="16:25" x14ac:dyDescent="0.45">
      <c r="P3017" s="3"/>
      <c r="W3017" s="3"/>
      <c r="Y3017" s="3"/>
    </row>
    <row r="3018" spans="16:25" x14ac:dyDescent="0.45">
      <c r="P3018" s="3"/>
      <c r="W3018" s="3"/>
      <c r="Y3018" s="3"/>
    </row>
    <row r="3019" spans="16:25" x14ac:dyDescent="0.45">
      <c r="P3019" s="3"/>
      <c r="W3019" s="3"/>
      <c r="Y3019" s="3"/>
    </row>
    <row r="3020" spans="16:25" x14ac:dyDescent="0.45">
      <c r="P3020" s="3"/>
      <c r="W3020" s="3"/>
      <c r="Y3020" s="3"/>
    </row>
    <row r="3021" spans="16:25" x14ac:dyDescent="0.45">
      <c r="P3021" s="3"/>
      <c r="W3021" s="3"/>
      <c r="Y3021" s="3"/>
    </row>
    <row r="3022" spans="16:25" x14ac:dyDescent="0.45">
      <c r="P3022" s="3"/>
      <c r="W3022" s="3"/>
      <c r="Y3022" s="3"/>
    </row>
    <row r="3023" spans="16:25" x14ac:dyDescent="0.45">
      <c r="P3023" s="3"/>
      <c r="W3023" s="3"/>
      <c r="Y3023" s="3"/>
    </row>
    <row r="3024" spans="16:25" x14ac:dyDescent="0.45">
      <c r="P3024" s="3"/>
      <c r="W3024" s="3"/>
      <c r="Y3024" s="3"/>
    </row>
    <row r="3025" spans="16:25" x14ac:dyDescent="0.45">
      <c r="P3025" s="3"/>
      <c r="W3025" s="3"/>
      <c r="Y3025" s="3"/>
    </row>
    <row r="3026" spans="16:25" x14ac:dyDescent="0.45">
      <c r="P3026" s="3"/>
      <c r="W3026" s="3"/>
      <c r="Y3026" s="3"/>
    </row>
    <row r="3027" spans="16:25" x14ac:dyDescent="0.45">
      <c r="P3027" s="3"/>
      <c r="W3027" s="3"/>
      <c r="Y3027" s="3"/>
    </row>
    <row r="3028" spans="16:25" x14ac:dyDescent="0.45">
      <c r="P3028" s="3"/>
      <c r="W3028" s="3"/>
      <c r="Y3028" s="3"/>
    </row>
    <row r="3029" spans="16:25" x14ac:dyDescent="0.45">
      <c r="P3029" s="3"/>
      <c r="W3029" s="3"/>
      <c r="Y3029" s="3"/>
    </row>
    <row r="3030" spans="16:25" x14ac:dyDescent="0.45">
      <c r="P3030" s="3"/>
      <c r="W3030" s="3"/>
      <c r="Y3030" s="3"/>
    </row>
    <row r="3031" spans="16:25" x14ac:dyDescent="0.45">
      <c r="P3031" s="3"/>
      <c r="W3031" s="3"/>
      <c r="Y3031" s="3"/>
    </row>
    <row r="3032" spans="16:25" x14ac:dyDescent="0.45">
      <c r="P3032" s="3"/>
      <c r="W3032" s="3"/>
      <c r="Y3032" s="3"/>
    </row>
    <row r="3033" spans="16:25" x14ac:dyDescent="0.45">
      <c r="P3033" s="3"/>
      <c r="W3033" s="3"/>
      <c r="Y3033" s="3"/>
    </row>
    <row r="3034" spans="16:25" x14ac:dyDescent="0.45">
      <c r="P3034" s="3"/>
      <c r="W3034" s="3"/>
      <c r="Y3034" s="3"/>
    </row>
    <row r="3035" spans="16:25" x14ac:dyDescent="0.45">
      <c r="P3035" s="3"/>
      <c r="W3035" s="3"/>
      <c r="Y3035" s="3"/>
    </row>
    <row r="3036" spans="16:25" x14ac:dyDescent="0.45">
      <c r="P3036" s="3"/>
      <c r="W3036" s="3"/>
      <c r="Y3036" s="3"/>
    </row>
    <row r="3037" spans="16:25" x14ac:dyDescent="0.45">
      <c r="P3037" s="3"/>
      <c r="W3037" s="3"/>
      <c r="Y3037" s="3"/>
    </row>
    <row r="3038" spans="16:25" x14ac:dyDescent="0.45">
      <c r="P3038" s="3"/>
      <c r="W3038" s="3"/>
      <c r="Y3038" s="3"/>
    </row>
    <row r="3039" spans="16:25" x14ac:dyDescent="0.45">
      <c r="P3039" s="3"/>
      <c r="W3039" s="3"/>
      <c r="Y3039" s="3"/>
    </row>
    <row r="3040" spans="16:25" x14ac:dyDescent="0.45">
      <c r="P3040" s="3"/>
      <c r="W3040" s="3"/>
      <c r="Y3040" s="3"/>
    </row>
    <row r="3041" spans="16:25" x14ac:dyDescent="0.45">
      <c r="P3041" s="3"/>
      <c r="W3041" s="3"/>
      <c r="Y3041" s="3"/>
    </row>
    <row r="3042" spans="16:25" x14ac:dyDescent="0.45">
      <c r="P3042" s="3"/>
      <c r="W3042" s="3"/>
      <c r="Y3042" s="3"/>
    </row>
    <row r="3043" spans="16:25" x14ac:dyDescent="0.45">
      <c r="P3043" s="3"/>
      <c r="W3043" s="3"/>
      <c r="Y3043" s="3"/>
    </row>
    <row r="3044" spans="16:25" x14ac:dyDescent="0.45">
      <c r="P3044" s="3"/>
      <c r="W3044" s="3"/>
      <c r="Y3044" s="3"/>
    </row>
    <row r="3045" spans="16:25" x14ac:dyDescent="0.45">
      <c r="P3045" s="3"/>
      <c r="W3045" s="3"/>
      <c r="Y3045" s="3"/>
    </row>
    <row r="3046" spans="16:25" x14ac:dyDescent="0.45">
      <c r="P3046" s="3"/>
      <c r="W3046" s="3"/>
      <c r="Y3046" s="3"/>
    </row>
    <row r="3047" spans="16:25" x14ac:dyDescent="0.45">
      <c r="P3047" s="3"/>
      <c r="W3047" s="3"/>
      <c r="Y3047" s="3"/>
    </row>
    <row r="3048" spans="16:25" x14ac:dyDescent="0.45">
      <c r="P3048" s="3"/>
      <c r="W3048" s="3"/>
      <c r="Y3048" s="3"/>
    </row>
    <row r="3049" spans="16:25" x14ac:dyDescent="0.45">
      <c r="P3049" s="3"/>
      <c r="W3049" s="3"/>
      <c r="Y3049" s="3"/>
    </row>
    <row r="3050" spans="16:25" x14ac:dyDescent="0.45">
      <c r="P3050" s="3"/>
      <c r="W3050" s="3"/>
      <c r="Y3050" s="3"/>
    </row>
    <row r="3051" spans="16:25" x14ac:dyDescent="0.45">
      <c r="P3051" s="3"/>
      <c r="W3051" s="3"/>
      <c r="Y3051" s="3"/>
    </row>
    <row r="3052" spans="16:25" x14ac:dyDescent="0.45">
      <c r="P3052" s="3"/>
      <c r="W3052" s="3"/>
      <c r="Y3052" s="3"/>
    </row>
    <row r="3053" spans="16:25" x14ac:dyDescent="0.45">
      <c r="P3053" s="3"/>
      <c r="W3053" s="3"/>
      <c r="Y3053" s="3"/>
    </row>
    <row r="3054" spans="16:25" x14ac:dyDescent="0.45">
      <c r="P3054" s="3"/>
      <c r="W3054" s="3"/>
      <c r="Y3054" s="3"/>
    </row>
    <row r="3055" spans="16:25" x14ac:dyDescent="0.45">
      <c r="P3055" s="3"/>
      <c r="W3055" s="3"/>
      <c r="Y3055" s="3"/>
    </row>
    <row r="3056" spans="16:25" x14ac:dyDescent="0.45">
      <c r="P3056" s="3"/>
      <c r="W3056" s="3"/>
      <c r="Y3056" s="3"/>
    </row>
    <row r="3057" spans="16:25" x14ac:dyDescent="0.45">
      <c r="P3057" s="3"/>
      <c r="W3057" s="3"/>
      <c r="Y3057" s="3"/>
    </row>
    <row r="3058" spans="16:25" x14ac:dyDescent="0.45">
      <c r="P3058" s="3"/>
      <c r="W3058" s="3"/>
      <c r="Y3058" s="3"/>
    </row>
    <row r="3059" spans="16:25" x14ac:dyDescent="0.45">
      <c r="P3059" s="3"/>
      <c r="W3059" s="3"/>
      <c r="Y3059" s="3"/>
    </row>
    <row r="3060" spans="16:25" x14ac:dyDescent="0.45">
      <c r="P3060" s="3"/>
      <c r="W3060" s="3"/>
      <c r="Y3060" s="3"/>
    </row>
    <row r="3061" spans="16:25" x14ac:dyDescent="0.45">
      <c r="P3061" s="3"/>
      <c r="W3061" s="3"/>
      <c r="Y3061" s="3"/>
    </row>
    <row r="3062" spans="16:25" x14ac:dyDescent="0.45">
      <c r="P3062" s="3"/>
      <c r="W3062" s="3"/>
      <c r="Y3062" s="3"/>
    </row>
    <row r="3063" spans="16:25" x14ac:dyDescent="0.45">
      <c r="P3063" s="3"/>
      <c r="W3063" s="3"/>
      <c r="Y3063" s="3"/>
    </row>
    <row r="3064" spans="16:25" x14ac:dyDescent="0.45">
      <c r="P3064" s="3"/>
      <c r="W3064" s="3"/>
      <c r="Y3064" s="3"/>
    </row>
    <row r="3065" spans="16:25" x14ac:dyDescent="0.45">
      <c r="P3065" s="3"/>
      <c r="W3065" s="3"/>
      <c r="Y3065" s="3"/>
    </row>
    <row r="3066" spans="16:25" x14ac:dyDescent="0.45">
      <c r="P3066" s="3"/>
      <c r="W3066" s="3"/>
      <c r="Y3066" s="3"/>
    </row>
    <row r="3067" spans="16:25" x14ac:dyDescent="0.45">
      <c r="P3067" s="3"/>
      <c r="W3067" s="3"/>
      <c r="Y3067" s="3"/>
    </row>
    <row r="3068" spans="16:25" x14ac:dyDescent="0.45">
      <c r="P3068" s="3"/>
      <c r="W3068" s="3"/>
      <c r="Y3068" s="3"/>
    </row>
    <row r="3069" spans="16:25" x14ac:dyDescent="0.45">
      <c r="P3069" s="3"/>
      <c r="W3069" s="3"/>
      <c r="Y3069" s="3"/>
    </row>
    <row r="3070" spans="16:25" x14ac:dyDescent="0.45">
      <c r="P3070" s="3"/>
      <c r="W3070" s="3"/>
      <c r="Y3070" s="3"/>
    </row>
    <row r="3071" spans="16:25" x14ac:dyDescent="0.45">
      <c r="P3071" s="3"/>
      <c r="W3071" s="3"/>
      <c r="Y3071" s="3"/>
    </row>
    <row r="3072" spans="16:25" x14ac:dyDescent="0.45">
      <c r="P3072" s="3"/>
      <c r="W3072" s="3"/>
      <c r="Y3072" s="3"/>
    </row>
    <row r="3073" spans="16:25" x14ac:dyDescent="0.45">
      <c r="P3073" s="3"/>
      <c r="W3073" s="3"/>
      <c r="Y3073" s="3"/>
    </row>
    <row r="3074" spans="16:25" x14ac:dyDescent="0.45">
      <c r="P3074" s="3"/>
      <c r="W3074" s="3"/>
      <c r="Y3074" s="3"/>
    </row>
    <row r="3075" spans="16:25" x14ac:dyDescent="0.45">
      <c r="P3075" s="3"/>
      <c r="W3075" s="3"/>
      <c r="Y3075" s="3"/>
    </row>
    <row r="3076" spans="16:25" x14ac:dyDescent="0.45">
      <c r="P3076" s="3"/>
      <c r="W3076" s="3"/>
      <c r="Y3076" s="3"/>
    </row>
    <row r="3077" spans="16:25" x14ac:dyDescent="0.45">
      <c r="P3077" s="3"/>
      <c r="W3077" s="3"/>
      <c r="Y3077" s="3"/>
    </row>
    <row r="3078" spans="16:25" x14ac:dyDescent="0.45">
      <c r="P3078" s="3"/>
      <c r="W3078" s="3"/>
      <c r="Y3078" s="3"/>
    </row>
    <row r="3079" spans="16:25" x14ac:dyDescent="0.45">
      <c r="P3079" s="3"/>
      <c r="W3079" s="3"/>
      <c r="Y3079" s="3"/>
    </row>
    <row r="3080" spans="16:25" x14ac:dyDescent="0.45">
      <c r="P3080" s="3"/>
      <c r="W3080" s="3"/>
      <c r="Y3080" s="3"/>
    </row>
    <row r="3081" spans="16:25" x14ac:dyDescent="0.45">
      <c r="P3081" s="3"/>
      <c r="W3081" s="3"/>
      <c r="Y3081" s="3"/>
    </row>
    <row r="3082" spans="16:25" x14ac:dyDescent="0.45">
      <c r="P3082" s="3"/>
      <c r="W3082" s="3"/>
      <c r="Y3082" s="3"/>
    </row>
    <row r="3083" spans="16:25" x14ac:dyDescent="0.45">
      <c r="P3083" s="3"/>
      <c r="W3083" s="3"/>
      <c r="Y3083" s="3"/>
    </row>
    <row r="3084" spans="16:25" x14ac:dyDescent="0.45">
      <c r="P3084" s="3"/>
      <c r="W3084" s="3"/>
      <c r="Y3084" s="3"/>
    </row>
    <row r="3085" spans="16:25" x14ac:dyDescent="0.45">
      <c r="P3085" s="3"/>
      <c r="W3085" s="3"/>
      <c r="Y3085" s="3"/>
    </row>
    <row r="3086" spans="16:25" x14ac:dyDescent="0.45">
      <c r="P3086" s="3"/>
      <c r="W3086" s="3"/>
      <c r="Y3086" s="3"/>
    </row>
    <row r="3087" spans="16:25" x14ac:dyDescent="0.45">
      <c r="P3087" s="3"/>
      <c r="W3087" s="3"/>
      <c r="Y3087" s="3"/>
    </row>
    <row r="3088" spans="16:25" x14ac:dyDescent="0.45">
      <c r="P3088" s="3"/>
      <c r="W3088" s="3"/>
      <c r="Y3088" s="3"/>
    </row>
    <row r="3089" spans="16:25" x14ac:dyDescent="0.45">
      <c r="P3089" s="3"/>
      <c r="W3089" s="3"/>
      <c r="Y3089" s="3"/>
    </row>
    <row r="3090" spans="16:25" x14ac:dyDescent="0.45">
      <c r="P3090" s="3"/>
      <c r="W3090" s="3"/>
      <c r="Y3090" s="3"/>
    </row>
    <row r="3091" spans="16:25" x14ac:dyDescent="0.45">
      <c r="P3091" s="3"/>
      <c r="W3091" s="3"/>
      <c r="Y3091" s="3"/>
    </row>
    <row r="3092" spans="16:25" x14ac:dyDescent="0.45">
      <c r="P3092" s="3"/>
      <c r="W3092" s="3"/>
      <c r="Y3092" s="3"/>
    </row>
    <row r="3093" spans="16:25" x14ac:dyDescent="0.45">
      <c r="P3093" s="3"/>
      <c r="W3093" s="3"/>
      <c r="Y3093" s="3"/>
    </row>
    <row r="3094" spans="16:25" x14ac:dyDescent="0.45">
      <c r="P3094" s="3"/>
      <c r="W3094" s="3"/>
      <c r="Y3094" s="3"/>
    </row>
    <row r="3095" spans="16:25" x14ac:dyDescent="0.45">
      <c r="P3095" s="3"/>
      <c r="W3095" s="3"/>
      <c r="Y3095" s="3"/>
    </row>
    <row r="3096" spans="16:25" x14ac:dyDescent="0.45">
      <c r="P3096" s="3"/>
      <c r="W3096" s="3"/>
      <c r="Y3096" s="3"/>
    </row>
    <row r="3097" spans="16:25" x14ac:dyDescent="0.45">
      <c r="P3097" s="3"/>
      <c r="W3097" s="3"/>
      <c r="Y3097" s="3"/>
    </row>
    <row r="3098" spans="16:25" x14ac:dyDescent="0.45">
      <c r="P3098" s="3"/>
      <c r="W3098" s="3"/>
      <c r="Y3098" s="3"/>
    </row>
    <row r="3099" spans="16:25" x14ac:dyDescent="0.45">
      <c r="P3099" s="3"/>
      <c r="W3099" s="3"/>
      <c r="Y3099" s="3"/>
    </row>
    <row r="3100" spans="16:25" x14ac:dyDescent="0.45">
      <c r="P3100" s="3"/>
      <c r="W3100" s="3"/>
      <c r="Y3100" s="3"/>
    </row>
    <row r="3101" spans="16:25" x14ac:dyDescent="0.45">
      <c r="P3101" s="3"/>
      <c r="W3101" s="3"/>
      <c r="Y3101" s="3"/>
    </row>
    <row r="3102" spans="16:25" x14ac:dyDescent="0.45">
      <c r="P3102" s="3"/>
      <c r="W3102" s="3"/>
      <c r="Y3102" s="3"/>
    </row>
    <row r="3103" spans="16:25" x14ac:dyDescent="0.45">
      <c r="P3103" s="3"/>
      <c r="W3103" s="3"/>
      <c r="Y3103" s="3"/>
    </row>
    <row r="3104" spans="16:25" x14ac:dyDescent="0.45">
      <c r="P3104" s="3"/>
      <c r="W3104" s="3"/>
      <c r="Y3104" s="3"/>
    </row>
    <row r="3105" spans="16:25" x14ac:dyDescent="0.45">
      <c r="P3105" s="3"/>
      <c r="W3105" s="3"/>
      <c r="Y3105" s="3"/>
    </row>
    <row r="3106" spans="16:25" x14ac:dyDescent="0.45">
      <c r="P3106" s="3"/>
      <c r="W3106" s="3"/>
      <c r="Y3106" s="3"/>
    </row>
    <row r="3107" spans="16:25" x14ac:dyDescent="0.45">
      <c r="P3107" s="3"/>
      <c r="W3107" s="3"/>
      <c r="Y3107" s="3"/>
    </row>
    <row r="3108" spans="16:25" x14ac:dyDescent="0.45">
      <c r="P3108" s="3"/>
      <c r="W3108" s="3"/>
      <c r="Y3108" s="3"/>
    </row>
    <row r="3109" spans="16:25" x14ac:dyDescent="0.45">
      <c r="P3109" s="3"/>
      <c r="W3109" s="3"/>
      <c r="Y3109" s="3"/>
    </row>
    <row r="3110" spans="16:25" x14ac:dyDescent="0.45">
      <c r="P3110" s="3"/>
      <c r="W3110" s="3"/>
      <c r="Y3110" s="3"/>
    </row>
    <row r="3111" spans="16:25" x14ac:dyDescent="0.45">
      <c r="P3111" s="3"/>
      <c r="W3111" s="3"/>
      <c r="Y3111" s="3"/>
    </row>
    <row r="3112" spans="16:25" x14ac:dyDescent="0.45">
      <c r="P3112" s="3"/>
      <c r="W3112" s="3"/>
      <c r="Y3112" s="3"/>
    </row>
    <row r="3113" spans="16:25" x14ac:dyDescent="0.45">
      <c r="P3113" s="3"/>
      <c r="W3113" s="3"/>
      <c r="Y3113" s="3"/>
    </row>
    <row r="3114" spans="16:25" x14ac:dyDescent="0.45">
      <c r="P3114" s="3"/>
      <c r="W3114" s="3"/>
      <c r="Y3114" s="3"/>
    </row>
    <row r="3115" spans="16:25" x14ac:dyDescent="0.45">
      <c r="P3115" s="3"/>
      <c r="W3115" s="3"/>
      <c r="Y3115" s="3"/>
    </row>
    <row r="3116" spans="16:25" x14ac:dyDescent="0.45">
      <c r="P3116" s="3"/>
      <c r="W3116" s="3"/>
      <c r="Y3116" s="3"/>
    </row>
    <row r="3117" spans="16:25" x14ac:dyDescent="0.45">
      <c r="P3117" s="3"/>
      <c r="W3117" s="3"/>
      <c r="Y3117" s="3"/>
    </row>
    <row r="3118" spans="16:25" x14ac:dyDescent="0.45">
      <c r="P3118" s="3"/>
      <c r="W3118" s="3"/>
      <c r="Y3118" s="3"/>
    </row>
    <row r="3119" spans="16:25" x14ac:dyDescent="0.45">
      <c r="P3119" s="3"/>
      <c r="W3119" s="3"/>
      <c r="Y3119" s="3"/>
    </row>
    <row r="3120" spans="16:25" x14ac:dyDescent="0.45">
      <c r="P3120" s="3"/>
      <c r="W3120" s="3"/>
      <c r="Y3120" s="3"/>
    </row>
    <row r="3121" spans="16:25" x14ac:dyDescent="0.45">
      <c r="P3121" s="3"/>
      <c r="W3121" s="3"/>
      <c r="Y3121" s="3"/>
    </row>
    <row r="3122" spans="16:25" x14ac:dyDescent="0.45">
      <c r="P3122" s="3"/>
      <c r="W3122" s="3"/>
      <c r="Y3122" s="3"/>
    </row>
    <row r="3123" spans="16:25" x14ac:dyDescent="0.45">
      <c r="P3123" s="3"/>
      <c r="W3123" s="3"/>
      <c r="Y3123" s="3"/>
    </row>
    <row r="3124" spans="16:25" x14ac:dyDescent="0.45">
      <c r="P3124" s="3"/>
      <c r="W3124" s="3"/>
      <c r="Y3124" s="3"/>
    </row>
    <row r="3125" spans="16:25" x14ac:dyDescent="0.45">
      <c r="P3125" s="3"/>
      <c r="W3125" s="3"/>
      <c r="Y3125" s="3"/>
    </row>
    <row r="3126" spans="16:25" x14ac:dyDescent="0.45">
      <c r="P3126" s="3"/>
      <c r="W3126" s="3"/>
      <c r="Y3126" s="3"/>
    </row>
    <row r="3127" spans="16:25" x14ac:dyDescent="0.45">
      <c r="P3127" s="3"/>
      <c r="W3127" s="3"/>
      <c r="Y3127" s="3"/>
    </row>
    <row r="3128" spans="16:25" x14ac:dyDescent="0.45">
      <c r="P3128" s="3"/>
      <c r="W3128" s="3"/>
      <c r="Y3128" s="3"/>
    </row>
    <row r="3129" spans="16:25" x14ac:dyDescent="0.45">
      <c r="P3129" s="3"/>
      <c r="W3129" s="3"/>
      <c r="Y3129" s="3"/>
    </row>
    <row r="3130" spans="16:25" x14ac:dyDescent="0.45">
      <c r="P3130" s="3"/>
      <c r="W3130" s="3"/>
      <c r="Y3130" s="3"/>
    </row>
    <row r="3131" spans="16:25" x14ac:dyDescent="0.45">
      <c r="P3131" s="3"/>
      <c r="W3131" s="3"/>
      <c r="Y3131" s="3"/>
    </row>
    <row r="3132" spans="16:25" x14ac:dyDescent="0.45">
      <c r="P3132" s="3"/>
      <c r="W3132" s="3"/>
      <c r="Y3132" s="3"/>
    </row>
    <row r="3133" spans="16:25" x14ac:dyDescent="0.45">
      <c r="P3133" s="3"/>
      <c r="W3133" s="3"/>
      <c r="Y3133" s="3"/>
    </row>
    <row r="3134" spans="16:25" x14ac:dyDescent="0.45">
      <c r="P3134" s="3"/>
      <c r="W3134" s="3"/>
      <c r="Y3134" s="3"/>
    </row>
    <row r="3135" spans="16:25" x14ac:dyDescent="0.45">
      <c r="P3135" s="3"/>
      <c r="W3135" s="3"/>
      <c r="Y3135" s="3"/>
    </row>
    <row r="3136" spans="16:25" x14ac:dyDescent="0.45">
      <c r="P3136" s="3"/>
      <c r="W3136" s="3"/>
      <c r="Y3136" s="3"/>
    </row>
    <row r="3137" spans="16:25" x14ac:dyDescent="0.45">
      <c r="P3137" s="3"/>
      <c r="W3137" s="3"/>
      <c r="Y3137" s="3"/>
    </row>
    <row r="3138" spans="16:25" x14ac:dyDescent="0.45">
      <c r="P3138" s="3"/>
      <c r="W3138" s="3"/>
      <c r="Y3138" s="3"/>
    </row>
    <row r="3139" spans="16:25" x14ac:dyDescent="0.45">
      <c r="P3139" s="3"/>
      <c r="W3139" s="3"/>
      <c r="Y3139" s="3"/>
    </row>
    <row r="3140" spans="16:25" x14ac:dyDescent="0.45">
      <c r="P3140" s="3"/>
      <c r="W3140" s="3"/>
      <c r="Y3140" s="3"/>
    </row>
    <row r="3141" spans="16:25" x14ac:dyDescent="0.45">
      <c r="P3141" s="3"/>
      <c r="W3141" s="3"/>
      <c r="Y3141" s="3"/>
    </row>
    <row r="3142" spans="16:25" x14ac:dyDescent="0.45">
      <c r="P3142" s="3"/>
      <c r="W3142" s="3"/>
      <c r="Y3142" s="3"/>
    </row>
    <row r="3143" spans="16:25" x14ac:dyDescent="0.45">
      <c r="P3143" s="3"/>
      <c r="W3143" s="3"/>
      <c r="Y3143" s="3"/>
    </row>
    <row r="3144" spans="16:25" x14ac:dyDescent="0.45">
      <c r="P3144" s="3"/>
      <c r="W3144" s="3"/>
      <c r="Y3144" s="3"/>
    </row>
    <row r="3145" spans="16:25" x14ac:dyDescent="0.45">
      <c r="P3145" s="3"/>
      <c r="W3145" s="3"/>
      <c r="Y3145" s="3"/>
    </row>
    <row r="3146" spans="16:25" x14ac:dyDescent="0.45">
      <c r="P3146" s="3"/>
      <c r="W3146" s="3"/>
      <c r="Y3146" s="3"/>
    </row>
    <row r="3147" spans="16:25" x14ac:dyDescent="0.45">
      <c r="P3147" s="3"/>
      <c r="W3147" s="3"/>
      <c r="Y3147" s="3"/>
    </row>
    <row r="3148" spans="16:25" x14ac:dyDescent="0.45">
      <c r="P3148" s="3"/>
      <c r="W3148" s="3"/>
      <c r="Y3148" s="3"/>
    </row>
    <row r="3149" spans="16:25" x14ac:dyDescent="0.45">
      <c r="P3149" s="3"/>
      <c r="W3149" s="3"/>
      <c r="Y3149" s="3"/>
    </row>
    <row r="3150" spans="16:25" x14ac:dyDescent="0.45">
      <c r="P3150" s="3"/>
      <c r="W3150" s="3"/>
      <c r="Y3150" s="3"/>
    </row>
    <row r="3151" spans="16:25" x14ac:dyDescent="0.45">
      <c r="P3151" s="3"/>
      <c r="W3151" s="3"/>
      <c r="Y3151" s="3"/>
    </row>
    <row r="3152" spans="16:25" x14ac:dyDescent="0.45">
      <c r="P3152" s="3"/>
      <c r="W3152" s="3"/>
      <c r="Y3152" s="3"/>
    </row>
    <row r="3153" spans="16:25" x14ac:dyDescent="0.45">
      <c r="P3153" s="3"/>
      <c r="W3153" s="3"/>
      <c r="Y3153" s="3"/>
    </row>
    <row r="3154" spans="16:25" x14ac:dyDescent="0.45">
      <c r="P3154" s="3"/>
      <c r="W3154" s="3"/>
      <c r="Y3154" s="3"/>
    </row>
    <row r="3155" spans="16:25" x14ac:dyDescent="0.45">
      <c r="P3155" s="3"/>
      <c r="W3155" s="3"/>
      <c r="Y3155" s="3"/>
    </row>
    <row r="3156" spans="16:25" x14ac:dyDescent="0.45">
      <c r="P3156" s="3"/>
      <c r="W3156" s="3"/>
      <c r="Y3156" s="3"/>
    </row>
    <row r="3157" spans="16:25" x14ac:dyDescent="0.45">
      <c r="P3157" s="3"/>
      <c r="W3157" s="3"/>
      <c r="Y3157" s="3"/>
    </row>
    <row r="3158" spans="16:25" x14ac:dyDescent="0.45">
      <c r="P3158" s="3"/>
      <c r="W3158" s="3"/>
      <c r="Y3158" s="3"/>
    </row>
    <row r="3159" spans="16:25" x14ac:dyDescent="0.45">
      <c r="P3159" s="3"/>
      <c r="W3159" s="3"/>
      <c r="Y3159" s="3"/>
    </row>
    <row r="3160" spans="16:25" x14ac:dyDescent="0.45">
      <c r="P3160" s="3"/>
      <c r="W3160" s="3"/>
      <c r="Y3160" s="3"/>
    </row>
    <row r="3161" spans="16:25" x14ac:dyDescent="0.45">
      <c r="P3161" s="3"/>
      <c r="W3161" s="3"/>
      <c r="Y3161" s="3"/>
    </row>
    <row r="3162" spans="16:25" x14ac:dyDescent="0.45">
      <c r="P3162" s="3"/>
      <c r="W3162" s="3"/>
      <c r="Y3162" s="3"/>
    </row>
    <row r="3163" spans="16:25" x14ac:dyDescent="0.45">
      <c r="P3163" s="3"/>
      <c r="W3163" s="3"/>
      <c r="Y3163" s="3"/>
    </row>
    <row r="3164" spans="16:25" x14ac:dyDescent="0.45">
      <c r="P3164" s="3"/>
      <c r="W3164" s="3"/>
      <c r="Y3164" s="3"/>
    </row>
    <row r="3165" spans="16:25" x14ac:dyDescent="0.45">
      <c r="P3165" s="3"/>
      <c r="W3165" s="3"/>
      <c r="Y3165" s="3"/>
    </row>
    <row r="3166" spans="16:25" x14ac:dyDescent="0.45">
      <c r="P3166" s="3"/>
      <c r="W3166" s="3"/>
      <c r="Y3166" s="3"/>
    </row>
    <row r="3167" spans="16:25" x14ac:dyDescent="0.45">
      <c r="P3167" s="3"/>
      <c r="W3167" s="3"/>
      <c r="Y3167" s="3"/>
    </row>
    <row r="3168" spans="16:25" x14ac:dyDescent="0.45">
      <c r="P3168" s="3"/>
      <c r="W3168" s="3"/>
      <c r="Y3168" s="3"/>
    </row>
    <row r="3169" spans="16:25" x14ac:dyDescent="0.45">
      <c r="P3169" s="3"/>
      <c r="W3169" s="3"/>
      <c r="Y3169" s="3"/>
    </row>
    <row r="3170" spans="16:25" x14ac:dyDescent="0.45">
      <c r="P3170" s="3"/>
      <c r="W3170" s="3"/>
      <c r="Y3170" s="3"/>
    </row>
    <row r="3171" spans="16:25" x14ac:dyDescent="0.45">
      <c r="P3171" s="3"/>
      <c r="W3171" s="3"/>
      <c r="Y3171" s="3"/>
    </row>
    <row r="3172" spans="16:25" x14ac:dyDescent="0.45">
      <c r="P3172" s="3"/>
      <c r="W3172" s="3"/>
      <c r="Y3172" s="3"/>
    </row>
    <row r="3173" spans="16:25" x14ac:dyDescent="0.45">
      <c r="P3173" s="3"/>
      <c r="W3173" s="3"/>
      <c r="Y3173" s="3"/>
    </row>
    <row r="3174" spans="16:25" x14ac:dyDescent="0.45">
      <c r="P3174" s="3"/>
      <c r="W3174" s="3"/>
      <c r="Y3174" s="3"/>
    </row>
    <row r="3175" spans="16:25" x14ac:dyDescent="0.45">
      <c r="P3175" s="3"/>
      <c r="W3175" s="3"/>
      <c r="Y3175" s="3"/>
    </row>
    <row r="3176" spans="16:25" x14ac:dyDescent="0.45">
      <c r="P3176" s="3"/>
      <c r="W3176" s="3"/>
      <c r="Y3176" s="3"/>
    </row>
    <row r="3177" spans="16:25" x14ac:dyDescent="0.45">
      <c r="P3177" s="3"/>
      <c r="W3177" s="3"/>
      <c r="Y3177" s="3"/>
    </row>
    <row r="3178" spans="16:25" x14ac:dyDescent="0.45">
      <c r="P3178" s="3"/>
      <c r="W3178" s="3"/>
      <c r="Y3178" s="3"/>
    </row>
    <row r="3179" spans="16:25" x14ac:dyDescent="0.45">
      <c r="P3179" s="3"/>
      <c r="W3179" s="3"/>
      <c r="Y3179" s="3"/>
    </row>
    <row r="3180" spans="16:25" x14ac:dyDescent="0.45">
      <c r="P3180" s="3"/>
      <c r="W3180" s="3"/>
      <c r="Y3180" s="3"/>
    </row>
    <row r="3181" spans="16:25" x14ac:dyDescent="0.45">
      <c r="P3181" s="3"/>
      <c r="W3181" s="3"/>
      <c r="Y3181" s="3"/>
    </row>
    <row r="3182" spans="16:25" x14ac:dyDescent="0.45">
      <c r="P3182" s="3"/>
      <c r="W3182" s="3"/>
      <c r="Y3182" s="3"/>
    </row>
    <row r="3183" spans="16:25" x14ac:dyDescent="0.45">
      <c r="P3183" s="3"/>
      <c r="W3183" s="3"/>
      <c r="Y3183" s="3"/>
    </row>
    <row r="3184" spans="16:25" x14ac:dyDescent="0.45">
      <c r="P3184" s="3"/>
      <c r="W3184" s="3"/>
      <c r="Y3184" s="3"/>
    </row>
    <row r="3185" spans="16:25" x14ac:dyDescent="0.45">
      <c r="P3185" s="3"/>
      <c r="W3185" s="3"/>
      <c r="Y3185" s="3"/>
    </row>
    <row r="3186" spans="16:25" x14ac:dyDescent="0.45">
      <c r="P3186" s="3"/>
      <c r="W3186" s="3"/>
      <c r="Y3186" s="3"/>
    </row>
    <row r="3187" spans="16:25" x14ac:dyDescent="0.45">
      <c r="P3187" s="3"/>
      <c r="W3187" s="3"/>
      <c r="Y3187" s="3"/>
    </row>
    <row r="3188" spans="16:25" x14ac:dyDescent="0.45">
      <c r="P3188" s="3"/>
      <c r="W3188" s="3"/>
      <c r="Y3188" s="3"/>
    </row>
    <row r="3189" spans="16:25" x14ac:dyDescent="0.45">
      <c r="P3189" s="3"/>
      <c r="W3189" s="3"/>
      <c r="Y3189" s="3"/>
    </row>
    <row r="3190" spans="16:25" x14ac:dyDescent="0.45">
      <c r="P3190" s="3"/>
      <c r="W3190" s="3"/>
      <c r="Y3190" s="3"/>
    </row>
    <row r="3191" spans="16:25" x14ac:dyDescent="0.45">
      <c r="P3191" s="3"/>
      <c r="W3191" s="3"/>
      <c r="Y3191" s="3"/>
    </row>
    <row r="3192" spans="16:25" x14ac:dyDescent="0.45">
      <c r="P3192" s="3"/>
      <c r="W3192" s="3"/>
      <c r="Y3192" s="3"/>
    </row>
    <row r="3193" spans="16:25" x14ac:dyDescent="0.45">
      <c r="P3193" s="3"/>
      <c r="W3193" s="3"/>
      <c r="Y3193" s="3"/>
    </row>
    <row r="3194" spans="16:25" x14ac:dyDescent="0.45">
      <c r="P3194" s="3"/>
      <c r="W3194" s="3"/>
      <c r="Y3194" s="3"/>
    </row>
    <row r="3195" spans="16:25" x14ac:dyDescent="0.45">
      <c r="P3195" s="3"/>
      <c r="W3195" s="3"/>
      <c r="Y3195" s="3"/>
    </row>
    <row r="3196" spans="16:25" x14ac:dyDescent="0.45">
      <c r="P3196" s="3"/>
      <c r="W3196" s="3"/>
      <c r="Y3196" s="3"/>
    </row>
    <row r="3197" spans="16:25" x14ac:dyDescent="0.45">
      <c r="P3197" s="3"/>
      <c r="W3197" s="3"/>
      <c r="Y3197" s="3"/>
    </row>
    <row r="3198" spans="16:25" x14ac:dyDescent="0.45">
      <c r="P3198" s="3"/>
      <c r="W3198" s="3"/>
      <c r="Y3198" s="3"/>
    </row>
    <row r="3199" spans="16:25" x14ac:dyDescent="0.45">
      <c r="P3199" s="3"/>
      <c r="W3199" s="3"/>
      <c r="Y3199" s="3"/>
    </row>
    <row r="3200" spans="16:25" x14ac:dyDescent="0.45">
      <c r="P3200" s="3"/>
      <c r="W3200" s="3"/>
      <c r="Y3200" s="3"/>
    </row>
    <row r="3201" spans="16:25" x14ac:dyDescent="0.45">
      <c r="P3201" s="3"/>
      <c r="W3201" s="3"/>
      <c r="Y3201" s="3"/>
    </row>
    <row r="3202" spans="16:25" x14ac:dyDescent="0.45">
      <c r="P3202" s="3"/>
      <c r="W3202" s="3"/>
      <c r="Y3202" s="3"/>
    </row>
    <row r="3203" spans="16:25" x14ac:dyDescent="0.45">
      <c r="P3203" s="3"/>
      <c r="W3203" s="3"/>
      <c r="Y3203" s="3"/>
    </row>
    <row r="3204" spans="16:25" x14ac:dyDescent="0.45">
      <c r="P3204" s="3"/>
      <c r="W3204" s="3"/>
      <c r="Y3204" s="3"/>
    </row>
    <row r="3205" spans="16:25" x14ac:dyDescent="0.45">
      <c r="P3205" s="3"/>
      <c r="W3205" s="3"/>
      <c r="Y3205" s="3"/>
    </row>
    <row r="3206" spans="16:25" x14ac:dyDescent="0.45">
      <c r="P3206" s="3"/>
      <c r="W3206" s="3"/>
      <c r="Y3206" s="3"/>
    </row>
    <row r="3207" spans="16:25" x14ac:dyDescent="0.45">
      <c r="P3207" s="3"/>
      <c r="W3207" s="3"/>
      <c r="Y3207" s="3"/>
    </row>
    <row r="3208" spans="16:25" x14ac:dyDescent="0.45">
      <c r="P3208" s="3"/>
      <c r="W3208" s="3"/>
      <c r="Y3208" s="3"/>
    </row>
    <row r="3209" spans="16:25" x14ac:dyDescent="0.45">
      <c r="P3209" s="3"/>
      <c r="W3209" s="3"/>
      <c r="Y3209" s="3"/>
    </row>
    <row r="3210" spans="16:25" x14ac:dyDescent="0.45">
      <c r="P3210" s="3"/>
      <c r="W3210" s="3"/>
      <c r="Y3210" s="3"/>
    </row>
    <row r="3211" spans="16:25" x14ac:dyDescent="0.45">
      <c r="P3211" s="3"/>
      <c r="W3211" s="3"/>
      <c r="Y3211" s="3"/>
    </row>
    <row r="3212" spans="16:25" x14ac:dyDescent="0.45">
      <c r="P3212" s="3"/>
      <c r="W3212" s="3"/>
      <c r="Y3212" s="3"/>
    </row>
    <row r="3213" spans="16:25" x14ac:dyDescent="0.45">
      <c r="P3213" s="3"/>
      <c r="W3213" s="3"/>
      <c r="Y3213" s="3"/>
    </row>
    <row r="3214" spans="16:25" x14ac:dyDescent="0.45">
      <c r="P3214" s="3"/>
      <c r="W3214" s="3"/>
      <c r="Y3214" s="3"/>
    </row>
    <row r="3215" spans="16:25" x14ac:dyDescent="0.45">
      <c r="P3215" s="3"/>
      <c r="W3215" s="3"/>
      <c r="Y3215" s="3"/>
    </row>
    <row r="3216" spans="16:25" x14ac:dyDescent="0.45">
      <c r="P3216" s="3"/>
      <c r="W3216" s="3"/>
      <c r="Y3216" s="3"/>
    </row>
    <row r="3217" spans="16:25" x14ac:dyDescent="0.45">
      <c r="P3217" s="3"/>
      <c r="W3217" s="3"/>
      <c r="Y3217" s="3"/>
    </row>
    <row r="3218" spans="16:25" x14ac:dyDescent="0.45">
      <c r="P3218" s="3"/>
      <c r="W3218" s="3"/>
      <c r="Y3218" s="3"/>
    </row>
    <row r="3219" spans="16:25" x14ac:dyDescent="0.45">
      <c r="P3219" s="3"/>
      <c r="W3219" s="3"/>
      <c r="Y3219" s="3"/>
    </row>
    <row r="3220" spans="16:25" x14ac:dyDescent="0.45">
      <c r="P3220" s="3"/>
      <c r="W3220" s="3"/>
      <c r="Y3220" s="3"/>
    </row>
    <row r="3221" spans="16:25" x14ac:dyDescent="0.45">
      <c r="P3221" s="3"/>
      <c r="W3221" s="3"/>
      <c r="Y3221" s="3"/>
    </row>
    <row r="3222" spans="16:25" x14ac:dyDescent="0.45">
      <c r="P3222" s="3"/>
      <c r="W3222" s="3"/>
      <c r="Y3222" s="3"/>
    </row>
    <row r="3223" spans="16:25" x14ac:dyDescent="0.45">
      <c r="P3223" s="3"/>
      <c r="W3223" s="3"/>
      <c r="Y3223" s="3"/>
    </row>
    <row r="3224" spans="16:25" x14ac:dyDescent="0.45">
      <c r="P3224" s="3"/>
      <c r="W3224" s="3"/>
      <c r="Y3224" s="3"/>
    </row>
    <row r="3225" spans="16:25" x14ac:dyDescent="0.45">
      <c r="P3225" s="3"/>
      <c r="W3225" s="3"/>
      <c r="Y3225" s="3"/>
    </row>
    <row r="3226" spans="16:25" x14ac:dyDescent="0.45">
      <c r="P3226" s="3"/>
      <c r="W3226" s="3"/>
      <c r="Y3226" s="3"/>
    </row>
    <row r="3227" spans="16:25" x14ac:dyDescent="0.45">
      <c r="P3227" s="3"/>
      <c r="W3227" s="3"/>
      <c r="Y3227" s="3"/>
    </row>
    <row r="3228" spans="16:25" x14ac:dyDescent="0.45">
      <c r="P3228" s="3"/>
      <c r="W3228" s="3"/>
      <c r="Y3228" s="3"/>
    </row>
    <row r="3229" spans="16:25" x14ac:dyDescent="0.45">
      <c r="P3229" s="3"/>
      <c r="W3229" s="3"/>
      <c r="Y3229" s="3"/>
    </row>
    <row r="3230" spans="16:25" x14ac:dyDescent="0.45">
      <c r="P3230" s="3"/>
      <c r="W3230" s="3"/>
      <c r="Y3230" s="3"/>
    </row>
    <row r="3231" spans="16:25" x14ac:dyDescent="0.45">
      <c r="P3231" s="3"/>
      <c r="W3231" s="3"/>
      <c r="Y3231" s="3"/>
    </row>
    <row r="3232" spans="16:25" x14ac:dyDescent="0.45">
      <c r="P3232" s="3"/>
      <c r="W3232" s="3"/>
      <c r="Y3232" s="3"/>
    </row>
    <row r="3233" spans="16:25" x14ac:dyDescent="0.45">
      <c r="P3233" s="3"/>
      <c r="W3233" s="3"/>
      <c r="Y3233" s="3"/>
    </row>
    <row r="3234" spans="16:25" x14ac:dyDescent="0.45">
      <c r="P3234" s="3"/>
      <c r="W3234" s="3"/>
      <c r="Y3234" s="3"/>
    </row>
    <row r="3235" spans="16:25" x14ac:dyDescent="0.45">
      <c r="P3235" s="3"/>
      <c r="W3235" s="3"/>
      <c r="Y3235" s="3"/>
    </row>
    <row r="3236" spans="16:25" x14ac:dyDescent="0.45">
      <c r="P3236" s="3"/>
      <c r="W3236" s="3"/>
      <c r="Y3236" s="3"/>
    </row>
    <row r="3237" spans="16:25" x14ac:dyDescent="0.45">
      <c r="P3237" s="3"/>
      <c r="W3237" s="3"/>
      <c r="Y3237" s="3"/>
    </row>
    <row r="3238" spans="16:25" x14ac:dyDescent="0.45">
      <c r="P3238" s="3"/>
      <c r="W3238" s="3"/>
      <c r="Y3238" s="3"/>
    </row>
    <row r="3239" spans="16:25" x14ac:dyDescent="0.45">
      <c r="P3239" s="3"/>
      <c r="W3239" s="3"/>
      <c r="Y3239" s="3"/>
    </row>
    <row r="3240" spans="16:25" x14ac:dyDescent="0.45">
      <c r="P3240" s="3"/>
      <c r="W3240" s="3"/>
      <c r="Y3240" s="3"/>
    </row>
    <row r="3241" spans="16:25" x14ac:dyDescent="0.45">
      <c r="P3241" s="3"/>
      <c r="W3241" s="3"/>
      <c r="Y3241" s="3"/>
    </row>
    <row r="3242" spans="16:25" x14ac:dyDescent="0.45">
      <c r="P3242" s="3"/>
      <c r="W3242" s="3"/>
      <c r="Y3242" s="3"/>
    </row>
    <row r="3243" spans="16:25" x14ac:dyDescent="0.45">
      <c r="P3243" s="3"/>
      <c r="W3243" s="3"/>
      <c r="Y3243" s="3"/>
    </row>
    <row r="3244" spans="16:25" x14ac:dyDescent="0.45">
      <c r="P3244" s="3"/>
      <c r="W3244" s="3"/>
      <c r="Y3244" s="3"/>
    </row>
    <row r="3245" spans="16:25" x14ac:dyDescent="0.45">
      <c r="P3245" s="3"/>
      <c r="W3245" s="3"/>
      <c r="Y3245" s="3"/>
    </row>
    <row r="3246" spans="16:25" x14ac:dyDescent="0.45">
      <c r="P3246" s="3"/>
      <c r="W3246" s="3"/>
      <c r="Y3246" s="3"/>
    </row>
    <row r="3247" spans="16:25" x14ac:dyDescent="0.45">
      <c r="P3247" s="3"/>
      <c r="W3247" s="3"/>
      <c r="Y3247" s="3"/>
    </row>
    <row r="3248" spans="16:25" x14ac:dyDescent="0.45">
      <c r="P3248" s="3"/>
      <c r="W3248" s="3"/>
      <c r="Y3248" s="3"/>
    </row>
    <row r="3249" spans="16:25" x14ac:dyDescent="0.45">
      <c r="P3249" s="3"/>
      <c r="W3249" s="3"/>
      <c r="Y3249" s="3"/>
    </row>
    <row r="3250" spans="16:25" x14ac:dyDescent="0.45">
      <c r="P3250" s="3"/>
      <c r="W3250" s="3"/>
      <c r="Y3250" s="3"/>
    </row>
    <row r="3251" spans="16:25" x14ac:dyDescent="0.45">
      <c r="P3251" s="3"/>
      <c r="W3251" s="3"/>
      <c r="Y3251" s="3"/>
    </row>
    <row r="3252" spans="16:25" x14ac:dyDescent="0.45">
      <c r="P3252" s="3"/>
      <c r="W3252" s="3"/>
      <c r="Y3252" s="3"/>
    </row>
    <row r="3253" spans="16:25" x14ac:dyDescent="0.45">
      <c r="P3253" s="3"/>
      <c r="W3253" s="3"/>
      <c r="Y3253" s="3"/>
    </row>
    <row r="3254" spans="16:25" x14ac:dyDescent="0.45">
      <c r="P3254" s="3"/>
      <c r="W3254" s="3"/>
      <c r="Y3254" s="3"/>
    </row>
    <row r="3255" spans="16:25" x14ac:dyDescent="0.45">
      <c r="P3255" s="3"/>
      <c r="W3255" s="3"/>
      <c r="Y3255" s="3"/>
    </row>
    <row r="3256" spans="16:25" x14ac:dyDescent="0.45">
      <c r="P3256" s="3"/>
      <c r="W3256" s="3"/>
      <c r="Y3256" s="3"/>
    </row>
    <row r="3257" spans="16:25" x14ac:dyDescent="0.45">
      <c r="P3257" s="3"/>
      <c r="W3257" s="3"/>
      <c r="Y3257" s="3"/>
    </row>
    <row r="3258" spans="16:25" x14ac:dyDescent="0.45">
      <c r="P3258" s="3"/>
      <c r="W3258" s="3"/>
      <c r="Y3258" s="3"/>
    </row>
    <row r="3259" spans="16:25" x14ac:dyDescent="0.45">
      <c r="P3259" s="3"/>
      <c r="W3259" s="3"/>
      <c r="Y3259" s="3"/>
    </row>
    <row r="3260" spans="16:25" x14ac:dyDescent="0.45">
      <c r="P3260" s="3"/>
      <c r="W3260" s="3"/>
      <c r="Y3260" s="3"/>
    </row>
    <row r="3261" spans="16:25" x14ac:dyDescent="0.45">
      <c r="P3261" s="3"/>
      <c r="W3261" s="3"/>
      <c r="Y3261" s="3"/>
    </row>
    <row r="3262" spans="16:25" x14ac:dyDescent="0.45">
      <c r="P3262" s="3"/>
      <c r="W3262" s="3"/>
      <c r="Y3262" s="3"/>
    </row>
    <row r="3263" spans="16:25" x14ac:dyDescent="0.45">
      <c r="P3263" s="3"/>
      <c r="W3263" s="3"/>
      <c r="Y3263" s="3"/>
    </row>
    <row r="3264" spans="16:25" x14ac:dyDescent="0.45">
      <c r="P3264" s="3"/>
      <c r="W3264" s="3"/>
      <c r="Y3264" s="3"/>
    </row>
    <row r="3265" spans="16:25" x14ac:dyDescent="0.45">
      <c r="P3265" s="3"/>
      <c r="W3265" s="3"/>
      <c r="Y3265" s="3"/>
    </row>
    <row r="3266" spans="16:25" x14ac:dyDescent="0.45">
      <c r="P3266" s="3"/>
      <c r="W3266" s="3"/>
      <c r="Y3266" s="3"/>
    </row>
    <row r="3267" spans="16:25" x14ac:dyDescent="0.45">
      <c r="P3267" s="3"/>
      <c r="W3267" s="3"/>
      <c r="Y3267" s="3"/>
    </row>
    <row r="3268" spans="16:25" x14ac:dyDescent="0.45">
      <c r="P3268" s="3"/>
      <c r="W3268" s="3"/>
      <c r="Y3268" s="3"/>
    </row>
    <row r="3269" spans="16:25" x14ac:dyDescent="0.45">
      <c r="P3269" s="3"/>
      <c r="W3269" s="3"/>
      <c r="Y3269" s="3"/>
    </row>
    <row r="3270" spans="16:25" x14ac:dyDescent="0.45">
      <c r="P3270" s="3"/>
      <c r="W3270" s="3"/>
      <c r="Y3270" s="3"/>
    </row>
    <row r="3271" spans="16:25" x14ac:dyDescent="0.45">
      <c r="P3271" s="3"/>
      <c r="W3271" s="3"/>
      <c r="Y3271" s="3"/>
    </row>
    <row r="3272" spans="16:25" x14ac:dyDescent="0.45">
      <c r="P3272" s="3"/>
      <c r="W3272" s="3"/>
      <c r="Y3272" s="3"/>
    </row>
    <row r="3273" spans="16:25" x14ac:dyDescent="0.45">
      <c r="P3273" s="3"/>
      <c r="W3273" s="3"/>
      <c r="Y3273" s="3"/>
    </row>
    <row r="3274" spans="16:25" x14ac:dyDescent="0.45">
      <c r="P3274" s="3"/>
      <c r="W3274" s="3"/>
      <c r="Y3274" s="3"/>
    </row>
    <row r="3275" spans="16:25" x14ac:dyDescent="0.45">
      <c r="P3275" s="3"/>
      <c r="W3275" s="3"/>
      <c r="Y3275" s="3"/>
    </row>
    <row r="3276" spans="16:25" x14ac:dyDescent="0.45">
      <c r="P3276" s="3"/>
      <c r="W3276" s="3"/>
      <c r="Y3276" s="3"/>
    </row>
    <row r="3277" spans="16:25" x14ac:dyDescent="0.45">
      <c r="P3277" s="3"/>
      <c r="W3277" s="3"/>
      <c r="Y3277" s="3"/>
    </row>
    <row r="3278" spans="16:25" x14ac:dyDescent="0.45">
      <c r="P3278" s="3"/>
      <c r="W3278" s="3"/>
      <c r="Y3278" s="3"/>
    </row>
    <row r="3279" spans="16:25" x14ac:dyDescent="0.45">
      <c r="P3279" s="3"/>
      <c r="W3279" s="3"/>
      <c r="Y3279" s="3"/>
    </row>
    <row r="3280" spans="16:25" x14ac:dyDescent="0.45">
      <c r="P3280" s="3"/>
      <c r="W3280" s="3"/>
      <c r="Y3280" s="3"/>
    </row>
    <row r="3281" spans="16:25" x14ac:dyDescent="0.45">
      <c r="P3281" s="3"/>
      <c r="W3281" s="3"/>
      <c r="Y3281" s="3"/>
    </row>
    <row r="3282" spans="16:25" x14ac:dyDescent="0.45">
      <c r="P3282" s="3"/>
      <c r="W3282" s="3"/>
      <c r="Y3282" s="3"/>
    </row>
    <row r="3283" spans="16:25" x14ac:dyDescent="0.45">
      <c r="P3283" s="3"/>
      <c r="W3283" s="3"/>
      <c r="Y3283" s="3"/>
    </row>
    <row r="3284" spans="16:25" x14ac:dyDescent="0.45">
      <c r="P3284" s="3"/>
      <c r="W3284" s="3"/>
      <c r="Y3284" s="3"/>
    </row>
    <row r="3285" spans="16:25" x14ac:dyDescent="0.45">
      <c r="P3285" s="3"/>
      <c r="W3285" s="3"/>
      <c r="Y3285" s="3"/>
    </row>
    <row r="3286" spans="16:25" x14ac:dyDescent="0.45">
      <c r="P3286" s="3"/>
      <c r="W3286" s="3"/>
      <c r="Y3286" s="3"/>
    </row>
    <row r="3287" spans="16:25" x14ac:dyDescent="0.45">
      <c r="P3287" s="3"/>
      <c r="W3287" s="3"/>
      <c r="Y3287" s="3"/>
    </row>
    <row r="3288" spans="16:25" x14ac:dyDescent="0.45">
      <c r="P3288" s="3"/>
      <c r="W3288" s="3"/>
      <c r="Y3288" s="3"/>
    </row>
    <row r="3289" spans="16:25" x14ac:dyDescent="0.45">
      <c r="P3289" s="3"/>
      <c r="W3289" s="3"/>
      <c r="Y3289" s="3"/>
    </row>
    <row r="3290" spans="16:25" x14ac:dyDescent="0.45">
      <c r="P3290" s="3"/>
      <c r="W3290" s="3"/>
      <c r="Y3290" s="3"/>
    </row>
    <row r="3291" spans="16:25" x14ac:dyDescent="0.45">
      <c r="P3291" s="3"/>
      <c r="W3291" s="3"/>
      <c r="Y3291" s="3"/>
    </row>
    <row r="3292" spans="16:25" x14ac:dyDescent="0.45">
      <c r="P3292" s="3"/>
      <c r="W3292" s="3"/>
      <c r="Y3292" s="3"/>
    </row>
    <row r="3293" spans="16:25" x14ac:dyDescent="0.45">
      <c r="P3293" s="3"/>
      <c r="W3293" s="3"/>
      <c r="Y3293" s="3"/>
    </row>
    <row r="3294" spans="16:25" x14ac:dyDescent="0.45">
      <c r="P3294" s="3"/>
      <c r="W3294" s="3"/>
      <c r="Y3294" s="3"/>
    </row>
    <row r="3295" spans="16:25" x14ac:dyDescent="0.45">
      <c r="P3295" s="3"/>
      <c r="W3295" s="3"/>
      <c r="Y3295" s="3"/>
    </row>
    <row r="3296" spans="16:25" x14ac:dyDescent="0.45">
      <c r="P3296" s="3"/>
      <c r="W3296" s="3"/>
      <c r="Y3296" s="3"/>
    </row>
    <row r="3297" spans="16:25" x14ac:dyDescent="0.45">
      <c r="P3297" s="3"/>
      <c r="W3297" s="3"/>
      <c r="Y3297" s="3"/>
    </row>
    <row r="3298" spans="16:25" x14ac:dyDescent="0.45">
      <c r="P3298" s="3"/>
      <c r="W3298" s="3"/>
      <c r="Y3298" s="3"/>
    </row>
    <row r="3299" spans="16:25" x14ac:dyDescent="0.45">
      <c r="P3299" s="3"/>
      <c r="W3299" s="3"/>
      <c r="Y3299" s="3"/>
    </row>
    <row r="3300" spans="16:25" x14ac:dyDescent="0.45">
      <c r="P3300" s="3"/>
      <c r="W3300" s="3"/>
      <c r="Y3300" s="3"/>
    </row>
    <row r="3301" spans="16:25" x14ac:dyDescent="0.45">
      <c r="P3301" s="3"/>
      <c r="W3301" s="3"/>
      <c r="Y3301" s="3"/>
    </row>
    <row r="3302" spans="16:25" x14ac:dyDescent="0.45">
      <c r="P3302" s="3"/>
      <c r="W3302" s="3"/>
      <c r="Y3302" s="3"/>
    </row>
    <row r="3303" spans="16:25" x14ac:dyDescent="0.45">
      <c r="P3303" s="3"/>
      <c r="W3303" s="3"/>
      <c r="Y3303" s="3"/>
    </row>
    <row r="3304" spans="16:25" x14ac:dyDescent="0.45">
      <c r="P3304" s="3"/>
      <c r="W3304" s="3"/>
      <c r="Y3304" s="3"/>
    </row>
    <row r="3305" spans="16:25" x14ac:dyDescent="0.45">
      <c r="P3305" s="3"/>
      <c r="W3305" s="3"/>
      <c r="Y3305" s="3"/>
    </row>
    <row r="3306" spans="16:25" x14ac:dyDescent="0.45">
      <c r="P3306" s="3"/>
      <c r="W3306" s="3"/>
      <c r="Y3306" s="3"/>
    </row>
    <row r="3307" spans="16:25" x14ac:dyDescent="0.45">
      <c r="P3307" s="3"/>
      <c r="W3307" s="3"/>
      <c r="Y3307" s="3"/>
    </row>
    <row r="3308" spans="16:25" x14ac:dyDescent="0.45">
      <c r="P3308" s="3"/>
      <c r="W3308" s="3"/>
      <c r="Y3308" s="3"/>
    </row>
    <row r="3309" spans="16:25" x14ac:dyDescent="0.45">
      <c r="P3309" s="3"/>
      <c r="W3309" s="3"/>
      <c r="Y3309" s="3"/>
    </row>
    <row r="3310" spans="16:25" x14ac:dyDescent="0.45">
      <c r="P3310" s="3"/>
      <c r="W3310" s="3"/>
      <c r="Y3310" s="3"/>
    </row>
    <row r="3311" spans="16:25" x14ac:dyDescent="0.45">
      <c r="P3311" s="3"/>
      <c r="W3311" s="3"/>
      <c r="Y3311" s="3"/>
    </row>
    <row r="3312" spans="16:25" x14ac:dyDescent="0.45">
      <c r="P3312" s="3"/>
      <c r="W3312" s="3"/>
      <c r="Y3312" s="3"/>
    </row>
    <row r="3313" spans="16:25" x14ac:dyDescent="0.45">
      <c r="P3313" s="3"/>
      <c r="W3313" s="3"/>
      <c r="Y3313" s="3"/>
    </row>
    <row r="3314" spans="16:25" x14ac:dyDescent="0.45">
      <c r="P3314" s="3"/>
      <c r="W3314" s="3"/>
      <c r="Y3314" s="3"/>
    </row>
    <row r="3315" spans="16:25" x14ac:dyDescent="0.45">
      <c r="P3315" s="3"/>
      <c r="W3315" s="3"/>
      <c r="Y3315" s="3"/>
    </row>
    <row r="3316" spans="16:25" x14ac:dyDescent="0.45">
      <c r="P3316" s="3"/>
      <c r="W3316" s="3"/>
      <c r="Y3316" s="3"/>
    </row>
    <row r="3317" spans="16:25" x14ac:dyDescent="0.45">
      <c r="P3317" s="3"/>
      <c r="W3317" s="3"/>
      <c r="Y3317" s="3"/>
    </row>
    <row r="3318" spans="16:25" x14ac:dyDescent="0.45">
      <c r="P3318" s="3"/>
      <c r="W3318" s="3"/>
      <c r="Y3318" s="3"/>
    </row>
    <row r="3319" spans="16:25" x14ac:dyDescent="0.45">
      <c r="P3319" s="3"/>
      <c r="W3319" s="3"/>
      <c r="Y3319" s="3"/>
    </row>
    <row r="3320" spans="16:25" x14ac:dyDescent="0.45">
      <c r="P3320" s="3"/>
      <c r="W3320" s="3"/>
      <c r="Y3320" s="3"/>
    </row>
    <row r="3321" spans="16:25" x14ac:dyDescent="0.45">
      <c r="P3321" s="3"/>
      <c r="W3321" s="3"/>
      <c r="Y3321" s="3"/>
    </row>
    <row r="3322" spans="16:25" x14ac:dyDescent="0.45">
      <c r="P3322" s="3"/>
      <c r="W3322" s="3"/>
      <c r="Y3322" s="3"/>
    </row>
    <row r="3323" spans="16:25" x14ac:dyDescent="0.45">
      <c r="P3323" s="3"/>
      <c r="W3323" s="3"/>
      <c r="Y3323" s="3"/>
    </row>
    <row r="3324" spans="16:25" x14ac:dyDescent="0.45">
      <c r="P3324" s="3"/>
      <c r="W3324" s="3"/>
      <c r="Y3324" s="3"/>
    </row>
    <row r="3325" spans="16:25" x14ac:dyDescent="0.45">
      <c r="P3325" s="3"/>
      <c r="W3325" s="3"/>
      <c r="Y3325" s="3"/>
    </row>
    <row r="3326" spans="16:25" x14ac:dyDescent="0.45">
      <c r="P3326" s="3"/>
      <c r="W3326" s="3"/>
      <c r="Y3326" s="3"/>
    </row>
    <row r="3327" spans="16:25" x14ac:dyDescent="0.45">
      <c r="P3327" s="3"/>
      <c r="W3327" s="3"/>
      <c r="Y3327" s="3"/>
    </row>
    <row r="3328" spans="16:25" x14ac:dyDescent="0.45">
      <c r="P3328" s="3"/>
      <c r="W3328" s="3"/>
      <c r="Y3328" s="3"/>
    </row>
    <row r="3329" spans="16:25" x14ac:dyDescent="0.45">
      <c r="P3329" s="3"/>
      <c r="W3329" s="3"/>
      <c r="Y3329" s="3"/>
    </row>
    <row r="3330" spans="16:25" x14ac:dyDescent="0.45">
      <c r="P3330" s="3"/>
      <c r="W3330" s="3"/>
      <c r="Y3330" s="3"/>
    </row>
    <row r="3331" spans="16:25" x14ac:dyDescent="0.45">
      <c r="P3331" s="3"/>
      <c r="W3331" s="3"/>
      <c r="Y3331" s="3"/>
    </row>
    <row r="3332" spans="16:25" x14ac:dyDescent="0.45">
      <c r="P3332" s="3"/>
      <c r="W3332" s="3"/>
      <c r="Y3332" s="3"/>
    </row>
    <row r="3333" spans="16:25" x14ac:dyDescent="0.45">
      <c r="P3333" s="3"/>
      <c r="W3333" s="3"/>
      <c r="Y3333" s="3"/>
    </row>
    <row r="3334" spans="16:25" x14ac:dyDescent="0.45">
      <c r="P3334" s="3"/>
      <c r="W3334" s="3"/>
      <c r="Y3334" s="3"/>
    </row>
    <row r="3335" spans="16:25" x14ac:dyDescent="0.45">
      <c r="P3335" s="3"/>
      <c r="W3335" s="3"/>
      <c r="Y3335" s="3"/>
    </row>
    <row r="3336" spans="16:25" x14ac:dyDescent="0.45">
      <c r="P3336" s="3"/>
      <c r="W3336" s="3"/>
      <c r="Y3336" s="3"/>
    </row>
    <row r="3337" spans="16:25" x14ac:dyDescent="0.45">
      <c r="P3337" s="3"/>
      <c r="W3337" s="3"/>
      <c r="Y3337" s="3"/>
    </row>
    <row r="3338" spans="16:25" x14ac:dyDescent="0.45">
      <c r="P3338" s="3"/>
      <c r="W3338" s="3"/>
      <c r="Y3338" s="3"/>
    </row>
    <row r="3339" spans="16:25" x14ac:dyDescent="0.45">
      <c r="P3339" s="3"/>
      <c r="W3339" s="3"/>
      <c r="Y3339" s="3"/>
    </row>
    <row r="3340" spans="16:25" x14ac:dyDescent="0.45">
      <c r="P3340" s="3"/>
      <c r="W3340" s="3"/>
      <c r="Y3340" s="3"/>
    </row>
    <row r="3341" spans="16:25" x14ac:dyDescent="0.45">
      <c r="P3341" s="3"/>
      <c r="W3341" s="3"/>
      <c r="Y3341" s="3"/>
    </row>
    <row r="3342" spans="16:25" x14ac:dyDescent="0.45">
      <c r="P3342" s="3"/>
      <c r="W3342" s="3"/>
      <c r="Y3342" s="3"/>
    </row>
    <row r="3343" spans="16:25" x14ac:dyDescent="0.45">
      <c r="P3343" s="3"/>
      <c r="W3343" s="3"/>
      <c r="Y3343" s="3"/>
    </row>
    <row r="3344" spans="16:25" x14ac:dyDescent="0.45">
      <c r="P3344" s="3"/>
      <c r="W3344" s="3"/>
      <c r="Y3344" s="3"/>
    </row>
    <row r="3345" spans="16:25" x14ac:dyDescent="0.45">
      <c r="P3345" s="3"/>
      <c r="W3345" s="3"/>
      <c r="Y3345" s="3"/>
    </row>
    <row r="3346" spans="16:25" x14ac:dyDescent="0.45">
      <c r="P3346" s="3"/>
      <c r="W3346" s="3"/>
      <c r="Y3346" s="3"/>
    </row>
    <row r="3347" spans="16:25" x14ac:dyDescent="0.45">
      <c r="P3347" s="3"/>
      <c r="W3347" s="3"/>
      <c r="Y3347" s="3"/>
    </row>
    <row r="3348" spans="16:25" x14ac:dyDescent="0.45">
      <c r="P3348" s="3"/>
      <c r="W3348" s="3"/>
      <c r="Y3348" s="3"/>
    </row>
    <row r="3349" spans="16:25" x14ac:dyDescent="0.45">
      <c r="P3349" s="3"/>
      <c r="W3349" s="3"/>
      <c r="Y3349" s="3"/>
    </row>
    <row r="3350" spans="16:25" x14ac:dyDescent="0.45">
      <c r="P3350" s="3"/>
      <c r="W3350" s="3"/>
      <c r="Y3350" s="3"/>
    </row>
    <row r="3351" spans="16:25" x14ac:dyDescent="0.45">
      <c r="P3351" s="3"/>
      <c r="W3351" s="3"/>
      <c r="Y3351" s="3"/>
    </row>
    <row r="3352" spans="16:25" x14ac:dyDescent="0.45">
      <c r="P3352" s="3"/>
      <c r="W3352" s="3"/>
      <c r="Y3352" s="3"/>
    </row>
    <row r="3353" spans="16:25" x14ac:dyDescent="0.45">
      <c r="P3353" s="3"/>
      <c r="W3353" s="3"/>
      <c r="Y3353" s="3"/>
    </row>
    <row r="3354" spans="16:25" x14ac:dyDescent="0.45">
      <c r="P3354" s="3"/>
      <c r="W3354" s="3"/>
      <c r="Y3354" s="3"/>
    </row>
    <row r="3355" spans="16:25" x14ac:dyDescent="0.45">
      <c r="P3355" s="3"/>
      <c r="W3355" s="3"/>
      <c r="Y3355" s="3"/>
    </row>
    <row r="3356" spans="16:25" x14ac:dyDescent="0.45">
      <c r="P3356" s="3"/>
      <c r="W3356" s="3"/>
      <c r="Y3356" s="3"/>
    </row>
    <row r="3357" spans="16:25" x14ac:dyDescent="0.45">
      <c r="P3357" s="3"/>
      <c r="W3357" s="3"/>
      <c r="Y3357" s="3"/>
    </row>
    <row r="3358" spans="16:25" x14ac:dyDescent="0.45">
      <c r="P3358" s="3"/>
      <c r="W3358" s="3"/>
      <c r="Y3358" s="3"/>
    </row>
    <row r="3359" spans="16:25" x14ac:dyDescent="0.45">
      <c r="P3359" s="3"/>
      <c r="W3359" s="3"/>
      <c r="Y3359" s="3"/>
    </row>
    <row r="3360" spans="16:25" x14ac:dyDescent="0.45">
      <c r="P3360" s="3"/>
      <c r="W3360" s="3"/>
      <c r="Y3360" s="3"/>
    </row>
    <row r="3361" spans="16:25" x14ac:dyDescent="0.45">
      <c r="P3361" s="3"/>
      <c r="W3361" s="3"/>
      <c r="Y3361" s="3"/>
    </row>
    <row r="3362" spans="16:25" x14ac:dyDescent="0.45">
      <c r="P3362" s="3"/>
      <c r="W3362" s="3"/>
      <c r="Y3362" s="3"/>
    </row>
    <row r="3363" spans="16:25" x14ac:dyDescent="0.45">
      <c r="P3363" s="3"/>
      <c r="W3363" s="3"/>
      <c r="Y3363" s="3"/>
    </row>
    <row r="3364" spans="16:25" x14ac:dyDescent="0.45">
      <c r="P3364" s="3"/>
      <c r="W3364" s="3"/>
      <c r="Y3364" s="3"/>
    </row>
    <row r="3365" spans="16:25" x14ac:dyDescent="0.45">
      <c r="P3365" s="3"/>
      <c r="W3365" s="3"/>
      <c r="Y3365" s="3"/>
    </row>
    <row r="3366" spans="16:25" x14ac:dyDescent="0.45">
      <c r="P3366" s="3"/>
      <c r="W3366" s="3"/>
      <c r="Y3366" s="3"/>
    </row>
    <row r="3367" spans="16:25" x14ac:dyDescent="0.45">
      <c r="P3367" s="3"/>
      <c r="W3367" s="3"/>
      <c r="Y3367" s="3"/>
    </row>
    <row r="3368" spans="16:25" x14ac:dyDescent="0.45">
      <c r="P3368" s="3"/>
      <c r="W3368" s="3"/>
      <c r="Y3368" s="3"/>
    </row>
    <row r="3369" spans="16:25" x14ac:dyDescent="0.45">
      <c r="P3369" s="3"/>
      <c r="W3369" s="3"/>
      <c r="Y3369" s="3"/>
    </row>
    <row r="3370" spans="16:25" x14ac:dyDescent="0.45">
      <c r="P3370" s="3"/>
      <c r="W3370" s="3"/>
      <c r="Y3370" s="3"/>
    </row>
    <row r="3371" spans="16:25" x14ac:dyDescent="0.45">
      <c r="P3371" s="3"/>
      <c r="W3371" s="3"/>
      <c r="Y3371" s="3"/>
    </row>
    <row r="3372" spans="16:25" x14ac:dyDescent="0.45">
      <c r="P3372" s="3"/>
      <c r="W3372" s="3"/>
      <c r="Y3372" s="3"/>
    </row>
    <row r="3373" spans="16:25" x14ac:dyDescent="0.45">
      <c r="P3373" s="3"/>
      <c r="W3373" s="3"/>
      <c r="Y3373" s="3"/>
    </row>
    <row r="3374" spans="16:25" x14ac:dyDescent="0.45">
      <c r="P3374" s="3"/>
      <c r="W3374" s="3"/>
      <c r="Y3374" s="3"/>
    </row>
    <row r="3375" spans="16:25" x14ac:dyDescent="0.45">
      <c r="P3375" s="3"/>
      <c r="W3375" s="3"/>
      <c r="Y3375" s="3"/>
    </row>
    <row r="3376" spans="16:25" x14ac:dyDescent="0.45">
      <c r="P3376" s="3"/>
      <c r="W3376" s="3"/>
      <c r="Y3376" s="3"/>
    </row>
    <row r="3377" spans="16:25" x14ac:dyDescent="0.45">
      <c r="P3377" s="3"/>
      <c r="W3377" s="3"/>
      <c r="Y3377" s="3"/>
    </row>
    <row r="3378" spans="16:25" x14ac:dyDescent="0.45">
      <c r="P3378" s="3"/>
      <c r="W3378" s="3"/>
      <c r="Y3378" s="3"/>
    </row>
    <row r="3379" spans="16:25" x14ac:dyDescent="0.45">
      <c r="P3379" s="3"/>
      <c r="W3379" s="3"/>
      <c r="Y3379" s="3"/>
    </row>
    <row r="3380" spans="16:25" x14ac:dyDescent="0.45">
      <c r="P3380" s="3"/>
      <c r="W3380" s="3"/>
      <c r="Y3380" s="3"/>
    </row>
    <row r="3381" spans="16:25" x14ac:dyDescent="0.45">
      <c r="P3381" s="3"/>
      <c r="W3381" s="3"/>
      <c r="Y3381" s="3"/>
    </row>
    <row r="3382" spans="16:25" x14ac:dyDescent="0.45">
      <c r="P3382" s="3"/>
      <c r="W3382" s="3"/>
      <c r="Y3382" s="3"/>
    </row>
    <row r="3383" spans="16:25" x14ac:dyDescent="0.45">
      <c r="P3383" s="3"/>
      <c r="W3383" s="3"/>
      <c r="Y3383" s="3"/>
    </row>
    <row r="3384" spans="16:25" x14ac:dyDescent="0.45">
      <c r="P3384" s="3"/>
      <c r="W3384" s="3"/>
      <c r="Y3384" s="3"/>
    </row>
    <row r="3385" spans="16:25" x14ac:dyDescent="0.45">
      <c r="P3385" s="3"/>
      <c r="W3385" s="3"/>
      <c r="Y3385" s="3"/>
    </row>
    <row r="3386" spans="16:25" x14ac:dyDescent="0.45">
      <c r="P3386" s="3"/>
      <c r="W3386" s="3"/>
      <c r="Y3386" s="3"/>
    </row>
    <row r="3387" spans="16:25" x14ac:dyDescent="0.45">
      <c r="P3387" s="3"/>
      <c r="W3387" s="3"/>
      <c r="Y3387" s="3"/>
    </row>
    <row r="3388" spans="16:25" x14ac:dyDescent="0.45">
      <c r="P3388" s="3"/>
      <c r="W3388" s="3"/>
      <c r="Y3388" s="3"/>
    </row>
    <row r="3389" spans="16:25" x14ac:dyDescent="0.45">
      <c r="P3389" s="3"/>
      <c r="W3389" s="3"/>
      <c r="Y3389" s="3"/>
    </row>
    <row r="3390" spans="16:25" x14ac:dyDescent="0.45">
      <c r="P3390" s="3"/>
      <c r="W3390" s="3"/>
      <c r="Y3390" s="3"/>
    </row>
    <row r="3391" spans="16:25" x14ac:dyDescent="0.45">
      <c r="P3391" s="3"/>
      <c r="W3391" s="3"/>
      <c r="Y3391" s="3"/>
    </row>
    <row r="3392" spans="16:25" x14ac:dyDescent="0.45">
      <c r="P3392" s="3"/>
      <c r="W3392" s="3"/>
      <c r="Y3392" s="3"/>
    </row>
    <row r="3393" spans="16:25" x14ac:dyDescent="0.45">
      <c r="P3393" s="3"/>
      <c r="W3393" s="3"/>
      <c r="Y3393" s="3"/>
    </row>
    <row r="3394" spans="16:25" x14ac:dyDescent="0.45">
      <c r="P3394" s="3"/>
      <c r="W3394" s="3"/>
      <c r="Y3394" s="3"/>
    </row>
    <row r="3395" spans="16:25" x14ac:dyDescent="0.45">
      <c r="P3395" s="3"/>
      <c r="W3395" s="3"/>
      <c r="Y3395" s="3"/>
    </row>
    <row r="3396" spans="16:25" x14ac:dyDescent="0.45">
      <c r="P3396" s="3"/>
      <c r="W3396" s="3"/>
      <c r="Y3396" s="3"/>
    </row>
    <row r="3397" spans="16:25" x14ac:dyDescent="0.45">
      <c r="P3397" s="3"/>
      <c r="W3397" s="3"/>
      <c r="Y3397" s="3"/>
    </row>
    <row r="3398" spans="16:25" x14ac:dyDescent="0.45">
      <c r="P3398" s="3"/>
      <c r="W3398" s="3"/>
      <c r="Y3398" s="3"/>
    </row>
    <row r="3399" spans="16:25" x14ac:dyDescent="0.45">
      <c r="P3399" s="3"/>
      <c r="W3399" s="3"/>
      <c r="Y3399" s="3"/>
    </row>
    <row r="3400" spans="16:25" x14ac:dyDescent="0.45">
      <c r="P3400" s="3"/>
      <c r="W3400" s="3"/>
      <c r="Y3400" s="3"/>
    </row>
    <row r="3401" spans="16:25" x14ac:dyDescent="0.45">
      <c r="P3401" s="3"/>
      <c r="W3401" s="3"/>
      <c r="Y3401" s="3"/>
    </row>
    <row r="3402" spans="16:25" x14ac:dyDescent="0.45">
      <c r="P3402" s="3"/>
      <c r="W3402" s="3"/>
      <c r="Y3402" s="3"/>
    </row>
    <row r="3403" spans="16:25" x14ac:dyDescent="0.45">
      <c r="P3403" s="3"/>
      <c r="W3403" s="3"/>
      <c r="Y3403" s="3"/>
    </row>
    <row r="3404" spans="16:25" x14ac:dyDescent="0.45">
      <c r="P3404" s="3"/>
      <c r="W3404" s="3"/>
      <c r="Y3404" s="3"/>
    </row>
    <row r="3405" spans="16:25" x14ac:dyDescent="0.45">
      <c r="P3405" s="3"/>
      <c r="W3405" s="3"/>
      <c r="Y3405" s="3"/>
    </row>
    <row r="3406" spans="16:25" x14ac:dyDescent="0.45">
      <c r="P3406" s="3"/>
      <c r="W3406" s="3"/>
      <c r="Y3406" s="3"/>
    </row>
    <row r="3407" spans="16:25" x14ac:dyDescent="0.45">
      <c r="P3407" s="3"/>
      <c r="W3407" s="3"/>
      <c r="Y3407" s="3"/>
    </row>
    <row r="3408" spans="16:25" x14ac:dyDescent="0.45">
      <c r="P3408" s="3"/>
      <c r="W3408" s="3"/>
      <c r="Y3408" s="3"/>
    </row>
    <row r="3409" spans="16:25" x14ac:dyDescent="0.45">
      <c r="P3409" s="3"/>
      <c r="W3409" s="3"/>
      <c r="Y3409" s="3"/>
    </row>
    <row r="3410" spans="16:25" x14ac:dyDescent="0.45">
      <c r="P3410" s="3"/>
      <c r="W3410" s="3"/>
      <c r="Y3410" s="3"/>
    </row>
    <row r="3411" spans="16:25" x14ac:dyDescent="0.45">
      <c r="P3411" s="3"/>
      <c r="W3411" s="3"/>
      <c r="Y3411" s="3"/>
    </row>
    <row r="3412" spans="16:25" x14ac:dyDescent="0.45">
      <c r="P3412" s="3"/>
      <c r="W3412" s="3"/>
      <c r="Y3412" s="3"/>
    </row>
    <row r="3413" spans="16:25" x14ac:dyDescent="0.45">
      <c r="P3413" s="3"/>
      <c r="W3413" s="3"/>
      <c r="Y3413" s="3"/>
    </row>
    <row r="3414" spans="16:25" x14ac:dyDescent="0.45">
      <c r="P3414" s="3"/>
      <c r="W3414" s="3"/>
      <c r="Y3414" s="3"/>
    </row>
    <row r="3415" spans="16:25" x14ac:dyDescent="0.45">
      <c r="P3415" s="3"/>
      <c r="W3415" s="3"/>
      <c r="Y3415" s="3"/>
    </row>
    <row r="3416" spans="16:25" x14ac:dyDescent="0.45">
      <c r="P3416" s="3"/>
      <c r="W3416" s="3"/>
      <c r="Y3416" s="3"/>
    </row>
    <row r="3417" spans="16:25" x14ac:dyDescent="0.45">
      <c r="P3417" s="3"/>
      <c r="W3417" s="3"/>
      <c r="Y3417" s="3"/>
    </row>
    <row r="3418" spans="16:25" x14ac:dyDescent="0.45">
      <c r="P3418" s="3"/>
      <c r="W3418" s="3"/>
      <c r="Y3418" s="3"/>
    </row>
    <row r="3419" spans="16:25" x14ac:dyDescent="0.45">
      <c r="P3419" s="3"/>
      <c r="W3419" s="3"/>
      <c r="Y3419" s="3"/>
    </row>
    <row r="3420" spans="16:25" x14ac:dyDescent="0.45">
      <c r="P3420" s="3"/>
      <c r="W3420" s="3"/>
      <c r="Y3420" s="3"/>
    </row>
    <row r="3421" spans="16:25" x14ac:dyDescent="0.45">
      <c r="P3421" s="3"/>
      <c r="W3421" s="3"/>
      <c r="Y3421" s="3"/>
    </row>
    <row r="3422" spans="16:25" x14ac:dyDescent="0.45">
      <c r="P3422" s="3"/>
      <c r="W3422" s="3"/>
      <c r="Y3422" s="3"/>
    </row>
    <row r="3423" spans="16:25" x14ac:dyDescent="0.45">
      <c r="P3423" s="3"/>
      <c r="W3423" s="3"/>
      <c r="Y3423" s="3"/>
    </row>
    <row r="3424" spans="16:25" x14ac:dyDescent="0.45">
      <c r="P3424" s="3"/>
      <c r="W3424" s="3"/>
      <c r="Y3424" s="3"/>
    </row>
    <row r="3425" spans="16:25" x14ac:dyDescent="0.45">
      <c r="P3425" s="3"/>
      <c r="W3425" s="3"/>
      <c r="Y3425" s="3"/>
    </row>
    <row r="3426" spans="16:25" x14ac:dyDescent="0.45">
      <c r="P3426" s="3"/>
      <c r="W3426" s="3"/>
      <c r="Y3426" s="3"/>
    </row>
    <row r="3427" spans="16:25" x14ac:dyDescent="0.45">
      <c r="P3427" s="3"/>
      <c r="W3427" s="3"/>
      <c r="Y3427" s="3"/>
    </row>
    <row r="3428" spans="16:25" x14ac:dyDescent="0.45">
      <c r="P3428" s="3"/>
      <c r="W3428" s="3"/>
      <c r="Y3428" s="3"/>
    </row>
    <row r="3429" spans="16:25" x14ac:dyDescent="0.45">
      <c r="P3429" s="3"/>
      <c r="W3429" s="3"/>
      <c r="Y3429" s="3"/>
    </row>
    <row r="3430" spans="16:25" x14ac:dyDescent="0.45">
      <c r="P3430" s="3"/>
      <c r="W3430" s="3"/>
      <c r="Y3430" s="3"/>
    </row>
    <row r="3431" spans="16:25" x14ac:dyDescent="0.45">
      <c r="P3431" s="3"/>
      <c r="W3431" s="3"/>
      <c r="Y3431" s="3"/>
    </row>
    <row r="3432" spans="16:25" x14ac:dyDescent="0.45">
      <c r="P3432" s="3"/>
      <c r="W3432" s="3"/>
      <c r="Y3432" s="3"/>
    </row>
    <row r="3433" spans="16:25" x14ac:dyDescent="0.45">
      <c r="P3433" s="3"/>
      <c r="W3433" s="3"/>
      <c r="Y3433" s="3"/>
    </row>
    <row r="3434" spans="16:25" x14ac:dyDescent="0.45">
      <c r="P3434" s="3"/>
      <c r="W3434" s="3"/>
      <c r="Y3434" s="3"/>
    </row>
    <row r="3435" spans="16:25" x14ac:dyDescent="0.45">
      <c r="P3435" s="3"/>
      <c r="W3435" s="3"/>
      <c r="Y3435" s="3"/>
    </row>
    <row r="3436" spans="16:25" x14ac:dyDescent="0.45">
      <c r="P3436" s="3"/>
      <c r="W3436" s="3"/>
      <c r="Y3436" s="3"/>
    </row>
    <row r="3437" spans="16:25" x14ac:dyDescent="0.45">
      <c r="P3437" s="3"/>
      <c r="W3437" s="3"/>
      <c r="Y3437" s="3"/>
    </row>
    <row r="3438" spans="16:25" x14ac:dyDescent="0.45">
      <c r="P3438" s="3"/>
      <c r="W3438" s="3"/>
      <c r="Y3438" s="3"/>
    </row>
    <row r="3439" spans="16:25" x14ac:dyDescent="0.45">
      <c r="P3439" s="3"/>
      <c r="W3439" s="3"/>
      <c r="Y3439" s="3"/>
    </row>
    <row r="3440" spans="16:25" x14ac:dyDescent="0.45">
      <c r="P3440" s="3"/>
      <c r="W3440" s="3"/>
      <c r="Y3440" s="3"/>
    </row>
    <row r="3441" spans="16:25" x14ac:dyDescent="0.45">
      <c r="P3441" s="3"/>
      <c r="W3441" s="3"/>
      <c r="Y3441" s="3"/>
    </row>
    <row r="3442" spans="16:25" x14ac:dyDescent="0.45">
      <c r="P3442" s="3"/>
      <c r="W3442" s="3"/>
      <c r="Y3442" s="3"/>
    </row>
    <row r="3443" spans="16:25" x14ac:dyDescent="0.45">
      <c r="P3443" s="3"/>
      <c r="W3443" s="3"/>
      <c r="Y3443" s="3"/>
    </row>
    <row r="3444" spans="16:25" x14ac:dyDescent="0.45">
      <c r="P3444" s="3"/>
      <c r="W3444" s="3"/>
      <c r="Y3444" s="3"/>
    </row>
    <row r="3445" spans="16:25" x14ac:dyDescent="0.45">
      <c r="P3445" s="3"/>
      <c r="W3445" s="3"/>
      <c r="Y3445" s="3"/>
    </row>
    <row r="3446" spans="16:25" x14ac:dyDescent="0.45">
      <c r="P3446" s="3"/>
      <c r="W3446" s="3"/>
      <c r="Y3446" s="3"/>
    </row>
    <row r="3447" spans="16:25" x14ac:dyDescent="0.45">
      <c r="P3447" s="3"/>
      <c r="W3447" s="3"/>
      <c r="Y3447" s="3"/>
    </row>
    <row r="3448" spans="16:25" x14ac:dyDescent="0.45">
      <c r="P3448" s="3"/>
      <c r="W3448" s="3"/>
      <c r="Y3448" s="3"/>
    </row>
    <row r="3449" spans="16:25" x14ac:dyDescent="0.45">
      <c r="P3449" s="3"/>
      <c r="W3449" s="3"/>
      <c r="Y3449" s="3"/>
    </row>
    <row r="3450" spans="16:25" x14ac:dyDescent="0.45">
      <c r="P3450" s="3"/>
      <c r="W3450" s="3"/>
      <c r="Y3450" s="3"/>
    </row>
    <row r="3451" spans="16:25" x14ac:dyDescent="0.45">
      <c r="P3451" s="3"/>
      <c r="W3451" s="3"/>
      <c r="Y3451" s="3"/>
    </row>
    <row r="3452" spans="16:25" x14ac:dyDescent="0.45">
      <c r="P3452" s="3"/>
      <c r="W3452" s="3"/>
      <c r="Y3452" s="3"/>
    </row>
    <row r="3453" spans="16:25" x14ac:dyDescent="0.45">
      <c r="P3453" s="3"/>
      <c r="W3453" s="3"/>
      <c r="Y3453" s="3"/>
    </row>
    <row r="3454" spans="16:25" x14ac:dyDescent="0.45">
      <c r="P3454" s="3"/>
      <c r="W3454" s="3"/>
      <c r="Y3454" s="3"/>
    </row>
    <row r="3455" spans="16:25" x14ac:dyDescent="0.45">
      <c r="P3455" s="3"/>
      <c r="W3455" s="3"/>
      <c r="Y3455" s="3"/>
    </row>
    <row r="3456" spans="16:25" x14ac:dyDescent="0.45">
      <c r="P3456" s="3"/>
      <c r="W3456" s="3"/>
      <c r="Y3456" s="3"/>
    </row>
    <row r="3457" spans="16:25" x14ac:dyDescent="0.45">
      <c r="P3457" s="3"/>
      <c r="W3457" s="3"/>
      <c r="Y3457" s="3"/>
    </row>
    <row r="3458" spans="16:25" x14ac:dyDescent="0.45">
      <c r="P3458" s="3"/>
      <c r="W3458" s="3"/>
      <c r="Y3458" s="3"/>
    </row>
    <row r="3459" spans="16:25" x14ac:dyDescent="0.45">
      <c r="P3459" s="3"/>
      <c r="W3459" s="3"/>
      <c r="Y3459" s="3"/>
    </row>
    <row r="3460" spans="16:25" x14ac:dyDescent="0.45">
      <c r="P3460" s="3"/>
      <c r="W3460" s="3"/>
      <c r="Y3460" s="3"/>
    </row>
    <row r="3461" spans="16:25" x14ac:dyDescent="0.45">
      <c r="P3461" s="3"/>
      <c r="W3461" s="3"/>
      <c r="Y3461" s="3"/>
    </row>
    <row r="3462" spans="16:25" x14ac:dyDescent="0.45">
      <c r="P3462" s="3"/>
      <c r="W3462" s="3"/>
      <c r="Y3462" s="3"/>
    </row>
    <row r="3463" spans="16:25" x14ac:dyDescent="0.45">
      <c r="P3463" s="3"/>
      <c r="W3463" s="3"/>
      <c r="Y3463" s="3"/>
    </row>
    <row r="3464" spans="16:25" x14ac:dyDescent="0.45">
      <c r="P3464" s="3"/>
      <c r="W3464" s="3"/>
      <c r="Y3464" s="3"/>
    </row>
    <row r="3465" spans="16:25" x14ac:dyDescent="0.45">
      <c r="P3465" s="3"/>
      <c r="W3465" s="3"/>
      <c r="Y3465" s="3"/>
    </row>
    <row r="3466" spans="16:25" x14ac:dyDescent="0.45">
      <c r="P3466" s="3"/>
      <c r="W3466" s="3"/>
      <c r="Y3466" s="3"/>
    </row>
    <row r="3467" spans="16:25" x14ac:dyDescent="0.45">
      <c r="P3467" s="3"/>
      <c r="W3467" s="3"/>
      <c r="Y3467" s="3"/>
    </row>
    <row r="3468" spans="16:25" x14ac:dyDescent="0.45">
      <c r="P3468" s="3"/>
      <c r="W3468" s="3"/>
      <c r="Y3468" s="3"/>
    </row>
    <row r="3469" spans="16:25" x14ac:dyDescent="0.45">
      <c r="P3469" s="3"/>
      <c r="W3469" s="3"/>
      <c r="Y3469" s="3"/>
    </row>
    <row r="3470" spans="16:25" x14ac:dyDescent="0.45">
      <c r="P3470" s="3"/>
      <c r="W3470" s="3"/>
      <c r="Y3470" s="3"/>
    </row>
    <row r="3471" spans="16:25" x14ac:dyDescent="0.45">
      <c r="P3471" s="3"/>
      <c r="W3471" s="3"/>
      <c r="Y3471" s="3"/>
    </row>
    <row r="3472" spans="16:25" x14ac:dyDescent="0.45">
      <c r="P3472" s="3"/>
      <c r="W3472" s="3"/>
      <c r="Y3472" s="3"/>
    </row>
    <row r="3473" spans="16:25" x14ac:dyDescent="0.45">
      <c r="P3473" s="3"/>
      <c r="W3473" s="3"/>
      <c r="Y3473" s="3"/>
    </row>
    <row r="3474" spans="16:25" x14ac:dyDescent="0.45">
      <c r="P3474" s="3"/>
      <c r="W3474" s="3"/>
      <c r="Y3474" s="3"/>
    </row>
    <row r="3475" spans="16:25" x14ac:dyDescent="0.45">
      <c r="P3475" s="3"/>
      <c r="W3475" s="3"/>
      <c r="Y3475" s="3"/>
    </row>
    <row r="3476" spans="16:25" x14ac:dyDescent="0.45">
      <c r="P3476" s="3"/>
      <c r="W3476" s="3"/>
      <c r="Y3476" s="3"/>
    </row>
    <row r="3477" spans="16:25" x14ac:dyDescent="0.45">
      <c r="P3477" s="3"/>
      <c r="W3477" s="3"/>
      <c r="Y3477" s="3"/>
    </row>
    <row r="3478" spans="16:25" x14ac:dyDescent="0.45">
      <c r="P3478" s="3"/>
      <c r="W3478" s="3"/>
      <c r="Y3478" s="3"/>
    </row>
    <row r="3479" spans="16:25" x14ac:dyDescent="0.45">
      <c r="P3479" s="3"/>
      <c r="W3479" s="3"/>
      <c r="Y3479" s="3"/>
    </row>
    <row r="3480" spans="16:25" x14ac:dyDescent="0.45">
      <c r="P3480" s="3"/>
      <c r="W3480" s="3"/>
      <c r="Y3480" s="3"/>
    </row>
    <row r="3481" spans="16:25" x14ac:dyDescent="0.45">
      <c r="P3481" s="3"/>
      <c r="W3481" s="3"/>
      <c r="Y3481" s="3"/>
    </row>
    <row r="3482" spans="16:25" x14ac:dyDescent="0.45">
      <c r="P3482" s="3"/>
      <c r="W3482" s="3"/>
      <c r="Y3482" s="3"/>
    </row>
    <row r="3483" spans="16:25" x14ac:dyDescent="0.45">
      <c r="P3483" s="3"/>
      <c r="W3483" s="3"/>
      <c r="Y3483" s="3"/>
    </row>
    <row r="3484" spans="16:25" x14ac:dyDescent="0.45">
      <c r="P3484" s="3"/>
      <c r="W3484" s="3"/>
      <c r="Y3484" s="3"/>
    </row>
    <row r="3485" spans="16:25" x14ac:dyDescent="0.45">
      <c r="P3485" s="3"/>
      <c r="W3485" s="3"/>
      <c r="Y3485" s="3"/>
    </row>
    <row r="3486" spans="16:25" x14ac:dyDescent="0.45">
      <c r="P3486" s="3"/>
      <c r="W3486" s="3"/>
      <c r="Y3486" s="3"/>
    </row>
    <row r="3487" spans="16:25" x14ac:dyDescent="0.45">
      <c r="P3487" s="3"/>
      <c r="W3487" s="3"/>
      <c r="Y3487" s="3"/>
    </row>
    <row r="3488" spans="16:25" x14ac:dyDescent="0.45">
      <c r="P3488" s="3"/>
      <c r="W3488" s="3"/>
      <c r="Y3488" s="3"/>
    </row>
    <row r="3489" spans="16:25" x14ac:dyDescent="0.45">
      <c r="P3489" s="3"/>
      <c r="W3489" s="3"/>
      <c r="Y3489" s="3"/>
    </row>
    <row r="3490" spans="16:25" x14ac:dyDescent="0.45">
      <c r="P3490" s="3"/>
      <c r="W3490" s="3"/>
      <c r="Y3490" s="3"/>
    </row>
    <row r="3491" spans="16:25" x14ac:dyDescent="0.45">
      <c r="P3491" s="3"/>
      <c r="W3491" s="3"/>
      <c r="Y3491" s="3"/>
    </row>
    <row r="3492" spans="16:25" x14ac:dyDescent="0.45">
      <c r="P3492" s="3"/>
      <c r="W3492" s="3"/>
      <c r="Y3492" s="3"/>
    </row>
    <row r="3493" spans="16:25" x14ac:dyDescent="0.45">
      <c r="P3493" s="3"/>
      <c r="W3493" s="3"/>
      <c r="Y3493" s="3"/>
    </row>
    <row r="3494" spans="16:25" x14ac:dyDescent="0.45">
      <c r="P3494" s="3"/>
      <c r="W3494" s="3"/>
      <c r="Y3494" s="3"/>
    </row>
    <row r="3495" spans="16:25" x14ac:dyDescent="0.45">
      <c r="P3495" s="3"/>
      <c r="W3495" s="3"/>
      <c r="Y3495" s="3"/>
    </row>
    <row r="3496" spans="16:25" x14ac:dyDescent="0.45">
      <c r="P3496" s="3"/>
      <c r="W3496" s="3"/>
      <c r="Y3496" s="3"/>
    </row>
    <row r="3497" spans="16:25" x14ac:dyDescent="0.45">
      <c r="P3497" s="3"/>
      <c r="W3497" s="3"/>
      <c r="Y3497" s="3"/>
    </row>
    <row r="3498" spans="16:25" x14ac:dyDescent="0.45">
      <c r="P3498" s="3"/>
      <c r="W3498" s="3"/>
      <c r="Y3498" s="3"/>
    </row>
    <row r="3499" spans="16:25" x14ac:dyDescent="0.45">
      <c r="P3499" s="3"/>
      <c r="W3499" s="3"/>
      <c r="Y3499" s="3"/>
    </row>
    <row r="3500" spans="16:25" x14ac:dyDescent="0.45">
      <c r="P3500" s="3"/>
      <c r="W3500" s="3"/>
      <c r="Y3500" s="3"/>
    </row>
    <row r="3501" spans="16:25" x14ac:dyDescent="0.45">
      <c r="P3501" s="3"/>
      <c r="W3501" s="3"/>
      <c r="Y3501" s="3"/>
    </row>
    <row r="3502" spans="16:25" x14ac:dyDescent="0.45">
      <c r="P3502" s="3"/>
      <c r="W3502" s="3"/>
      <c r="Y3502" s="3"/>
    </row>
    <row r="3503" spans="16:25" x14ac:dyDescent="0.45">
      <c r="P3503" s="3"/>
      <c r="W3503" s="3"/>
      <c r="Y3503" s="3"/>
    </row>
    <row r="3504" spans="16:25" x14ac:dyDescent="0.45">
      <c r="P3504" s="3"/>
      <c r="W3504" s="3"/>
      <c r="Y3504" s="3"/>
    </row>
    <row r="3505" spans="16:25" x14ac:dyDescent="0.45">
      <c r="P3505" s="3"/>
      <c r="W3505" s="3"/>
      <c r="Y3505" s="3"/>
    </row>
    <row r="3506" spans="16:25" x14ac:dyDescent="0.45">
      <c r="P3506" s="3"/>
      <c r="W3506" s="3"/>
      <c r="Y3506" s="3"/>
    </row>
    <row r="3507" spans="16:25" x14ac:dyDescent="0.45">
      <c r="P3507" s="3"/>
      <c r="W3507" s="3"/>
      <c r="Y3507" s="3"/>
    </row>
    <row r="3508" spans="16:25" x14ac:dyDescent="0.45">
      <c r="P3508" s="3"/>
      <c r="W3508" s="3"/>
      <c r="Y3508" s="3"/>
    </row>
    <row r="3509" spans="16:25" x14ac:dyDescent="0.45">
      <c r="P3509" s="3"/>
      <c r="W3509" s="3"/>
      <c r="Y3509" s="3"/>
    </row>
    <row r="3510" spans="16:25" x14ac:dyDescent="0.45">
      <c r="P3510" s="3"/>
      <c r="W3510" s="3"/>
      <c r="Y3510" s="3"/>
    </row>
    <row r="3511" spans="16:25" x14ac:dyDescent="0.45">
      <c r="P3511" s="3"/>
      <c r="W3511" s="3"/>
      <c r="Y3511" s="3"/>
    </row>
    <row r="3512" spans="16:25" x14ac:dyDescent="0.45">
      <c r="P3512" s="3"/>
      <c r="W3512" s="3"/>
      <c r="Y3512" s="3"/>
    </row>
    <row r="3513" spans="16:25" x14ac:dyDescent="0.45">
      <c r="P3513" s="3"/>
      <c r="W3513" s="3"/>
      <c r="Y3513" s="3"/>
    </row>
    <row r="3514" spans="16:25" x14ac:dyDescent="0.45">
      <c r="P3514" s="3"/>
      <c r="W3514" s="3"/>
      <c r="Y3514" s="3"/>
    </row>
    <row r="3515" spans="16:25" x14ac:dyDescent="0.45">
      <c r="P3515" s="3"/>
      <c r="W3515" s="3"/>
      <c r="Y3515" s="3"/>
    </row>
    <row r="3516" spans="16:25" x14ac:dyDescent="0.45">
      <c r="P3516" s="3"/>
      <c r="W3516" s="3"/>
      <c r="Y3516" s="3"/>
    </row>
    <row r="3517" spans="16:25" x14ac:dyDescent="0.45">
      <c r="P3517" s="3"/>
      <c r="W3517" s="3"/>
      <c r="Y3517" s="3"/>
    </row>
    <row r="3518" spans="16:25" x14ac:dyDescent="0.45">
      <c r="P3518" s="3"/>
      <c r="W3518" s="3"/>
      <c r="Y3518" s="3"/>
    </row>
    <row r="3519" spans="16:25" x14ac:dyDescent="0.45">
      <c r="P3519" s="3"/>
      <c r="W3519" s="3"/>
      <c r="Y3519" s="3"/>
    </row>
    <row r="3520" spans="16:25" x14ac:dyDescent="0.45">
      <c r="P3520" s="3"/>
      <c r="W3520" s="3"/>
      <c r="Y3520" s="3"/>
    </row>
    <row r="3521" spans="16:25" x14ac:dyDescent="0.45">
      <c r="P3521" s="3"/>
      <c r="W3521" s="3"/>
      <c r="Y3521" s="3"/>
    </row>
    <row r="3522" spans="16:25" x14ac:dyDescent="0.45">
      <c r="P3522" s="3"/>
      <c r="W3522" s="3"/>
      <c r="Y3522" s="3"/>
    </row>
    <row r="3523" spans="16:25" x14ac:dyDescent="0.45">
      <c r="P3523" s="3"/>
      <c r="W3523" s="3"/>
      <c r="Y3523" s="3"/>
    </row>
    <row r="3524" spans="16:25" x14ac:dyDescent="0.45">
      <c r="P3524" s="3"/>
      <c r="W3524" s="3"/>
      <c r="Y3524" s="3"/>
    </row>
    <row r="3525" spans="16:25" x14ac:dyDescent="0.45">
      <c r="P3525" s="3"/>
      <c r="W3525" s="3"/>
      <c r="Y3525" s="3"/>
    </row>
    <row r="3526" spans="16:25" x14ac:dyDescent="0.45">
      <c r="P3526" s="3"/>
      <c r="W3526" s="3"/>
      <c r="Y3526" s="3"/>
    </row>
    <row r="3527" spans="16:25" x14ac:dyDescent="0.45">
      <c r="P3527" s="3"/>
      <c r="W3527" s="3"/>
      <c r="Y3527" s="3"/>
    </row>
    <row r="3528" spans="16:25" x14ac:dyDescent="0.45">
      <c r="P3528" s="3"/>
      <c r="W3528" s="3"/>
      <c r="Y3528" s="3"/>
    </row>
    <row r="3529" spans="16:25" x14ac:dyDescent="0.45">
      <c r="P3529" s="3"/>
      <c r="W3529" s="3"/>
      <c r="Y3529" s="3"/>
    </row>
    <row r="3530" spans="16:25" x14ac:dyDescent="0.45">
      <c r="P3530" s="3"/>
      <c r="W3530" s="3"/>
      <c r="Y3530" s="3"/>
    </row>
    <row r="3531" spans="16:25" x14ac:dyDescent="0.45">
      <c r="P3531" s="3"/>
      <c r="W3531" s="3"/>
      <c r="Y3531" s="3"/>
    </row>
    <row r="3532" spans="16:25" x14ac:dyDescent="0.45">
      <c r="P3532" s="3"/>
      <c r="W3532" s="3"/>
      <c r="Y3532" s="3"/>
    </row>
    <row r="3533" spans="16:25" x14ac:dyDescent="0.45">
      <c r="P3533" s="3"/>
      <c r="W3533" s="3"/>
      <c r="Y3533" s="3"/>
    </row>
    <row r="3534" spans="16:25" x14ac:dyDescent="0.45">
      <c r="P3534" s="3"/>
      <c r="W3534" s="3"/>
      <c r="Y3534" s="3"/>
    </row>
    <row r="3535" spans="16:25" x14ac:dyDescent="0.45">
      <c r="P3535" s="3"/>
      <c r="W3535" s="3"/>
      <c r="Y3535" s="3"/>
    </row>
    <row r="3536" spans="16:25" x14ac:dyDescent="0.45">
      <c r="P3536" s="3"/>
      <c r="W3536" s="3"/>
      <c r="Y3536" s="3"/>
    </row>
    <row r="3537" spans="16:25" x14ac:dyDescent="0.45">
      <c r="P3537" s="3"/>
      <c r="W3537" s="3"/>
      <c r="Y3537" s="3"/>
    </row>
    <row r="3538" spans="16:25" x14ac:dyDescent="0.45">
      <c r="P3538" s="3"/>
      <c r="W3538" s="3"/>
      <c r="Y3538" s="3"/>
    </row>
    <row r="3539" spans="16:25" x14ac:dyDescent="0.45">
      <c r="P3539" s="3"/>
      <c r="W3539" s="3"/>
      <c r="Y3539" s="3"/>
    </row>
    <row r="3540" spans="16:25" x14ac:dyDescent="0.45">
      <c r="P3540" s="3"/>
      <c r="W3540" s="3"/>
      <c r="Y3540" s="3"/>
    </row>
    <row r="3541" spans="16:25" x14ac:dyDescent="0.45">
      <c r="P3541" s="3"/>
      <c r="W3541" s="3"/>
      <c r="Y3541" s="3"/>
    </row>
    <row r="3542" spans="16:25" x14ac:dyDescent="0.45">
      <c r="P3542" s="3"/>
      <c r="W3542" s="3"/>
      <c r="Y3542" s="3"/>
    </row>
    <row r="3543" spans="16:25" x14ac:dyDescent="0.45">
      <c r="P3543" s="3"/>
      <c r="W3543" s="3"/>
      <c r="Y3543" s="3"/>
    </row>
    <row r="3544" spans="16:25" x14ac:dyDescent="0.45">
      <c r="P3544" s="3"/>
      <c r="W3544" s="3"/>
      <c r="Y3544" s="3"/>
    </row>
    <row r="3545" spans="16:25" x14ac:dyDescent="0.45">
      <c r="P3545" s="3"/>
      <c r="W3545" s="3"/>
      <c r="Y3545" s="3"/>
    </row>
    <row r="3546" spans="16:25" x14ac:dyDescent="0.45">
      <c r="P3546" s="3"/>
      <c r="W3546" s="3"/>
      <c r="Y3546" s="3"/>
    </row>
    <row r="3547" spans="16:25" x14ac:dyDescent="0.45">
      <c r="P3547" s="3"/>
      <c r="W3547" s="3"/>
      <c r="Y3547" s="3"/>
    </row>
    <row r="3548" spans="16:25" x14ac:dyDescent="0.45">
      <c r="P3548" s="3"/>
      <c r="W3548" s="3"/>
      <c r="Y3548" s="3"/>
    </row>
    <row r="3549" spans="16:25" x14ac:dyDescent="0.45">
      <c r="P3549" s="3"/>
      <c r="W3549" s="3"/>
      <c r="Y3549" s="3"/>
    </row>
    <row r="3550" spans="16:25" x14ac:dyDescent="0.45">
      <c r="P3550" s="3"/>
      <c r="W3550" s="3"/>
      <c r="Y3550" s="3"/>
    </row>
    <row r="3551" spans="16:25" x14ac:dyDescent="0.45">
      <c r="P3551" s="3"/>
      <c r="W3551" s="3"/>
      <c r="Y3551" s="3"/>
    </row>
    <row r="3552" spans="16:25" x14ac:dyDescent="0.45">
      <c r="P3552" s="3"/>
      <c r="W3552" s="3"/>
      <c r="Y3552" s="3"/>
    </row>
    <row r="3553" spans="16:25" x14ac:dyDescent="0.45">
      <c r="P3553" s="3"/>
      <c r="W3553" s="3"/>
      <c r="Y3553" s="3"/>
    </row>
    <row r="3554" spans="16:25" x14ac:dyDescent="0.45">
      <c r="P3554" s="3"/>
      <c r="W3554" s="3"/>
      <c r="Y3554" s="3"/>
    </row>
    <row r="3555" spans="16:25" x14ac:dyDescent="0.45">
      <c r="P3555" s="3"/>
      <c r="W3555" s="3"/>
      <c r="Y3555" s="3"/>
    </row>
    <row r="3556" spans="16:25" x14ac:dyDescent="0.45">
      <c r="P3556" s="3"/>
      <c r="W3556" s="3"/>
      <c r="Y3556" s="3"/>
    </row>
    <row r="3557" spans="16:25" x14ac:dyDescent="0.45">
      <c r="P3557" s="3"/>
      <c r="W3557" s="3"/>
      <c r="Y3557" s="3"/>
    </row>
    <row r="3558" spans="16:25" x14ac:dyDescent="0.45">
      <c r="P3558" s="3"/>
      <c r="W3558" s="3"/>
      <c r="Y3558" s="3"/>
    </row>
    <row r="3559" spans="16:25" x14ac:dyDescent="0.45">
      <c r="P3559" s="3"/>
      <c r="W3559" s="3"/>
      <c r="Y3559" s="3"/>
    </row>
    <row r="3560" spans="16:25" x14ac:dyDescent="0.45">
      <c r="P3560" s="3"/>
      <c r="W3560" s="3"/>
      <c r="Y3560" s="3"/>
    </row>
    <row r="3561" spans="16:25" x14ac:dyDescent="0.45">
      <c r="P3561" s="3"/>
      <c r="W3561" s="3"/>
      <c r="Y3561" s="3"/>
    </row>
    <row r="3562" spans="16:25" x14ac:dyDescent="0.45">
      <c r="P3562" s="3"/>
      <c r="W3562" s="3"/>
      <c r="Y3562" s="3"/>
    </row>
    <row r="3563" spans="16:25" x14ac:dyDescent="0.45">
      <c r="P3563" s="3"/>
      <c r="W3563" s="3"/>
      <c r="Y3563" s="3"/>
    </row>
    <row r="3564" spans="16:25" x14ac:dyDescent="0.45">
      <c r="P3564" s="3"/>
      <c r="W3564" s="3"/>
      <c r="Y3564" s="3"/>
    </row>
    <row r="3565" spans="16:25" x14ac:dyDescent="0.45">
      <c r="P3565" s="3"/>
      <c r="W3565" s="3"/>
      <c r="Y3565" s="3"/>
    </row>
    <row r="3566" spans="16:25" x14ac:dyDescent="0.45">
      <c r="P3566" s="3"/>
      <c r="W3566" s="3"/>
      <c r="Y3566" s="3"/>
    </row>
    <row r="3567" spans="16:25" x14ac:dyDescent="0.45">
      <c r="P3567" s="3"/>
      <c r="W3567" s="3"/>
      <c r="Y3567" s="3"/>
    </row>
    <row r="3568" spans="16:25" x14ac:dyDescent="0.45">
      <c r="P3568" s="3"/>
      <c r="W3568" s="3"/>
      <c r="Y3568" s="3"/>
    </row>
    <row r="3569" spans="16:25" x14ac:dyDescent="0.45">
      <c r="P3569" s="3"/>
      <c r="W3569" s="3"/>
      <c r="Y3569" s="3"/>
    </row>
    <row r="3570" spans="16:25" x14ac:dyDescent="0.45">
      <c r="P3570" s="3"/>
      <c r="W3570" s="3"/>
      <c r="Y3570" s="3"/>
    </row>
    <row r="3571" spans="16:25" x14ac:dyDescent="0.45">
      <c r="P3571" s="3"/>
      <c r="W3571" s="3"/>
      <c r="Y3571" s="3"/>
    </row>
    <row r="3572" spans="16:25" x14ac:dyDescent="0.45">
      <c r="P3572" s="3"/>
      <c r="W3572" s="3"/>
      <c r="Y3572" s="3"/>
    </row>
    <row r="3573" spans="16:25" x14ac:dyDescent="0.45">
      <c r="P3573" s="3"/>
      <c r="W3573" s="3"/>
      <c r="Y3573" s="3"/>
    </row>
    <row r="3574" spans="16:25" x14ac:dyDescent="0.45">
      <c r="P3574" s="3"/>
      <c r="W3574" s="3"/>
      <c r="Y3574" s="3"/>
    </row>
    <row r="3575" spans="16:25" x14ac:dyDescent="0.45">
      <c r="P3575" s="3"/>
      <c r="W3575" s="3"/>
      <c r="Y3575" s="3"/>
    </row>
    <row r="3576" spans="16:25" x14ac:dyDescent="0.45">
      <c r="P3576" s="3"/>
      <c r="W3576" s="3"/>
      <c r="Y3576" s="3"/>
    </row>
    <row r="3577" spans="16:25" x14ac:dyDescent="0.45">
      <c r="P3577" s="3"/>
      <c r="W3577" s="3"/>
      <c r="Y3577" s="3"/>
    </row>
    <row r="3578" spans="16:25" x14ac:dyDescent="0.45">
      <c r="P3578" s="3"/>
      <c r="W3578" s="3"/>
      <c r="Y3578" s="3"/>
    </row>
    <row r="3579" spans="16:25" x14ac:dyDescent="0.45">
      <c r="P3579" s="3"/>
      <c r="W3579" s="3"/>
      <c r="Y3579" s="3"/>
    </row>
    <row r="3580" spans="16:25" x14ac:dyDescent="0.45">
      <c r="P3580" s="3"/>
      <c r="W3580" s="3"/>
      <c r="Y3580" s="3"/>
    </row>
    <row r="3581" spans="16:25" x14ac:dyDescent="0.45">
      <c r="P3581" s="3"/>
      <c r="W3581" s="3"/>
      <c r="Y3581" s="3"/>
    </row>
    <row r="3582" spans="16:25" x14ac:dyDescent="0.45">
      <c r="P3582" s="3"/>
      <c r="W3582" s="3"/>
      <c r="Y3582" s="3"/>
    </row>
    <row r="3583" spans="16:25" x14ac:dyDescent="0.45">
      <c r="P3583" s="3"/>
      <c r="W3583" s="3"/>
      <c r="Y3583" s="3"/>
    </row>
    <row r="3584" spans="16:25" x14ac:dyDescent="0.45">
      <c r="P3584" s="3"/>
      <c r="W3584" s="3"/>
      <c r="Y3584" s="3"/>
    </row>
    <row r="3585" spans="16:25" x14ac:dyDescent="0.45">
      <c r="P3585" s="3"/>
      <c r="W3585" s="3"/>
      <c r="Y3585" s="3"/>
    </row>
    <row r="3586" spans="16:25" x14ac:dyDescent="0.45">
      <c r="P3586" s="3"/>
      <c r="W3586" s="3"/>
      <c r="Y3586" s="3"/>
    </row>
    <row r="3587" spans="16:25" x14ac:dyDescent="0.45">
      <c r="P3587" s="3"/>
      <c r="W3587" s="3"/>
      <c r="Y3587" s="3"/>
    </row>
    <row r="3588" spans="16:25" x14ac:dyDescent="0.45">
      <c r="P3588" s="3"/>
      <c r="W3588" s="3"/>
      <c r="Y3588" s="3"/>
    </row>
    <row r="3589" spans="16:25" x14ac:dyDescent="0.45">
      <c r="P3589" s="3"/>
      <c r="W3589" s="3"/>
      <c r="Y3589" s="3"/>
    </row>
    <row r="3590" spans="16:25" x14ac:dyDescent="0.45">
      <c r="P3590" s="3"/>
      <c r="W3590" s="3"/>
      <c r="Y3590" s="3"/>
    </row>
    <row r="3591" spans="16:25" x14ac:dyDescent="0.45">
      <c r="P3591" s="3"/>
      <c r="W3591" s="3"/>
      <c r="Y3591" s="3"/>
    </row>
    <row r="3592" spans="16:25" x14ac:dyDescent="0.45">
      <c r="P3592" s="3"/>
      <c r="W3592" s="3"/>
      <c r="Y3592" s="3"/>
    </row>
    <row r="3593" spans="16:25" x14ac:dyDescent="0.45">
      <c r="P3593" s="3"/>
      <c r="W3593" s="3"/>
      <c r="Y3593" s="3"/>
    </row>
    <row r="3594" spans="16:25" x14ac:dyDescent="0.45">
      <c r="P3594" s="3"/>
      <c r="W3594" s="3"/>
      <c r="Y3594" s="3"/>
    </row>
    <row r="3595" spans="16:25" x14ac:dyDescent="0.45">
      <c r="P3595" s="3"/>
      <c r="W3595" s="3"/>
      <c r="Y3595" s="3"/>
    </row>
    <row r="3596" spans="16:25" x14ac:dyDescent="0.45">
      <c r="P3596" s="3"/>
      <c r="W3596" s="3"/>
      <c r="Y3596" s="3"/>
    </row>
    <row r="3597" spans="16:25" x14ac:dyDescent="0.45">
      <c r="P3597" s="3"/>
      <c r="W3597" s="3"/>
      <c r="Y3597" s="3"/>
    </row>
    <row r="3598" spans="16:25" x14ac:dyDescent="0.45">
      <c r="P3598" s="3"/>
      <c r="W3598" s="3"/>
      <c r="Y3598" s="3"/>
    </row>
    <row r="3599" spans="16:25" x14ac:dyDescent="0.45">
      <c r="P3599" s="3"/>
      <c r="W3599" s="3"/>
      <c r="Y3599" s="3"/>
    </row>
    <row r="3600" spans="16:25" x14ac:dyDescent="0.45">
      <c r="P3600" s="3"/>
      <c r="W3600" s="3"/>
      <c r="Y3600" s="3"/>
    </row>
    <row r="3601" spans="16:25" x14ac:dyDescent="0.45">
      <c r="P3601" s="3"/>
      <c r="W3601" s="3"/>
      <c r="Y3601" s="3"/>
    </row>
    <row r="3602" spans="16:25" x14ac:dyDescent="0.45">
      <c r="P3602" s="3"/>
      <c r="W3602" s="3"/>
      <c r="Y3602" s="3"/>
    </row>
    <row r="3603" spans="16:25" x14ac:dyDescent="0.45">
      <c r="P3603" s="3"/>
      <c r="W3603" s="3"/>
      <c r="Y3603" s="3"/>
    </row>
    <row r="3604" spans="16:25" x14ac:dyDescent="0.45">
      <c r="P3604" s="3"/>
      <c r="W3604" s="3"/>
      <c r="Y3604" s="3"/>
    </row>
    <row r="3605" spans="16:25" x14ac:dyDescent="0.45">
      <c r="P3605" s="3"/>
      <c r="W3605" s="3"/>
      <c r="Y3605" s="3"/>
    </row>
    <row r="3606" spans="16:25" x14ac:dyDescent="0.45">
      <c r="P3606" s="3"/>
      <c r="W3606" s="3"/>
      <c r="Y3606" s="3"/>
    </row>
    <row r="3607" spans="16:25" x14ac:dyDescent="0.45">
      <c r="P3607" s="3"/>
      <c r="W3607" s="3"/>
      <c r="Y3607" s="3"/>
    </row>
    <row r="3608" spans="16:25" x14ac:dyDescent="0.45">
      <c r="P3608" s="3"/>
      <c r="W3608" s="3"/>
      <c r="Y3608" s="3"/>
    </row>
    <row r="3609" spans="16:25" x14ac:dyDescent="0.45">
      <c r="P3609" s="3"/>
      <c r="W3609" s="3"/>
      <c r="Y3609" s="3"/>
    </row>
    <row r="3610" spans="16:25" x14ac:dyDescent="0.45">
      <c r="P3610" s="3"/>
      <c r="W3610" s="3"/>
      <c r="Y3610" s="3"/>
    </row>
    <row r="3611" spans="16:25" x14ac:dyDescent="0.45">
      <c r="P3611" s="3"/>
      <c r="W3611" s="3"/>
      <c r="Y3611" s="3"/>
    </row>
    <row r="3612" spans="16:25" x14ac:dyDescent="0.45">
      <c r="P3612" s="3"/>
      <c r="W3612" s="3"/>
      <c r="Y3612" s="3"/>
    </row>
    <row r="3613" spans="16:25" x14ac:dyDescent="0.45">
      <c r="P3613" s="3"/>
      <c r="W3613" s="3"/>
      <c r="Y3613" s="3"/>
    </row>
    <row r="3614" spans="16:25" x14ac:dyDescent="0.45">
      <c r="P3614" s="3"/>
      <c r="W3614" s="3"/>
      <c r="Y3614" s="3"/>
    </row>
    <row r="3615" spans="16:25" x14ac:dyDescent="0.45">
      <c r="P3615" s="3"/>
      <c r="W3615" s="3"/>
      <c r="Y3615" s="3"/>
    </row>
    <row r="3616" spans="16:25" x14ac:dyDescent="0.45">
      <c r="P3616" s="3"/>
      <c r="W3616" s="3"/>
      <c r="Y3616" s="3"/>
    </row>
    <row r="3617" spans="16:25" x14ac:dyDescent="0.45">
      <c r="P3617" s="3"/>
      <c r="W3617" s="3"/>
      <c r="Y3617" s="3"/>
    </row>
    <row r="3618" spans="16:25" x14ac:dyDescent="0.45">
      <c r="P3618" s="3"/>
      <c r="W3618" s="3"/>
      <c r="Y3618" s="3"/>
    </row>
    <row r="3619" spans="16:25" x14ac:dyDescent="0.45">
      <c r="P3619" s="3"/>
      <c r="W3619" s="3"/>
      <c r="Y3619" s="3"/>
    </row>
    <row r="3620" spans="16:25" x14ac:dyDescent="0.45">
      <c r="P3620" s="3"/>
      <c r="W3620" s="3"/>
      <c r="Y3620" s="3"/>
    </row>
    <row r="3621" spans="16:25" x14ac:dyDescent="0.45">
      <c r="P3621" s="3"/>
      <c r="W3621" s="3"/>
      <c r="Y3621" s="3"/>
    </row>
    <row r="3622" spans="16:25" x14ac:dyDescent="0.45">
      <c r="P3622" s="3"/>
      <c r="W3622" s="3"/>
      <c r="Y3622" s="3"/>
    </row>
    <row r="3623" spans="16:25" x14ac:dyDescent="0.45">
      <c r="P3623" s="3"/>
      <c r="W3623" s="3"/>
      <c r="Y3623" s="3"/>
    </row>
    <row r="3624" spans="16:25" x14ac:dyDescent="0.45">
      <c r="P3624" s="3"/>
      <c r="W3624" s="3"/>
      <c r="Y3624" s="3"/>
    </row>
    <row r="3625" spans="16:25" x14ac:dyDescent="0.45">
      <c r="P3625" s="3"/>
      <c r="W3625" s="3"/>
      <c r="Y3625" s="3"/>
    </row>
    <row r="3626" spans="16:25" x14ac:dyDescent="0.45">
      <c r="P3626" s="3"/>
      <c r="W3626" s="3"/>
      <c r="Y3626" s="3"/>
    </row>
    <row r="3627" spans="16:25" x14ac:dyDescent="0.45">
      <c r="P3627" s="3"/>
      <c r="W3627" s="3"/>
      <c r="Y3627" s="3"/>
    </row>
    <row r="3628" spans="16:25" x14ac:dyDescent="0.45">
      <c r="P3628" s="3"/>
      <c r="W3628" s="3"/>
      <c r="Y3628" s="3"/>
    </row>
    <row r="3629" spans="16:25" x14ac:dyDescent="0.45">
      <c r="P3629" s="3"/>
      <c r="W3629" s="3"/>
      <c r="Y3629" s="3"/>
    </row>
    <row r="3630" spans="16:25" x14ac:dyDescent="0.45">
      <c r="P3630" s="3"/>
      <c r="W3630" s="3"/>
      <c r="Y3630" s="3"/>
    </row>
    <row r="3631" spans="16:25" x14ac:dyDescent="0.45">
      <c r="P3631" s="3"/>
      <c r="W3631" s="3"/>
      <c r="Y3631" s="3"/>
    </row>
    <row r="3632" spans="16:25" x14ac:dyDescent="0.45">
      <c r="P3632" s="3"/>
      <c r="W3632" s="3"/>
      <c r="Y3632" s="3"/>
    </row>
    <row r="3633" spans="16:25" x14ac:dyDescent="0.45">
      <c r="P3633" s="3"/>
      <c r="W3633" s="3"/>
      <c r="Y3633" s="3"/>
    </row>
    <row r="3634" spans="16:25" x14ac:dyDescent="0.45">
      <c r="P3634" s="3"/>
      <c r="W3634" s="3"/>
      <c r="Y3634" s="3"/>
    </row>
    <row r="3635" spans="16:25" x14ac:dyDescent="0.45">
      <c r="P3635" s="3"/>
      <c r="W3635" s="3"/>
      <c r="Y3635" s="3"/>
    </row>
    <row r="3636" spans="16:25" x14ac:dyDescent="0.45">
      <c r="P3636" s="3"/>
      <c r="W3636" s="3"/>
      <c r="Y3636" s="3"/>
    </row>
    <row r="3637" spans="16:25" x14ac:dyDescent="0.45">
      <c r="P3637" s="3"/>
      <c r="W3637" s="3"/>
      <c r="Y3637" s="3"/>
    </row>
    <row r="3638" spans="16:25" x14ac:dyDescent="0.45">
      <c r="P3638" s="3"/>
      <c r="W3638" s="3"/>
      <c r="Y3638" s="3"/>
    </row>
    <row r="3639" spans="16:25" x14ac:dyDescent="0.45">
      <c r="P3639" s="3"/>
      <c r="W3639" s="3"/>
      <c r="Y3639" s="3"/>
    </row>
    <row r="3640" spans="16:25" x14ac:dyDescent="0.45">
      <c r="P3640" s="3"/>
      <c r="W3640" s="3"/>
      <c r="Y3640" s="3"/>
    </row>
    <row r="3641" spans="16:25" x14ac:dyDescent="0.45">
      <c r="P3641" s="3"/>
      <c r="W3641" s="3"/>
      <c r="Y3641" s="3"/>
    </row>
    <row r="3642" spans="16:25" x14ac:dyDescent="0.45">
      <c r="P3642" s="3"/>
      <c r="W3642" s="3"/>
      <c r="Y3642" s="3"/>
    </row>
    <row r="3643" spans="16:25" x14ac:dyDescent="0.45">
      <c r="P3643" s="3"/>
      <c r="W3643" s="3"/>
      <c r="Y3643" s="3"/>
    </row>
    <row r="3644" spans="16:25" x14ac:dyDescent="0.45">
      <c r="P3644" s="3"/>
      <c r="W3644" s="3"/>
      <c r="Y3644" s="3"/>
    </row>
    <row r="3645" spans="16:25" x14ac:dyDescent="0.45">
      <c r="P3645" s="3"/>
      <c r="W3645" s="3"/>
      <c r="Y3645" s="3"/>
    </row>
    <row r="3646" spans="16:25" x14ac:dyDescent="0.45">
      <c r="P3646" s="3"/>
      <c r="W3646" s="3"/>
      <c r="Y3646" s="3"/>
    </row>
    <row r="3647" spans="16:25" x14ac:dyDescent="0.45">
      <c r="P3647" s="3"/>
      <c r="W3647" s="3"/>
      <c r="Y3647" s="3"/>
    </row>
    <row r="3648" spans="16:25" x14ac:dyDescent="0.45">
      <c r="P3648" s="3"/>
      <c r="W3648" s="3"/>
      <c r="Y3648" s="3"/>
    </row>
    <row r="3649" spans="16:25" x14ac:dyDescent="0.45">
      <c r="P3649" s="3"/>
      <c r="W3649" s="3"/>
      <c r="Y3649" s="3"/>
    </row>
    <row r="3650" spans="16:25" x14ac:dyDescent="0.45">
      <c r="P3650" s="3"/>
      <c r="W3650" s="3"/>
      <c r="Y3650" s="3"/>
    </row>
    <row r="3651" spans="16:25" x14ac:dyDescent="0.45">
      <c r="P3651" s="3"/>
      <c r="W3651" s="3"/>
      <c r="Y3651" s="3"/>
    </row>
    <row r="3652" spans="16:25" x14ac:dyDescent="0.45">
      <c r="P3652" s="3"/>
      <c r="W3652" s="3"/>
      <c r="Y3652" s="3"/>
    </row>
    <row r="3653" spans="16:25" x14ac:dyDescent="0.45">
      <c r="P3653" s="3"/>
      <c r="W3653" s="3"/>
      <c r="Y3653" s="3"/>
    </row>
    <row r="3654" spans="16:25" x14ac:dyDescent="0.45">
      <c r="P3654" s="3"/>
      <c r="W3654" s="3"/>
      <c r="Y3654" s="3"/>
    </row>
    <row r="3655" spans="16:25" x14ac:dyDescent="0.45">
      <c r="P3655" s="3"/>
      <c r="W3655" s="3"/>
      <c r="Y3655" s="3"/>
    </row>
    <row r="3656" spans="16:25" x14ac:dyDescent="0.45">
      <c r="P3656" s="3"/>
      <c r="W3656" s="3"/>
      <c r="Y3656" s="3"/>
    </row>
    <row r="3657" spans="16:25" x14ac:dyDescent="0.45">
      <c r="P3657" s="3"/>
      <c r="W3657" s="3"/>
      <c r="Y3657" s="3"/>
    </row>
    <row r="3658" spans="16:25" x14ac:dyDescent="0.45">
      <c r="P3658" s="3"/>
      <c r="W3658" s="3"/>
      <c r="Y3658" s="3"/>
    </row>
    <row r="3659" spans="16:25" x14ac:dyDescent="0.45">
      <c r="P3659" s="3"/>
      <c r="W3659" s="3"/>
      <c r="Y3659" s="3"/>
    </row>
    <row r="3660" spans="16:25" x14ac:dyDescent="0.45">
      <c r="P3660" s="3"/>
      <c r="W3660" s="3"/>
      <c r="Y3660" s="3"/>
    </row>
    <row r="3661" spans="16:25" x14ac:dyDescent="0.45">
      <c r="P3661" s="3"/>
      <c r="W3661" s="3"/>
      <c r="Y3661" s="3"/>
    </row>
    <row r="3662" spans="16:25" x14ac:dyDescent="0.45">
      <c r="P3662" s="3"/>
      <c r="W3662" s="3"/>
      <c r="Y3662" s="3"/>
    </row>
    <row r="3663" spans="16:25" x14ac:dyDescent="0.45">
      <c r="P3663" s="3"/>
      <c r="W3663" s="3"/>
      <c r="Y3663" s="3"/>
    </row>
    <row r="3664" spans="16:25" x14ac:dyDescent="0.45">
      <c r="P3664" s="3"/>
      <c r="W3664" s="3"/>
      <c r="Y3664" s="3"/>
    </row>
    <row r="3665" spans="16:25" x14ac:dyDescent="0.45">
      <c r="P3665" s="3"/>
      <c r="W3665" s="3"/>
      <c r="Y3665" s="3"/>
    </row>
    <row r="3666" spans="16:25" x14ac:dyDescent="0.45">
      <c r="P3666" s="3"/>
      <c r="W3666" s="3"/>
      <c r="Y3666" s="3"/>
    </row>
    <row r="3667" spans="16:25" x14ac:dyDescent="0.45">
      <c r="P3667" s="3"/>
      <c r="W3667" s="3"/>
      <c r="Y3667" s="3"/>
    </row>
    <row r="3668" spans="16:25" x14ac:dyDescent="0.45">
      <c r="P3668" s="3"/>
      <c r="W3668" s="3"/>
      <c r="Y3668" s="3"/>
    </row>
    <row r="3669" spans="16:25" x14ac:dyDescent="0.45">
      <c r="P3669" s="3"/>
      <c r="W3669" s="3"/>
      <c r="Y3669" s="3"/>
    </row>
    <row r="3670" spans="16:25" x14ac:dyDescent="0.45">
      <c r="P3670" s="3"/>
      <c r="W3670" s="3"/>
      <c r="Y3670" s="3"/>
    </row>
    <row r="3671" spans="16:25" x14ac:dyDescent="0.45">
      <c r="P3671" s="3"/>
      <c r="W3671" s="3"/>
      <c r="Y3671" s="3"/>
    </row>
    <row r="3672" spans="16:25" x14ac:dyDescent="0.45">
      <c r="P3672" s="3"/>
      <c r="W3672" s="3"/>
      <c r="Y3672" s="3"/>
    </row>
    <row r="3673" spans="16:25" x14ac:dyDescent="0.45">
      <c r="P3673" s="3"/>
      <c r="W3673" s="3"/>
      <c r="Y3673" s="3"/>
    </row>
    <row r="3674" spans="16:25" x14ac:dyDescent="0.45">
      <c r="P3674" s="3"/>
      <c r="W3674" s="3"/>
      <c r="Y3674" s="3"/>
    </row>
    <row r="3675" spans="16:25" x14ac:dyDescent="0.45">
      <c r="P3675" s="3"/>
      <c r="W3675" s="3"/>
      <c r="Y3675" s="3"/>
    </row>
    <row r="3676" spans="16:25" x14ac:dyDescent="0.45">
      <c r="P3676" s="3"/>
      <c r="W3676" s="3"/>
      <c r="Y3676" s="3"/>
    </row>
    <row r="3677" spans="16:25" x14ac:dyDescent="0.45">
      <c r="P3677" s="3"/>
      <c r="W3677" s="3"/>
      <c r="Y3677" s="3"/>
    </row>
    <row r="3678" spans="16:25" x14ac:dyDescent="0.45">
      <c r="P3678" s="3"/>
      <c r="W3678" s="3"/>
      <c r="Y3678" s="3"/>
    </row>
    <row r="3679" spans="16:25" x14ac:dyDescent="0.45">
      <c r="P3679" s="3"/>
      <c r="W3679" s="3"/>
      <c r="Y3679" s="3"/>
    </row>
    <row r="3680" spans="16:25" x14ac:dyDescent="0.45">
      <c r="P3680" s="3"/>
      <c r="W3680" s="3"/>
      <c r="Y3680" s="3"/>
    </row>
    <row r="3681" spans="16:25" x14ac:dyDescent="0.45">
      <c r="P3681" s="3"/>
      <c r="W3681" s="3"/>
      <c r="Y3681" s="3"/>
    </row>
    <row r="3682" spans="16:25" x14ac:dyDescent="0.45">
      <c r="P3682" s="3"/>
      <c r="W3682" s="3"/>
      <c r="Y3682" s="3"/>
    </row>
    <row r="3683" spans="16:25" x14ac:dyDescent="0.45">
      <c r="P3683" s="3"/>
      <c r="W3683" s="3"/>
      <c r="Y3683" s="3"/>
    </row>
    <row r="3684" spans="16:25" x14ac:dyDescent="0.45">
      <c r="P3684" s="3"/>
      <c r="W3684" s="3"/>
      <c r="Y3684" s="3"/>
    </row>
    <row r="3685" spans="16:25" x14ac:dyDescent="0.45">
      <c r="P3685" s="3"/>
      <c r="W3685" s="3"/>
      <c r="Y3685" s="3"/>
    </row>
    <row r="3686" spans="16:25" x14ac:dyDescent="0.45">
      <c r="P3686" s="3"/>
      <c r="W3686" s="3"/>
      <c r="Y3686" s="3"/>
    </row>
    <row r="3687" spans="16:25" x14ac:dyDescent="0.45">
      <c r="P3687" s="3"/>
      <c r="W3687" s="3"/>
      <c r="Y3687" s="3"/>
    </row>
    <row r="3688" spans="16:25" x14ac:dyDescent="0.45">
      <c r="P3688" s="3"/>
      <c r="W3688" s="3"/>
      <c r="Y3688" s="3"/>
    </row>
    <row r="3689" spans="16:25" x14ac:dyDescent="0.45">
      <c r="P3689" s="3"/>
      <c r="W3689" s="3"/>
      <c r="Y3689" s="3"/>
    </row>
    <row r="3690" spans="16:25" x14ac:dyDescent="0.45">
      <c r="P3690" s="3"/>
      <c r="W3690" s="3"/>
      <c r="Y3690" s="3"/>
    </row>
    <row r="3691" spans="16:25" x14ac:dyDescent="0.45">
      <c r="P3691" s="3"/>
      <c r="W3691" s="3"/>
      <c r="Y3691" s="3"/>
    </row>
    <row r="3692" spans="16:25" x14ac:dyDescent="0.45">
      <c r="P3692" s="3"/>
      <c r="W3692" s="3"/>
      <c r="Y3692" s="3"/>
    </row>
    <row r="3693" spans="16:25" x14ac:dyDescent="0.45">
      <c r="P3693" s="3"/>
      <c r="W3693" s="3"/>
      <c r="Y3693" s="3"/>
    </row>
    <row r="3694" spans="16:25" x14ac:dyDescent="0.45">
      <c r="P3694" s="3"/>
      <c r="W3694" s="3"/>
      <c r="Y3694" s="3"/>
    </row>
    <row r="3695" spans="16:25" x14ac:dyDescent="0.45">
      <c r="P3695" s="3"/>
      <c r="W3695" s="3"/>
      <c r="Y3695" s="3"/>
    </row>
    <row r="3696" spans="16:25" x14ac:dyDescent="0.45">
      <c r="P3696" s="3"/>
      <c r="W3696" s="3"/>
      <c r="Y3696" s="3"/>
    </row>
    <row r="3697" spans="16:25" x14ac:dyDescent="0.45">
      <c r="P3697" s="3"/>
      <c r="W3697" s="3"/>
      <c r="Y3697" s="3"/>
    </row>
    <row r="3698" spans="16:25" x14ac:dyDescent="0.45">
      <c r="P3698" s="3"/>
      <c r="W3698" s="3"/>
      <c r="Y3698" s="3"/>
    </row>
    <row r="3699" spans="16:25" x14ac:dyDescent="0.45">
      <c r="P3699" s="3"/>
      <c r="W3699" s="3"/>
      <c r="Y3699" s="3"/>
    </row>
    <row r="3700" spans="16:25" x14ac:dyDescent="0.45">
      <c r="P3700" s="3"/>
      <c r="W3700" s="3"/>
      <c r="Y3700" s="3"/>
    </row>
    <row r="3701" spans="16:25" x14ac:dyDescent="0.45">
      <c r="P3701" s="3"/>
      <c r="W3701" s="3"/>
      <c r="Y3701" s="3"/>
    </row>
    <row r="3702" spans="16:25" x14ac:dyDescent="0.45">
      <c r="P3702" s="3"/>
      <c r="W3702" s="3"/>
      <c r="Y3702" s="3"/>
    </row>
    <row r="3703" spans="16:25" x14ac:dyDescent="0.45">
      <c r="P3703" s="3"/>
      <c r="W3703" s="3"/>
      <c r="Y3703" s="3"/>
    </row>
    <row r="3704" spans="16:25" x14ac:dyDescent="0.45">
      <c r="P3704" s="3"/>
      <c r="W3704" s="3"/>
      <c r="Y3704" s="3"/>
    </row>
    <row r="3705" spans="16:25" x14ac:dyDescent="0.45">
      <c r="P3705" s="3"/>
      <c r="W3705" s="3"/>
      <c r="Y3705" s="3"/>
    </row>
    <row r="3706" spans="16:25" x14ac:dyDescent="0.45">
      <c r="P3706" s="3"/>
      <c r="W3706" s="3"/>
      <c r="Y3706" s="3"/>
    </row>
    <row r="3707" spans="16:25" x14ac:dyDescent="0.45">
      <c r="P3707" s="3"/>
      <c r="W3707" s="3"/>
      <c r="Y3707" s="3"/>
    </row>
    <row r="3708" spans="16:25" x14ac:dyDescent="0.45">
      <c r="P3708" s="3"/>
      <c r="W3708" s="3"/>
      <c r="Y3708" s="3"/>
    </row>
    <row r="3709" spans="16:25" x14ac:dyDescent="0.45">
      <c r="P3709" s="3"/>
      <c r="W3709" s="3"/>
      <c r="Y3709" s="3"/>
    </row>
    <row r="3710" spans="16:25" x14ac:dyDescent="0.45">
      <c r="P3710" s="3"/>
      <c r="W3710" s="3"/>
      <c r="Y3710" s="3"/>
    </row>
    <row r="3711" spans="16:25" x14ac:dyDescent="0.45">
      <c r="P3711" s="3"/>
      <c r="W3711" s="3"/>
      <c r="Y3711" s="3"/>
    </row>
    <row r="3712" spans="16:25" x14ac:dyDescent="0.45">
      <c r="P3712" s="3"/>
      <c r="W3712" s="3"/>
      <c r="Y3712" s="3"/>
    </row>
    <row r="3713" spans="16:25" x14ac:dyDescent="0.45">
      <c r="P3713" s="3"/>
      <c r="W3713" s="3"/>
      <c r="Y3713" s="3"/>
    </row>
    <row r="3714" spans="16:25" x14ac:dyDescent="0.45">
      <c r="P3714" s="3"/>
      <c r="W3714" s="3"/>
      <c r="Y3714" s="3"/>
    </row>
    <row r="3715" spans="16:25" x14ac:dyDescent="0.45">
      <c r="P3715" s="3"/>
      <c r="W3715" s="3"/>
      <c r="Y3715" s="3"/>
    </row>
    <row r="3716" spans="16:25" x14ac:dyDescent="0.45">
      <c r="P3716" s="3"/>
      <c r="W3716" s="3"/>
      <c r="Y3716" s="3"/>
    </row>
    <row r="3717" spans="16:25" x14ac:dyDescent="0.45">
      <c r="P3717" s="3"/>
      <c r="W3717" s="3"/>
      <c r="Y3717" s="3"/>
    </row>
    <row r="3718" spans="16:25" x14ac:dyDescent="0.45">
      <c r="P3718" s="3"/>
      <c r="W3718" s="3"/>
      <c r="Y3718" s="3"/>
    </row>
    <row r="3719" spans="16:25" x14ac:dyDescent="0.45">
      <c r="P3719" s="3"/>
      <c r="W3719" s="3"/>
      <c r="Y3719" s="3"/>
    </row>
    <row r="3720" spans="16:25" x14ac:dyDescent="0.45">
      <c r="P3720" s="3"/>
      <c r="W3720" s="3"/>
      <c r="Y3720" s="3"/>
    </row>
    <row r="3721" spans="16:25" x14ac:dyDescent="0.45">
      <c r="P3721" s="3"/>
      <c r="W3721" s="3"/>
      <c r="Y3721" s="3"/>
    </row>
    <row r="3722" spans="16:25" x14ac:dyDescent="0.45">
      <c r="P3722" s="3"/>
      <c r="W3722" s="3"/>
      <c r="Y3722" s="3"/>
    </row>
    <row r="3723" spans="16:25" x14ac:dyDescent="0.45">
      <c r="P3723" s="3"/>
      <c r="W3723" s="3"/>
      <c r="Y3723" s="3"/>
    </row>
    <row r="3724" spans="16:25" x14ac:dyDescent="0.45">
      <c r="P3724" s="3"/>
      <c r="W3724" s="3"/>
      <c r="Y3724" s="3"/>
    </row>
    <row r="3725" spans="16:25" x14ac:dyDescent="0.45">
      <c r="P3725" s="3"/>
      <c r="W3725" s="3"/>
      <c r="Y3725" s="3"/>
    </row>
    <row r="3726" spans="16:25" x14ac:dyDescent="0.45">
      <c r="P3726" s="3"/>
      <c r="W3726" s="3"/>
      <c r="Y3726" s="3"/>
    </row>
    <row r="3727" spans="16:25" x14ac:dyDescent="0.45">
      <c r="P3727" s="3"/>
      <c r="W3727" s="3"/>
      <c r="Y3727" s="3"/>
    </row>
    <row r="3728" spans="16:25" x14ac:dyDescent="0.45">
      <c r="P3728" s="3"/>
      <c r="W3728" s="3"/>
      <c r="Y3728" s="3"/>
    </row>
    <row r="3729" spans="16:25" x14ac:dyDescent="0.45">
      <c r="P3729" s="3"/>
      <c r="W3729" s="3"/>
      <c r="Y3729" s="3"/>
    </row>
    <row r="3730" spans="16:25" x14ac:dyDescent="0.45">
      <c r="P3730" s="3"/>
      <c r="W3730" s="3"/>
      <c r="Y3730" s="3"/>
    </row>
    <row r="3731" spans="16:25" x14ac:dyDescent="0.45">
      <c r="P3731" s="3"/>
      <c r="W3731" s="3"/>
      <c r="Y3731" s="3"/>
    </row>
    <row r="3732" spans="16:25" x14ac:dyDescent="0.45">
      <c r="P3732" s="3"/>
      <c r="W3732" s="3"/>
      <c r="Y3732" s="3"/>
    </row>
    <row r="3733" spans="16:25" x14ac:dyDescent="0.45">
      <c r="P3733" s="3"/>
      <c r="W3733" s="3"/>
      <c r="Y3733" s="3"/>
    </row>
    <row r="3734" spans="16:25" x14ac:dyDescent="0.45">
      <c r="P3734" s="3"/>
      <c r="W3734" s="3"/>
      <c r="Y3734" s="3"/>
    </row>
    <row r="3735" spans="16:25" x14ac:dyDescent="0.45">
      <c r="P3735" s="3"/>
      <c r="W3735" s="3"/>
      <c r="Y3735" s="3"/>
    </row>
    <row r="3736" spans="16:25" x14ac:dyDescent="0.45">
      <c r="P3736" s="3"/>
      <c r="W3736" s="3"/>
      <c r="Y3736" s="3"/>
    </row>
    <row r="3737" spans="16:25" x14ac:dyDescent="0.45">
      <c r="P3737" s="3"/>
      <c r="W3737" s="3"/>
      <c r="Y3737" s="3"/>
    </row>
    <row r="3738" spans="16:25" x14ac:dyDescent="0.45">
      <c r="P3738" s="3"/>
      <c r="W3738" s="3"/>
      <c r="Y3738" s="3"/>
    </row>
    <row r="3739" spans="16:25" x14ac:dyDescent="0.45">
      <c r="P3739" s="3"/>
      <c r="W3739" s="3"/>
      <c r="Y3739" s="3"/>
    </row>
    <row r="3740" spans="16:25" x14ac:dyDescent="0.45">
      <c r="P3740" s="3"/>
      <c r="W3740" s="3"/>
      <c r="Y3740" s="3"/>
    </row>
    <row r="3741" spans="16:25" x14ac:dyDescent="0.45">
      <c r="P3741" s="3"/>
      <c r="W3741" s="3"/>
      <c r="Y3741" s="3"/>
    </row>
    <row r="3742" spans="16:25" x14ac:dyDescent="0.45">
      <c r="P3742" s="3"/>
      <c r="W3742" s="3"/>
      <c r="Y3742" s="3"/>
    </row>
    <row r="3743" spans="16:25" x14ac:dyDescent="0.45">
      <c r="P3743" s="3"/>
      <c r="W3743" s="3"/>
      <c r="Y3743" s="3"/>
    </row>
    <row r="3744" spans="16:25" x14ac:dyDescent="0.45">
      <c r="P3744" s="3"/>
      <c r="W3744" s="3"/>
      <c r="Y3744" s="3"/>
    </row>
    <row r="3745" spans="16:25" x14ac:dyDescent="0.45">
      <c r="P3745" s="3"/>
      <c r="W3745" s="3"/>
      <c r="Y3745" s="3"/>
    </row>
    <row r="3746" spans="16:25" x14ac:dyDescent="0.45">
      <c r="P3746" s="3"/>
      <c r="W3746" s="3"/>
      <c r="Y3746" s="3"/>
    </row>
    <row r="3747" spans="16:25" x14ac:dyDescent="0.45">
      <c r="P3747" s="3"/>
      <c r="W3747" s="3"/>
      <c r="Y3747" s="3"/>
    </row>
    <row r="3748" spans="16:25" x14ac:dyDescent="0.45">
      <c r="P3748" s="3"/>
      <c r="W3748" s="3"/>
      <c r="Y3748" s="3"/>
    </row>
    <row r="3749" spans="16:25" x14ac:dyDescent="0.45">
      <c r="P3749" s="3"/>
      <c r="W3749" s="3"/>
      <c r="Y3749" s="3"/>
    </row>
    <row r="3750" spans="16:25" x14ac:dyDescent="0.45">
      <c r="P3750" s="3"/>
      <c r="W3750" s="3"/>
      <c r="Y3750" s="3"/>
    </row>
    <row r="3751" spans="16:25" x14ac:dyDescent="0.45">
      <c r="P3751" s="3"/>
      <c r="W3751" s="3"/>
      <c r="Y3751" s="3"/>
    </row>
    <row r="3752" spans="16:25" x14ac:dyDescent="0.45">
      <c r="P3752" s="3"/>
      <c r="W3752" s="3"/>
      <c r="Y3752" s="3"/>
    </row>
    <row r="3753" spans="16:25" x14ac:dyDescent="0.45">
      <c r="P3753" s="3"/>
      <c r="W3753" s="3"/>
      <c r="Y3753" s="3"/>
    </row>
    <row r="3754" spans="16:25" x14ac:dyDescent="0.45">
      <c r="P3754" s="3"/>
      <c r="W3754" s="3"/>
      <c r="Y3754" s="3"/>
    </row>
    <row r="3755" spans="16:25" x14ac:dyDescent="0.45">
      <c r="P3755" s="3"/>
      <c r="W3755" s="3"/>
      <c r="Y3755" s="3"/>
    </row>
    <row r="3756" spans="16:25" x14ac:dyDescent="0.45">
      <c r="P3756" s="3"/>
      <c r="W3756" s="3"/>
      <c r="Y3756" s="3"/>
    </row>
    <row r="3757" spans="16:25" x14ac:dyDescent="0.45">
      <c r="P3757" s="3"/>
      <c r="W3757" s="3"/>
      <c r="Y3757" s="3"/>
    </row>
    <row r="3758" spans="16:25" x14ac:dyDescent="0.45">
      <c r="P3758" s="3"/>
      <c r="W3758" s="3"/>
      <c r="Y3758" s="3"/>
    </row>
    <row r="3759" spans="16:25" x14ac:dyDescent="0.45">
      <c r="P3759" s="3"/>
      <c r="W3759" s="3"/>
      <c r="Y3759" s="3"/>
    </row>
    <row r="3760" spans="16:25" x14ac:dyDescent="0.45">
      <c r="P3760" s="3"/>
      <c r="W3760" s="3"/>
      <c r="Y3760" s="3"/>
    </row>
    <row r="3761" spans="16:25" x14ac:dyDescent="0.45">
      <c r="P3761" s="3"/>
      <c r="W3761" s="3"/>
      <c r="Y3761" s="3"/>
    </row>
    <row r="3762" spans="16:25" x14ac:dyDescent="0.45">
      <c r="P3762" s="3"/>
      <c r="W3762" s="3"/>
      <c r="Y3762" s="3"/>
    </row>
    <row r="3763" spans="16:25" x14ac:dyDescent="0.45">
      <c r="P3763" s="3"/>
      <c r="W3763" s="3"/>
      <c r="Y3763" s="3"/>
    </row>
    <row r="3764" spans="16:25" x14ac:dyDescent="0.45">
      <c r="P3764" s="3"/>
      <c r="W3764" s="3"/>
      <c r="Y3764" s="3"/>
    </row>
    <row r="3765" spans="16:25" x14ac:dyDescent="0.45">
      <c r="P3765" s="3"/>
      <c r="W3765" s="3"/>
      <c r="Y3765" s="3"/>
    </row>
    <row r="3766" spans="16:25" x14ac:dyDescent="0.45">
      <c r="P3766" s="3"/>
      <c r="W3766" s="3"/>
      <c r="Y3766" s="3"/>
    </row>
    <row r="3767" spans="16:25" x14ac:dyDescent="0.45">
      <c r="P3767" s="3"/>
      <c r="W3767" s="3"/>
      <c r="Y3767" s="3"/>
    </row>
    <row r="3768" spans="16:25" x14ac:dyDescent="0.45">
      <c r="P3768" s="3"/>
      <c r="W3768" s="3"/>
      <c r="Y3768" s="3"/>
    </row>
    <row r="3769" spans="16:25" x14ac:dyDescent="0.45">
      <c r="P3769" s="3"/>
      <c r="W3769" s="3"/>
      <c r="Y3769" s="3"/>
    </row>
    <row r="3770" spans="16:25" x14ac:dyDescent="0.45">
      <c r="P3770" s="3"/>
      <c r="W3770" s="3"/>
      <c r="Y3770" s="3"/>
    </row>
    <row r="3771" spans="16:25" x14ac:dyDescent="0.45">
      <c r="P3771" s="3"/>
      <c r="W3771" s="3"/>
      <c r="Y3771" s="3"/>
    </row>
    <row r="3772" spans="16:25" x14ac:dyDescent="0.45">
      <c r="P3772" s="3"/>
      <c r="W3772" s="3"/>
      <c r="Y3772" s="3"/>
    </row>
    <row r="3773" spans="16:25" x14ac:dyDescent="0.45">
      <c r="P3773" s="3"/>
      <c r="W3773" s="3"/>
      <c r="Y3773" s="3"/>
    </row>
    <row r="3774" spans="16:25" x14ac:dyDescent="0.45">
      <c r="P3774" s="3"/>
      <c r="W3774" s="3"/>
      <c r="Y3774" s="3"/>
    </row>
    <row r="3775" spans="16:25" x14ac:dyDescent="0.45">
      <c r="P3775" s="3"/>
      <c r="W3775" s="3"/>
      <c r="Y3775" s="3"/>
    </row>
    <row r="3776" spans="16:25" x14ac:dyDescent="0.45">
      <c r="P3776" s="3"/>
      <c r="W3776" s="3"/>
      <c r="Y3776" s="3"/>
    </row>
    <row r="3777" spans="16:25" x14ac:dyDescent="0.45">
      <c r="P3777" s="3"/>
      <c r="W3777" s="3"/>
      <c r="Y3777" s="3"/>
    </row>
    <row r="3778" spans="16:25" x14ac:dyDescent="0.45">
      <c r="P3778" s="3"/>
      <c r="W3778" s="3"/>
      <c r="Y3778" s="3"/>
    </row>
    <row r="3779" spans="16:25" x14ac:dyDescent="0.45">
      <c r="P3779" s="3"/>
      <c r="W3779" s="3"/>
      <c r="Y3779" s="3"/>
    </row>
    <row r="3780" spans="16:25" x14ac:dyDescent="0.45">
      <c r="P3780" s="3"/>
      <c r="W3780" s="3"/>
      <c r="Y3780" s="3"/>
    </row>
    <row r="3781" spans="16:25" x14ac:dyDescent="0.45">
      <c r="P3781" s="3"/>
      <c r="W3781" s="3"/>
      <c r="Y3781" s="3"/>
    </row>
    <row r="3782" spans="16:25" x14ac:dyDescent="0.45">
      <c r="P3782" s="3"/>
      <c r="W3782" s="3"/>
      <c r="Y3782" s="3"/>
    </row>
    <row r="3783" spans="16:25" x14ac:dyDescent="0.45">
      <c r="P3783" s="3"/>
      <c r="W3783" s="3"/>
      <c r="Y3783" s="3"/>
    </row>
    <row r="3784" spans="16:25" x14ac:dyDescent="0.45">
      <c r="P3784" s="3"/>
      <c r="W3784" s="3"/>
      <c r="Y3784" s="3"/>
    </row>
    <row r="3785" spans="16:25" x14ac:dyDescent="0.45">
      <c r="P3785" s="3"/>
      <c r="W3785" s="3"/>
      <c r="Y3785" s="3"/>
    </row>
    <row r="3786" spans="16:25" x14ac:dyDescent="0.45">
      <c r="P3786" s="3"/>
      <c r="W3786" s="3"/>
      <c r="Y3786" s="3"/>
    </row>
    <row r="3787" spans="16:25" x14ac:dyDescent="0.45">
      <c r="P3787" s="3"/>
      <c r="W3787" s="3"/>
      <c r="Y3787" s="3"/>
    </row>
    <row r="3788" spans="16:25" x14ac:dyDescent="0.45">
      <c r="P3788" s="3"/>
      <c r="W3788" s="3"/>
      <c r="Y3788" s="3"/>
    </row>
    <row r="3789" spans="16:25" x14ac:dyDescent="0.45">
      <c r="P3789" s="3"/>
      <c r="W3789" s="3"/>
      <c r="Y3789" s="3"/>
    </row>
    <row r="3790" spans="16:25" x14ac:dyDescent="0.45">
      <c r="P3790" s="3"/>
      <c r="W3790" s="3"/>
      <c r="Y3790" s="3"/>
    </row>
    <row r="3791" spans="16:25" x14ac:dyDescent="0.45">
      <c r="P3791" s="3"/>
      <c r="W3791" s="3"/>
      <c r="Y3791" s="3"/>
    </row>
    <row r="3792" spans="16:25" x14ac:dyDescent="0.45">
      <c r="P3792" s="3"/>
      <c r="W3792" s="3"/>
      <c r="Y3792" s="3"/>
    </row>
    <row r="3793" spans="16:25" x14ac:dyDescent="0.45">
      <c r="P3793" s="3"/>
      <c r="W3793" s="3"/>
      <c r="Y3793" s="3"/>
    </row>
    <row r="3794" spans="16:25" x14ac:dyDescent="0.45">
      <c r="P3794" s="3"/>
      <c r="W3794" s="3"/>
      <c r="Y3794" s="3"/>
    </row>
    <row r="3795" spans="16:25" x14ac:dyDescent="0.45">
      <c r="P3795" s="3"/>
      <c r="W3795" s="3"/>
      <c r="Y3795" s="3"/>
    </row>
    <row r="3796" spans="16:25" x14ac:dyDescent="0.45">
      <c r="P3796" s="3"/>
      <c r="W3796" s="3"/>
      <c r="Y3796" s="3"/>
    </row>
    <row r="3797" spans="16:25" x14ac:dyDescent="0.45">
      <c r="P3797" s="3"/>
      <c r="W3797" s="3"/>
      <c r="Y3797" s="3"/>
    </row>
    <row r="3798" spans="16:25" x14ac:dyDescent="0.45">
      <c r="P3798" s="3"/>
      <c r="W3798" s="3"/>
      <c r="Y3798" s="3"/>
    </row>
    <row r="3799" spans="16:25" x14ac:dyDescent="0.45">
      <c r="P3799" s="3"/>
      <c r="W3799" s="3"/>
      <c r="Y3799" s="3"/>
    </row>
    <row r="3800" spans="16:25" x14ac:dyDescent="0.45">
      <c r="P3800" s="3"/>
      <c r="W3800" s="3"/>
      <c r="Y3800" s="3"/>
    </row>
    <row r="3801" spans="16:25" x14ac:dyDescent="0.45">
      <c r="P3801" s="3"/>
      <c r="W3801" s="3"/>
      <c r="Y3801" s="3"/>
    </row>
    <row r="3802" spans="16:25" x14ac:dyDescent="0.45">
      <c r="P3802" s="3"/>
      <c r="W3802" s="3"/>
      <c r="Y3802" s="3"/>
    </row>
    <row r="3803" spans="16:25" x14ac:dyDescent="0.45">
      <c r="P3803" s="3"/>
      <c r="W3803" s="3"/>
      <c r="Y3803" s="3"/>
    </row>
    <row r="3804" spans="16:25" x14ac:dyDescent="0.45">
      <c r="P3804" s="3"/>
      <c r="W3804" s="3"/>
      <c r="Y3804" s="3"/>
    </row>
    <row r="3805" spans="16:25" x14ac:dyDescent="0.45">
      <c r="P3805" s="3"/>
      <c r="W3805" s="3"/>
      <c r="Y3805" s="3"/>
    </row>
    <row r="3806" spans="16:25" x14ac:dyDescent="0.45">
      <c r="P3806" s="3"/>
      <c r="W3806" s="3"/>
      <c r="Y3806" s="3"/>
    </row>
    <row r="3807" spans="16:25" x14ac:dyDescent="0.45">
      <c r="P3807" s="3"/>
      <c r="W3807" s="3"/>
      <c r="Y3807" s="3"/>
    </row>
    <row r="3808" spans="16:25" x14ac:dyDescent="0.45">
      <c r="P3808" s="3"/>
      <c r="W3808" s="3"/>
      <c r="Y3808" s="3"/>
    </row>
    <row r="3809" spans="16:25" x14ac:dyDescent="0.45">
      <c r="P3809" s="3"/>
      <c r="W3809" s="3"/>
      <c r="Y3809" s="3"/>
    </row>
    <row r="3810" spans="16:25" x14ac:dyDescent="0.45">
      <c r="P3810" s="3"/>
      <c r="W3810" s="3"/>
      <c r="Y3810" s="3"/>
    </row>
    <row r="3811" spans="16:25" x14ac:dyDescent="0.45">
      <c r="P3811" s="3"/>
      <c r="W3811" s="3"/>
      <c r="Y3811" s="3"/>
    </row>
    <row r="3812" spans="16:25" x14ac:dyDescent="0.45">
      <c r="P3812" s="3"/>
      <c r="W3812" s="3"/>
      <c r="Y3812" s="3"/>
    </row>
    <row r="3813" spans="16:25" x14ac:dyDescent="0.45">
      <c r="P3813" s="3"/>
      <c r="W3813" s="3"/>
      <c r="Y3813" s="3"/>
    </row>
    <row r="3814" spans="16:25" x14ac:dyDescent="0.45">
      <c r="P3814" s="3"/>
      <c r="W3814" s="3"/>
      <c r="Y3814" s="3"/>
    </row>
    <row r="3815" spans="16:25" x14ac:dyDescent="0.45">
      <c r="P3815" s="3"/>
      <c r="W3815" s="3"/>
      <c r="Y3815" s="3"/>
    </row>
    <row r="3816" spans="16:25" x14ac:dyDescent="0.45">
      <c r="P3816" s="3"/>
      <c r="W3816" s="3"/>
      <c r="Y3816" s="3"/>
    </row>
    <row r="3817" spans="16:25" x14ac:dyDescent="0.45">
      <c r="P3817" s="3"/>
      <c r="W3817" s="3"/>
      <c r="Y3817" s="3"/>
    </row>
    <row r="3818" spans="16:25" x14ac:dyDescent="0.45">
      <c r="P3818" s="3"/>
      <c r="W3818" s="3"/>
      <c r="Y3818" s="3"/>
    </row>
    <row r="3819" spans="16:25" x14ac:dyDescent="0.45">
      <c r="P3819" s="3"/>
      <c r="W3819" s="3"/>
      <c r="Y3819" s="3"/>
    </row>
    <row r="3820" spans="16:25" x14ac:dyDescent="0.45">
      <c r="P3820" s="3"/>
      <c r="W3820" s="3"/>
      <c r="Y3820" s="3"/>
    </row>
    <row r="3821" spans="16:25" x14ac:dyDescent="0.45">
      <c r="P3821" s="3"/>
      <c r="W3821" s="3"/>
      <c r="Y3821" s="3"/>
    </row>
    <row r="3822" spans="16:25" x14ac:dyDescent="0.45">
      <c r="P3822" s="3"/>
      <c r="W3822" s="3"/>
      <c r="Y3822" s="3"/>
    </row>
    <row r="3823" spans="16:25" x14ac:dyDescent="0.45">
      <c r="P3823" s="3"/>
      <c r="W3823" s="3"/>
      <c r="Y3823" s="3"/>
    </row>
    <row r="3824" spans="16:25" x14ac:dyDescent="0.45">
      <c r="P3824" s="3"/>
      <c r="W3824" s="3"/>
      <c r="Y3824" s="3"/>
    </row>
    <row r="3825" spans="16:25" x14ac:dyDescent="0.45">
      <c r="P3825" s="3"/>
      <c r="W3825" s="3"/>
      <c r="Y3825" s="3"/>
    </row>
    <row r="3826" spans="16:25" x14ac:dyDescent="0.45">
      <c r="P3826" s="3"/>
      <c r="W3826" s="3"/>
      <c r="Y3826" s="3"/>
    </row>
    <row r="3827" spans="16:25" x14ac:dyDescent="0.45">
      <c r="P3827" s="3"/>
      <c r="W3827" s="3"/>
      <c r="Y3827" s="3"/>
    </row>
    <row r="3828" spans="16:25" x14ac:dyDescent="0.45">
      <c r="P3828" s="3"/>
      <c r="W3828" s="3"/>
      <c r="Y3828" s="3"/>
    </row>
    <row r="3829" spans="16:25" x14ac:dyDescent="0.45">
      <c r="P3829" s="3"/>
      <c r="W3829" s="3"/>
      <c r="Y3829" s="3"/>
    </row>
    <row r="3830" spans="16:25" x14ac:dyDescent="0.45">
      <c r="P3830" s="3"/>
      <c r="W3830" s="3"/>
      <c r="Y3830" s="3"/>
    </row>
    <row r="3831" spans="16:25" x14ac:dyDescent="0.45">
      <c r="P3831" s="3"/>
      <c r="W3831" s="3"/>
      <c r="Y3831" s="3"/>
    </row>
    <row r="3832" spans="16:25" x14ac:dyDescent="0.45">
      <c r="P3832" s="3"/>
      <c r="W3832" s="3"/>
      <c r="Y3832" s="3"/>
    </row>
    <row r="3833" spans="16:25" x14ac:dyDescent="0.45">
      <c r="P3833" s="3"/>
      <c r="W3833" s="3"/>
      <c r="Y3833" s="3"/>
    </row>
    <row r="3834" spans="16:25" x14ac:dyDescent="0.45">
      <c r="P3834" s="3"/>
      <c r="W3834" s="3"/>
      <c r="Y3834" s="3"/>
    </row>
    <row r="3835" spans="16:25" x14ac:dyDescent="0.45">
      <c r="P3835" s="3"/>
      <c r="W3835" s="3"/>
      <c r="Y3835" s="3"/>
    </row>
    <row r="3836" spans="16:25" x14ac:dyDescent="0.45">
      <c r="P3836" s="3"/>
      <c r="W3836" s="3"/>
      <c r="Y3836" s="3"/>
    </row>
    <row r="3837" spans="16:25" x14ac:dyDescent="0.45">
      <c r="P3837" s="3"/>
      <c r="W3837" s="3"/>
      <c r="Y3837" s="3"/>
    </row>
    <row r="3838" spans="16:25" x14ac:dyDescent="0.45">
      <c r="P3838" s="3"/>
      <c r="W3838" s="3"/>
      <c r="Y3838" s="3"/>
    </row>
    <row r="3839" spans="16:25" x14ac:dyDescent="0.45">
      <c r="P3839" s="3"/>
      <c r="W3839" s="3"/>
      <c r="Y3839" s="3"/>
    </row>
    <row r="3840" spans="16:25" x14ac:dyDescent="0.45">
      <c r="P3840" s="3"/>
      <c r="W3840" s="3"/>
      <c r="Y3840" s="3"/>
    </row>
    <row r="3841" spans="16:25" x14ac:dyDescent="0.45">
      <c r="P3841" s="3"/>
      <c r="W3841" s="3"/>
      <c r="Y3841" s="3"/>
    </row>
    <row r="3842" spans="16:25" x14ac:dyDescent="0.45">
      <c r="P3842" s="3"/>
      <c r="W3842" s="3"/>
      <c r="Y3842" s="3"/>
    </row>
    <row r="3843" spans="16:25" x14ac:dyDescent="0.45">
      <c r="P3843" s="3"/>
      <c r="W3843" s="3"/>
      <c r="Y3843" s="3"/>
    </row>
    <row r="3844" spans="16:25" x14ac:dyDescent="0.45">
      <c r="P3844" s="3"/>
      <c r="W3844" s="3"/>
      <c r="Y3844" s="3"/>
    </row>
    <row r="3845" spans="16:25" x14ac:dyDescent="0.45">
      <c r="P3845" s="3"/>
      <c r="W3845" s="3"/>
      <c r="Y3845" s="3"/>
    </row>
    <row r="3846" spans="16:25" x14ac:dyDescent="0.45">
      <c r="P3846" s="3"/>
      <c r="W3846" s="3"/>
      <c r="Y3846" s="3"/>
    </row>
    <row r="3847" spans="16:25" x14ac:dyDescent="0.45">
      <c r="P3847" s="3"/>
      <c r="W3847" s="3"/>
      <c r="Y3847" s="3"/>
    </row>
    <row r="3848" spans="16:25" x14ac:dyDescent="0.45">
      <c r="P3848" s="3"/>
      <c r="W3848" s="3"/>
      <c r="Y3848" s="3"/>
    </row>
    <row r="3849" spans="16:25" x14ac:dyDescent="0.45">
      <c r="P3849" s="3"/>
      <c r="W3849" s="3"/>
      <c r="Y3849" s="3"/>
    </row>
    <row r="3850" spans="16:25" x14ac:dyDescent="0.45">
      <c r="P3850" s="3"/>
      <c r="W3850" s="3"/>
      <c r="Y3850" s="3"/>
    </row>
    <row r="3851" spans="16:25" x14ac:dyDescent="0.45">
      <c r="P3851" s="3"/>
      <c r="W3851" s="3"/>
      <c r="Y3851" s="3"/>
    </row>
    <row r="3852" spans="16:25" x14ac:dyDescent="0.45">
      <c r="P3852" s="3"/>
      <c r="W3852" s="3"/>
      <c r="Y3852" s="3"/>
    </row>
    <row r="3853" spans="16:25" x14ac:dyDescent="0.45">
      <c r="P3853" s="3"/>
      <c r="W3853" s="3"/>
      <c r="Y3853" s="3"/>
    </row>
    <row r="3854" spans="16:25" x14ac:dyDescent="0.45">
      <c r="P3854" s="3"/>
      <c r="W3854" s="3"/>
      <c r="Y3854" s="3"/>
    </row>
    <row r="3855" spans="16:25" x14ac:dyDescent="0.45">
      <c r="P3855" s="3"/>
      <c r="W3855" s="3"/>
      <c r="Y3855" s="3"/>
    </row>
    <row r="3856" spans="16:25" x14ac:dyDescent="0.45">
      <c r="P3856" s="3"/>
      <c r="W3856" s="3"/>
      <c r="Y3856" s="3"/>
    </row>
    <row r="3857" spans="16:25" x14ac:dyDescent="0.45">
      <c r="P3857" s="3"/>
      <c r="W3857" s="3"/>
      <c r="Y3857" s="3"/>
    </row>
    <row r="3858" spans="16:25" x14ac:dyDescent="0.45">
      <c r="P3858" s="3"/>
      <c r="W3858" s="3"/>
      <c r="Y3858" s="3"/>
    </row>
    <row r="3859" spans="16:25" x14ac:dyDescent="0.45">
      <c r="P3859" s="3"/>
      <c r="W3859" s="3"/>
      <c r="Y3859" s="3"/>
    </row>
    <row r="3860" spans="16:25" x14ac:dyDescent="0.45">
      <c r="P3860" s="3"/>
      <c r="W3860" s="3"/>
      <c r="Y3860" s="3"/>
    </row>
    <row r="3861" spans="16:25" x14ac:dyDescent="0.45">
      <c r="P3861" s="3"/>
      <c r="W3861" s="3"/>
      <c r="Y3861" s="3"/>
    </row>
    <row r="3862" spans="16:25" x14ac:dyDescent="0.45">
      <c r="P3862" s="3"/>
      <c r="W3862" s="3"/>
      <c r="Y3862" s="3"/>
    </row>
    <row r="3863" spans="16:25" x14ac:dyDescent="0.45">
      <c r="P3863" s="3"/>
      <c r="W3863" s="3"/>
      <c r="Y3863" s="3"/>
    </row>
    <row r="3864" spans="16:25" x14ac:dyDescent="0.45">
      <c r="P3864" s="3"/>
      <c r="W3864" s="3"/>
      <c r="Y3864" s="3"/>
    </row>
    <row r="3865" spans="16:25" x14ac:dyDescent="0.45">
      <c r="P3865" s="3"/>
      <c r="W3865" s="3"/>
      <c r="Y3865" s="3"/>
    </row>
    <row r="3866" spans="16:25" x14ac:dyDescent="0.45">
      <c r="P3866" s="3"/>
      <c r="W3866" s="3"/>
      <c r="Y3866" s="3"/>
    </row>
    <row r="3867" spans="16:25" x14ac:dyDescent="0.45">
      <c r="P3867" s="3"/>
      <c r="W3867" s="3"/>
      <c r="Y3867" s="3"/>
    </row>
    <row r="3868" spans="16:25" x14ac:dyDescent="0.45">
      <c r="P3868" s="3"/>
      <c r="W3868" s="3"/>
      <c r="Y3868" s="3"/>
    </row>
    <row r="3869" spans="16:25" x14ac:dyDescent="0.45">
      <c r="P3869" s="3"/>
      <c r="W3869" s="3"/>
      <c r="Y3869" s="3"/>
    </row>
    <row r="3870" spans="16:25" x14ac:dyDescent="0.45">
      <c r="P3870" s="3"/>
      <c r="W3870" s="3"/>
      <c r="Y3870" s="3"/>
    </row>
    <row r="3871" spans="16:25" x14ac:dyDescent="0.45">
      <c r="P3871" s="3"/>
      <c r="W3871" s="3"/>
      <c r="Y3871" s="3"/>
    </row>
    <row r="3872" spans="16:25" x14ac:dyDescent="0.45">
      <c r="P3872" s="3"/>
      <c r="W3872" s="3"/>
      <c r="Y3872" s="3"/>
    </row>
    <row r="3873" spans="16:25" x14ac:dyDescent="0.45">
      <c r="P3873" s="3"/>
      <c r="W3873" s="3"/>
      <c r="Y3873" s="3"/>
    </row>
    <row r="3874" spans="16:25" x14ac:dyDescent="0.45">
      <c r="P3874" s="3"/>
      <c r="W3874" s="3"/>
      <c r="Y3874" s="3"/>
    </row>
    <row r="3875" spans="16:25" x14ac:dyDescent="0.45">
      <c r="P3875" s="3"/>
      <c r="W3875" s="3"/>
      <c r="Y3875" s="3"/>
    </row>
    <row r="3876" spans="16:25" x14ac:dyDescent="0.45">
      <c r="P3876" s="3"/>
      <c r="W3876" s="3"/>
      <c r="Y3876" s="3"/>
    </row>
    <row r="3877" spans="16:25" x14ac:dyDescent="0.45">
      <c r="P3877" s="3"/>
      <c r="W3877" s="3"/>
      <c r="Y3877" s="3"/>
    </row>
    <row r="3878" spans="16:25" x14ac:dyDescent="0.45">
      <c r="P3878" s="3"/>
      <c r="W3878" s="3"/>
      <c r="Y3878" s="3"/>
    </row>
    <row r="3879" spans="16:25" x14ac:dyDescent="0.45">
      <c r="P3879" s="3"/>
      <c r="W3879" s="3"/>
      <c r="Y3879" s="3"/>
    </row>
    <row r="3880" spans="16:25" x14ac:dyDescent="0.45">
      <c r="P3880" s="3"/>
      <c r="W3880" s="3"/>
      <c r="Y3880" s="3"/>
    </row>
    <row r="3881" spans="16:25" x14ac:dyDescent="0.45">
      <c r="P3881" s="3"/>
      <c r="W3881" s="3"/>
      <c r="Y3881" s="3"/>
    </row>
    <row r="3882" spans="16:25" x14ac:dyDescent="0.45">
      <c r="P3882" s="3"/>
      <c r="W3882" s="3"/>
      <c r="Y3882" s="3"/>
    </row>
    <row r="3883" spans="16:25" x14ac:dyDescent="0.45">
      <c r="P3883" s="3"/>
      <c r="W3883" s="3"/>
      <c r="Y3883" s="3"/>
    </row>
    <row r="3884" spans="16:25" x14ac:dyDescent="0.45">
      <c r="P3884" s="3"/>
      <c r="W3884" s="3"/>
      <c r="Y3884" s="3"/>
    </row>
    <row r="3885" spans="16:25" x14ac:dyDescent="0.45">
      <c r="P3885" s="3"/>
      <c r="W3885" s="3"/>
      <c r="Y3885" s="3"/>
    </row>
    <row r="3886" spans="16:25" x14ac:dyDescent="0.45">
      <c r="P3886" s="3"/>
      <c r="W3886" s="3"/>
      <c r="Y3886" s="3"/>
    </row>
    <row r="3887" spans="16:25" x14ac:dyDescent="0.45">
      <c r="P3887" s="3"/>
      <c r="W3887" s="3"/>
      <c r="Y3887" s="3"/>
    </row>
    <row r="3888" spans="16:25" x14ac:dyDescent="0.45">
      <c r="P3888" s="3"/>
      <c r="W3888" s="3"/>
      <c r="Y3888" s="3"/>
    </row>
    <row r="3889" spans="16:25" x14ac:dyDescent="0.45">
      <c r="P3889" s="3"/>
      <c r="W3889" s="3"/>
      <c r="Y3889" s="3"/>
    </row>
    <row r="3890" spans="16:25" x14ac:dyDescent="0.45">
      <c r="P3890" s="3"/>
      <c r="W3890" s="3"/>
      <c r="Y3890" s="3"/>
    </row>
    <row r="3891" spans="16:25" x14ac:dyDescent="0.45">
      <c r="P3891" s="3"/>
      <c r="W3891" s="3"/>
      <c r="Y3891" s="3"/>
    </row>
    <row r="3892" spans="16:25" x14ac:dyDescent="0.45">
      <c r="P3892" s="3"/>
      <c r="W3892" s="3"/>
      <c r="Y3892" s="3"/>
    </row>
    <row r="3893" spans="16:25" x14ac:dyDescent="0.45">
      <c r="P3893" s="3"/>
      <c r="W3893" s="3"/>
      <c r="Y3893" s="3"/>
    </row>
    <row r="3894" spans="16:25" x14ac:dyDescent="0.45">
      <c r="P3894" s="3"/>
      <c r="W3894" s="3"/>
      <c r="Y3894" s="3"/>
    </row>
    <row r="3895" spans="16:25" x14ac:dyDescent="0.45">
      <c r="P3895" s="3"/>
      <c r="W3895" s="3"/>
      <c r="Y3895" s="3"/>
    </row>
    <row r="3896" spans="16:25" x14ac:dyDescent="0.45">
      <c r="P3896" s="3"/>
      <c r="W3896" s="3"/>
      <c r="Y3896" s="3"/>
    </row>
    <row r="3897" spans="16:25" x14ac:dyDescent="0.45">
      <c r="P3897" s="3"/>
      <c r="W3897" s="3"/>
      <c r="Y3897" s="3"/>
    </row>
    <row r="3898" spans="16:25" x14ac:dyDescent="0.45">
      <c r="P3898" s="3"/>
      <c r="W3898" s="3"/>
      <c r="Y3898" s="3"/>
    </row>
    <row r="3899" spans="16:25" x14ac:dyDescent="0.45">
      <c r="P3899" s="3"/>
      <c r="W3899" s="3"/>
      <c r="Y3899" s="3"/>
    </row>
    <row r="3900" spans="16:25" x14ac:dyDescent="0.45">
      <c r="P3900" s="3"/>
      <c r="W3900" s="3"/>
      <c r="Y3900" s="3"/>
    </row>
    <row r="3901" spans="16:25" x14ac:dyDescent="0.45">
      <c r="P3901" s="3"/>
      <c r="W3901" s="3"/>
      <c r="Y3901" s="3"/>
    </row>
    <row r="3902" spans="16:25" x14ac:dyDescent="0.45">
      <c r="P3902" s="3"/>
      <c r="W3902" s="3"/>
      <c r="Y3902" s="3"/>
    </row>
    <row r="3903" spans="16:25" x14ac:dyDescent="0.45">
      <c r="P3903" s="3"/>
      <c r="W3903" s="3"/>
      <c r="Y3903" s="3"/>
    </row>
    <row r="3904" spans="16:25" x14ac:dyDescent="0.45">
      <c r="P3904" s="3"/>
      <c r="W3904" s="3"/>
      <c r="Y3904" s="3"/>
    </row>
    <row r="3905" spans="16:25" x14ac:dyDescent="0.45">
      <c r="P3905" s="3"/>
      <c r="W3905" s="3"/>
      <c r="Y3905" s="3"/>
    </row>
    <row r="3906" spans="16:25" x14ac:dyDescent="0.45">
      <c r="P3906" s="3"/>
      <c r="W3906" s="3"/>
      <c r="Y3906" s="3"/>
    </row>
    <row r="3907" spans="16:25" x14ac:dyDescent="0.45">
      <c r="P3907" s="3"/>
      <c r="W3907" s="3"/>
      <c r="Y3907" s="3"/>
    </row>
    <row r="3908" spans="16:25" x14ac:dyDescent="0.45">
      <c r="P3908" s="3"/>
      <c r="W3908" s="3"/>
      <c r="Y3908" s="3"/>
    </row>
    <row r="3909" spans="16:25" x14ac:dyDescent="0.45">
      <c r="P3909" s="3"/>
      <c r="W3909" s="3"/>
      <c r="Y3909" s="3"/>
    </row>
    <row r="3910" spans="16:25" x14ac:dyDescent="0.45">
      <c r="P3910" s="3"/>
      <c r="W3910" s="3"/>
      <c r="Y3910" s="3"/>
    </row>
    <row r="3911" spans="16:25" x14ac:dyDescent="0.45">
      <c r="P3911" s="3"/>
      <c r="W3911" s="3"/>
      <c r="Y3911" s="3"/>
    </row>
    <row r="3912" spans="16:25" x14ac:dyDescent="0.45">
      <c r="P3912" s="3"/>
      <c r="W3912" s="3"/>
      <c r="Y3912" s="3"/>
    </row>
    <row r="3913" spans="16:25" x14ac:dyDescent="0.45">
      <c r="P3913" s="3"/>
      <c r="W3913" s="3"/>
      <c r="Y3913" s="3"/>
    </row>
    <row r="3914" spans="16:25" x14ac:dyDescent="0.45">
      <c r="P3914" s="3"/>
      <c r="W3914" s="3"/>
      <c r="Y3914" s="3"/>
    </row>
    <row r="3915" spans="16:25" x14ac:dyDescent="0.45">
      <c r="P3915" s="3"/>
      <c r="W3915" s="3"/>
      <c r="Y3915" s="3"/>
    </row>
    <row r="3916" spans="16:25" x14ac:dyDescent="0.45">
      <c r="P3916" s="3"/>
      <c r="W3916" s="3"/>
      <c r="Y3916" s="3"/>
    </row>
    <row r="3917" spans="16:25" x14ac:dyDescent="0.45">
      <c r="P3917" s="3"/>
      <c r="W3917" s="3"/>
      <c r="Y3917" s="3"/>
    </row>
    <row r="3918" spans="16:25" x14ac:dyDescent="0.45">
      <c r="P3918" s="3"/>
      <c r="W3918" s="3"/>
      <c r="Y3918" s="3"/>
    </row>
    <row r="3919" spans="16:25" x14ac:dyDescent="0.45">
      <c r="P3919" s="3"/>
      <c r="W3919" s="3"/>
      <c r="Y3919" s="3"/>
    </row>
    <row r="3920" spans="16:25" x14ac:dyDescent="0.45">
      <c r="P3920" s="3"/>
      <c r="W3920" s="3"/>
      <c r="Y3920" s="3"/>
    </row>
    <row r="3921" spans="16:25" x14ac:dyDescent="0.45">
      <c r="P3921" s="3"/>
      <c r="W3921" s="3"/>
      <c r="Y3921" s="3"/>
    </row>
    <row r="3922" spans="16:25" x14ac:dyDescent="0.45">
      <c r="P3922" s="3"/>
      <c r="W3922" s="3"/>
      <c r="Y3922" s="3"/>
    </row>
    <row r="3923" spans="16:25" x14ac:dyDescent="0.45">
      <c r="P3923" s="3"/>
      <c r="W3923" s="3"/>
      <c r="Y3923" s="3"/>
    </row>
    <row r="3924" spans="16:25" x14ac:dyDescent="0.45">
      <c r="P3924" s="3"/>
      <c r="W3924" s="3"/>
      <c r="Y3924" s="3"/>
    </row>
    <row r="3925" spans="16:25" x14ac:dyDescent="0.45">
      <c r="P3925" s="3"/>
      <c r="W3925" s="3"/>
      <c r="Y3925" s="3"/>
    </row>
    <row r="3926" spans="16:25" x14ac:dyDescent="0.45">
      <c r="P3926" s="3"/>
      <c r="W3926" s="3"/>
      <c r="Y3926" s="3"/>
    </row>
    <row r="3927" spans="16:25" x14ac:dyDescent="0.45">
      <c r="P3927" s="3"/>
      <c r="W3927" s="3"/>
      <c r="Y3927" s="3"/>
    </row>
    <row r="3928" spans="16:25" x14ac:dyDescent="0.45">
      <c r="P3928" s="3"/>
      <c r="W3928" s="3"/>
      <c r="Y3928" s="3"/>
    </row>
    <row r="3929" spans="16:25" x14ac:dyDescent="0.45">
      <c r="P3929" s="3"/>
      <c r="W3929" s="3"/>
      <c r="Y3929" s="3"/>
    </row>
    <row r="3930" spans="16:25" x14ac:dyDescent="0.45">
      <c r="P3930" s="3"/>
      <c r="W3930" s="3"/>
      <c r="Y3930" s="3"/>
    </row>
    <row r="3931" spans="16:25" x14ac:dyDescent="0.45">
      <c r="P3931" s="3"/>
      <c r="W3931" s="3"/>
      <c r="Y3931" s="3"/>
    </row>
    <row r="3932" spans="16:25" x14ac:dyDescent="0.45">
      <c r="P3932" s="3"/>
      <c r="W3932" s="3"/>
      <c r="Y3932" s="3"/>
    </row>
    <row r="3933" spans="16:25" x14ac:dyDescent="0.45">
      <c r="P3933" s="3"/>
      <c r="W3933" s="3"/>
      <c r="Y3933" s="3"/>
    </row>
    <row r="3934" spans="16:25" x14ac:dyDescent="0.45">
      <c r="P3934" s="3"/>
      <c r="W3934" s="3"/>
      <c r="Y3934" s="3"/>
    </row>
    <row r="3935" spans="16:25" x14ac:dyDescent="0.45">
      <c r="P3935" s="3"/>
      <c r="W3935" s="3"/>
      <c r="Y3935" s="3"/>
    </row>
    <row r="3936" spans="16:25" x14ac:dyDescent="0.45">
      <c r="P3936" s="3"/>
      <c r="W3936" s="3"/>
      <c r="Y3936" s="3"/>
    </row>
    <row r="3937" spans="16:25" x14ac:dyDescent="0.45">
      <c r="P3937" s="3"/>
      <c r="W3937" s="3"/>
      <c r="Y3937" s="3"/>
    </row>
    <row r="3938" spans="16:25" x14ac:dyDescent="0.45">
      <c r="P3938" s="3"/>
      <c r="W3938" s="3"/>
      <c r="Y3938" s="3"/>
    </row>
    <row r="3939" spans="16:25" x14ac:dyDescent="0.45">
      <c r="P3939" s="3"/>
      <c r="W3939" s="3"/>
      <c r="Y3939" s="3"/>
    </row>
    <row r="3940" spans="16:25" x14ac:dyDescent="0.45">
      <c r="P3940" s="3"/>
      <c r="W3940" s="3"/>
      <c r="Y3940" s="3"/>
    </row>
    <row r="3941" spans="16:25" x14ac:dyDescent="0.45">
      <c r="P3941" s="3"/>
      <c r="W3941" s="3"/>
      <c r="Y3941" s="3"/>
    </row>
    <row r="3942" spans="16:25" x14ac:dyDescent="0.45">
      <c r="P3942" s="3"/>
      <c r="W3942" s="3"/>
      <c r="Y3942" s="3"/>
    </row>
    <row r="3943" spans="16:25" x14ac:dyDescent="0.45">
      <c r="P3943" s="3"/>
      <c r="W3943" s="3"/>
      <c r="Y3943" s="3"/>
    </row>
    <row r="3944" spans="16:25" x14ac:dyDescent="0.45">
      <c r="P3944" s="3"/>
      <c r="W3944" s="3"/>
      <c r="Y3944" s="3"/>
    </row>
    <row r="3945" spans="16:25" x14ac:dyDescent="0.45">
      <c r="P3945" s="3"/>
      <c r="W3945" s="3"/>
      <c r="Y3945" s="3"/>
    </row>
    <row r="3946" spans="16:25" x14ac:dyDescent="0.45">
      <c r="P3946" s="3"/>
      <c r="W3946" s="3"/>
      <c r="Y3946" s="3"/>
    </row>
    <row r="3947" spans="16:25" x14ac:dyDescent="0.45">
      <c r="P3947" s="3"/>
      <c r="W3947" s="3"/>
      <c r="Y3947" s="3"/>
    </row>
    <row r="3948" spans="16:25" x14ac:dyDescent="0.45">
      <c r="P3948" s="3"/>
      <c r="W3948" s="3"/>
      <c r="Y3948" s="3"/>
    </row>
    <row r="3949" spans="16:25" x14ac:dyDescent="0.45">
      <c r="P3949" s="3"/>
      <c r="W3949" s="3"/>
      <c r="Y3949" s="3"/>
    </row>
    <row r="3950" spans="16:25" x14ac:dyDescent="0.45">
      <c r="P3950" s="3"/>
      <c r="W3950" s="3"/>
      <c r="Y3950" s="3"/>
    </row>
    <row r="3951" spans="16:25" x14ac:dyDescent="0.45">
      <c r="P3951" s="3"/>
      <c r="W3951" s="3"/>
      <c r="Y3951" s="3"/>
    </row>
    <row r="3952" spans="16:25" x14ac:dyDescent="0.45">
      <c r="P3952" s="3"/>
      <c r="W3952" s="3"/>
      <c r="Y3952" s="3"/>
    </row>
    <row r="3953" spans="16:25" x14ac:dyDescent="0.45">
      <c r="P3953" s="3"/>
      <c r="W3953" s="3"/>
      <c r="Y3953" s="3"/>
    </row>
    <row r="3954" spans="16:25" x14ac:dyDescent="0.45">
      <c r="P3954" s="3"/>
      <c r="W3954" s="3"/>
      <c r="Y3954" s="3"/>
    </row>
    <row r="3955" spans="16:25" x14ac:dyDescent="0.45">
      <c r="P3955" s="3"/>
      <c r="W3955" s="3"/>
      <c r="Y3955" s="3"/>
    </row>
    <row r="3956" spans="16:25" x14ac:dyDescent="0.45">
      <c r="P3956" s="3"/>
      <c r="W3956" s="3"/>
      <c r="Y3956" s="3"/>
    </row>
    <row r="3957" spans="16:25" x14ac:dyDescent="0.45">
      <c r="P3957" s="3"/>
      <c r="W3957" s="3"/>
      <c r="Y3957" s="3"/>
    </row>
    <row r="3958" spans="16:25" x14ac:dyDescent="0.45">
      <c r="P3958" s="3"/>
      <c r="W3958" s="3"/>
      <c r="Y3958" s="3"/>
    </row>
    <row r="3959" spans="16:25" x14ac:dyDescent="0.45">
      <c r="P3959" s="3"/>
      <c r="W3959" s="3"/>
      <c r="Y3959" s="3"/>
    </row>
    <row r="3960" spans="16:25" x14ac:dyDescent="0.45">
      <c r="P3960" s="3"/>
      <c r="W3960" s="3"/>
      <c r="Y3960" s="3"/>
    </row>
    <row r="3961" spans="16:25" x14ac:dyDescent="0.45">
      <c r="P3961" s="3"/>
      <c r="W3961" s="3"/>
      <c r="Y3961" s="3"/>
    </row>
    <row r="3962" spans="16:25" x14ac:dyDescent="0.45">
      <c r="P3962" s="3"/>
      <c r="W3962" s="3"/>
      <c r="Y3962" s="3"/>
    </row>
    <row r="3963" spans="16:25" x14ac:dyDescent="0.45">
      <c r="P3963" s="3"/>
      <c r="W3963" s="3"/>
      <c r="Y3963" s="3"/>
    </row>
    <row r="3964" spans="16:25" x14ac:dyDescent="0.45">
      <c r="P3964" s="3"/>
      <c r="W3964" s="3"/>
      <c r="Y3964" s="3"/>
    </row>
    <row r="3965" spans="16:25" x14ac:dyDescent="0.45">
      <c r="P3965" s="3"/>
      <c r="W3965" s="3"/>
      <c r="Y3965" s="3"/>
    </row>
    <row r="3966" spans="16:25" x14ac:dyDescent="0.45">
      <c r="P3966" s="3"/>
      <c r="W3966" s="3"/>
      <c r="Y3966" s="3"/>
    </row>
    <row r="3967" spans="16:25" x14ac:dyDescent="0.45">
      <c r="P3967" s="3"/>
      <c r="W3967" s="3"/>
      <c r="Y3967" s="3"/>
    </row>
    <row r="3968" spans="16:25" x14ac:dyDescent="0.45">
      <c r="P3968" s="3"/>
      <c r="W3968" s="3"/>
      <c r="Y3968" s="3"/>
    </row>
    <row r="3969" spans="16:25" x14ac:dyDescent="0.45">
      <c r="P3969" s="3"/>
      <c r="W3969" s="3"/>
      <c r="Y3969" s="3"/>
    </row>
    <row r="3970" spans="16:25" x14ac:dyDescent="0.45">
      <c r="P3970" s="3"/>
      <c r="W3970" s="3"/>
      <c r="Y3970" s="3"/>
    </row>
    <row r="3971" spans="16:25" x14ac:dyDescent="0.45">
      <c r="P3971" s="3"/>
      <c r="W3971" s="3"/>
      <c r="Y3971" s="3"/>
    </row>
    <row r="3972" spans="16:25" x14ac:dyDescent="0.45">
      <c r="P3972" s="3"/>
      <c r="W3972" s="3"/>
      <c r="Y3972" s="3"/>
    </row>
    <row r="3973" spans="16:25" x14ac:dyDescent="0.45">
      <c r="P3973" s="3"/>
      <c r="W3973" s="3"/>
      <c r="Y3973" s="3"/>
    </row>
    <row r="3974" spans="16:25" x14ac:dyDescent="0.45">
      <c r="P3974" s="3"/>
      <c r="W3974" s="3"/>
      <c r="Y3974" s="3"/>
    </row>
    <row r="3975" spans="16:25" x14ac:dyDescent="0.45">
      <c r="P3975" s="3"/>
      <c r="W3975" s="3"/>
      <c r="Y3975" s="3"/>
    </row>
    <row r="3976" spans="16:25" x14ac:dyDescent="0.45">
      <c r="P3976" s="3"/>
      <c r="W3976" s="3"/>
      <c r="Y3976" s="3"/>
    </row>
    <row r="3977" spans="16:25" x14ac:dyDescent="0.45">
      <c r="P3977" s="3"/>
      <c r="W3977" s="3"/>
      <c r="Y3977" s="3"/>
    </row>
    <row r="3978" spans="16:25" x14ac:dyDescent="0.45">
      <c r="P3978" s="3"/>
      <c r="W3978" s="3"/>
      <c r="Y3978" s="3"/>
    </row>
    <row r="3979" spans="16:25" x14ac:dyDescent="0.45">
      <c r="P3979" s="3"/>
      <c r="W3979" s="3"/>
      <c r="Y3979" s="3"/>
    </row>
    <row r="3980" spans="16:25" x14ac:dyDescent="0.45">
      <c r="P3980" s="3"/>
      <c r="W3980" s="3"/>
      <c r="Y3980" s="3"/>
    </row>
    <row r="3981" spans="16:25" x14ac:dyDescent="0.45">
      <c r="P3981" s="3"/>
      <c r="W3981" s="3"/>
      <c r="Y3981" s="3"/>
    </row>
    <row r="3982" spans="16:25" x14ac:dyDescent="0.45">
      <c r="P3982" s="3"/>
      <c r="W3982" s="3"/>
      <c r="Y3982" s="3"/>
    </row>
    <row r="3983" spans="16:25" x14ac:dyDescent="0.45">
      <c r="P3983" s="3"/>
      <c r="W3983" s="3"/>
      <c r="Y3983" s="3"/>
    </row>
    <row r="3984" spans="16:25" x14ac:dyDescent="0.45">
      <c r="P3984" s="3"/>
      <c r="W3984" s="3"/>
      <c r="Y3984" s="3"/>
    </row>
    <row r="3985" spans="16:25" x14ac:dyDescent="0.45">
      <c r="P3985" s="3"/>
      <c r="W3985" s="3"/>
      <c r="Y3985" s="3"/>
    </row>
    <row r="3986" spans="16:25" x14ac:dyDescent="0.45">
      <c r="P3986" s="3"/>
      <c r="W3986" s="3"/>
      <c r="Y3986" s="3"/>
    </row>
    <row r="3987" spans="16:25" x14ac:dyDescent="0.45">
      <c r="P3987" s="3"/>
      <c r="W3987" s="3"/>
      <c r="Y3987" s="3"/>
    </row>
    <row r="3988" spans="16:25" x14ac:dyDescent="0.45">
      <c r="P3988" s="3"/>
      <c r="W3988" s="3"/>
      <c r="Y3988" s="3"/>
    </row>
    <row r="3989" spans="16:25" x14ac:dyDescent="0.45">
      <c r="P3989" s="3"/>
      <c r="W3989" s="3"/>
      <c r="Y3989" s="3"/>
    </row>
    <row r="3990" spans="16:25" x14ac:dyDescent="0.45">
      <c r="P3990" s="3"/>
      <c r="W3990" s="3"/>
      <c r="Y3990" s="3"/>
    </row>
    <row r="3991" spans="16:25" x14ac:dyDescent="0.45">
      <c r="P3991" s="3"/>
      <c r="W3991" s="3"/>
      <c r="Y3991" s="3"/>
    </row>
    <row r="3992" spans="16:25" x14ac:dyDescent="0.45">
      <c r="P3992" s="3"/>
      <c r="W3992" s="3"/>
      <c r="Y3992" s="3"/>
    </row>
    <row r="3993" spans="16:25" x14ac:dyDescent="0.45">
      <c r="P3993" s="3"/>
      <c r="W3993" s="3"/>
      <c r="Y3993" s="3"/>
    </row>
    <row r="3994" spans="16:25" x14ac:dyDescent="0.45">
      <c r="P3994" s="3"/>
      <c r="W3994" s="3"/>
      <c r="Y3994" s="3"/>
    </row>
    <row r="3995" spans="16:25" x14ac:dyDescent="0.45">
      <c r="P3995" s="3"/>
      <c r="W3995" s="3"/>
      <c r="Y3995" s="3"/>
    </row>
    <row r="3996" spans="16:25" x14ac:dyDescent="0.45">
      <c r="P3996" s="3"/>
      <c r="W3996" s="3"/>
      <c r="Y3996" s="3"/>
    </row>
    <row r="3997" spans="16:25" x14ac:dyDescent="0.45">
      <c r="P3997" s="3"/>
      <c r="W3997" s="3"/>
      <c r="Y3997" s="3"/>
    </row>
    <row r="3998" spans="16:25" x14ac:dyDescent="0.45">
      <c r="P3998" s="3"/>
      <c r="W3998" s="3"/>
      <c r="Y3998" s="3"/>
    </row>
    <row r="3999" spans="16:25" x14ac:dyDescent="0.45">
      <c r="P3999" s="3"/>
      <c r="W3999" s="3"/>
      <c r="Y3999" s="3"/>
    </row>
    <row r="4000" spans="16:25" x14ac:dyDescent="0.45">
      <c r="P4000" s="3"/>
      <c r="W4000" s="3"/>
      <c r="Y4000" s="3"/>
    </row>
    <row r="4001" spans="16:25" x14ac:dyDescent="0.45">
      <c r="P4001" s="3"/>
      <c r="W4001" s="3"/>
      <c r="Y4001" s="3"/>
    </row>
    <row r="4002" spans="16:25" x14ac:dyDescent="0.45">
      <c r="P4002" s="3"/>
      <c r="W4002" s="3"/>
      <c r="Y4002" s="3"/>
    </row>
    <row r="4003" spans="16:25" x14ac:dyDescent="0.45">
      <c r="P4003" s="3"/>
      <c r="W4003" s="3"/>
      <c r="Y4003" s="3"/>
    </row>
    <row r="4004" spans="16:25" x14ac:dyDescent="0.45">
      <c r="P4004" s="3"/>
      <c r="W4004" s="3"/>
      <c r="Y4004" s="3"/>
    </row>
    <row r="4005" spans="16:25" x14ac:dyDescent="0.45">
      <c r="P4005" s="3"/>
      <c r="W4005" s="3"/>
      <c r="Y4005" s="3"/>
    </row>
    <row r="4006" spans="16:25" x14ac:dyDescent="0.45">
      <c r="P4006" s="3"/>
      <c r="W4006" s="3"/>
      <c r="Y4006" s="3"/>
    </row>
    <row r="4007" spans="16:25" x14ac:dyDescent="0.45">
      <c r="P4007" s="3"/>
      <c r="W4007" s="3"/>
      <c r="Y4007" s="3"/>
    </row>
    <row r="4008" spans="16:25" x14ac:dyDescent="0.45">
      <c r="P4008" s="3"/>
      <c r="W4008" s="3"/>
      <c r="Y4008" s="3"/>
    </row>
    <row r="4009" spans="16:25" x14ac:dyDescent="0.45">
      <c r="P4009" s="3"/>
      <c r="W4009" s="3"/>
      <c r="Y4009" s="3"/>
    </row>
    <row r="4010" spans="16:25" x14ac:dyDescent="0.45">
      <c r="P4010" s="3"/>
      <c r="W4010" s="3"/>
      <c r="Y4010" s="3"/>
    </row>
    <row r="4011" spans="16:25" x14ac:dyDescent="0.45">
      <c r="P4011" s="3"/>
      <c r="W4011" s="3"/>
      <c r="Y4011" s="3"/>
    </row>
    <row r="4012" spans="16:25" x14ac:dyDescent="0.45">
      <c r="P4012" s="3"/>
      <c r="W4012" s="3"/>
      <c r="Y4012" s="3"/>
    </row>
    <row r="4013" spans="16:25" x14ac:dyDescent="0.45">
      <c r="P4013" s="3"/>
      <c r="W4013" s="3"/>
      <c r="Y4013" s="3"/>
    </row>
    <row r="4014" spans="16:25" x14ac:dyDescent="0.45">
      <c r="P4014" s="3"/>
      <c r="W4014" s="3"/>
      <c r="Y4014" s="3"/>
    </row>
    <row r="4015" spans="16:25" x14ac:dyDescent="0.45">
      <c r="P4015" s="3"/>
      <c r="W4015" s="3"/>
      <c r="Y4015" s="3"/>
    </row>
    <row r="4016" spans="16:25" x14ac:dyDescent="0.45">
      <c r="P4016" s="3"/>
      <c r="W4016" s="3"/>
      <c r="Y4016" s="3"/>
    </row>
    <row r="4017" spans="16:25" x14ac:dyDescent="0.45">
      <c r="P4017" s="3"/>
      <c r="W4017" s="3"/>
      <c r="Y4017" s="3"/>
    </row>
    <row r="4018" spans="16:25" x14ac:dyDescent="0.45">
      <c r="P4018" s="3"/>
      <c r="W4018" s="3"/>
      <c r="Y4018" s="3"/>
    </row>
    <row r="4019" spans="16:25" x14ac:dyDescent="0.45">
      <c r="P4019" s="3"/>
      <c r="W4019" s="3"/>
      <c r="Y4019" s="3"/>
    </row>
    <row r="4020" spans="16:25" x14ac:dyDescent="0.45">
      <c r="P4020" s="3"/>
      <c r="W4020" s="3"/>
      <c r="Y4020" s="3"/>
    </row>
    <row r="4021" spans="16:25" x14ac:dyDescent="0.45">
      <c r="P4021" s="3"/>
      <c r="W4021" s="3"/>
      <c r="Y4021" s="3"/>
    </row>
    <row r="4022" spans="16:25" x14ac:dyDescent="0.45">
      <c r="P4022" s="3"/>
      <c r="W4022" s="3"/>
      <c r="Y4022" s="3"/>
    </row>
    <row r="4023" spans="16:25" x14ac:dyDescent="0.45">
      <c r="P4023" s="3"/>
      <c r="W4023" s="3"/>
      <c r="Y4023" s="3"/>
    </row>
    <row r="4024" spans="16:25" x14ac:dyDescent="0.45">
      <c r="P4024" s="3"/>
      <c r="W4024" s="3"/>
      <c r="Y4024" s="3"/>
    </row>
    <row r="4025" spans="16:25" x14ac:dyDescent="0.45">
      <c r="P4025" s="3"/>
      <c r="W4025" s="3"/>
      <c r="Y4025" s="3"/>
    </row>
    <row r="4026" spans="16:25" x14ac:dyDescent="0.45">
      <c r="P4026" s="3"/>
      <c r="W4026" s="3"/>
      <c r="Y4026" s="3"/>
    </row>
    <row r="4027" spans="16:25" x14ac:dyDescent="0.45">
      <c r="P4027" s="3"/>
      <c r="W4027" s="3"/>
      <c r="Y4027" s="3"/>
    </row>
    <row r="4028" spans="16:25" x14ac:dyDescent="0.45">
      <c r="P4028" s="3"/>
      <c r="W4028" s="3"/>
      <c r="Y4028" s="3"/>
    </row>
    <row r="4029" spans="16:25" x14ac:dyDescent="0.45">
      <c r="P4029" s="3"/>
      <c r="W4029" s="3"/>
      <c r="Y4029" s="3"/>
    </row>
    <row r="4030" spans="16:25" x14ac:dyDescent="0.45">
      <c r="P4030" s="3"/>
      <c r="W4030" s="3"/>
      <c r="Y4030" s="3"/>
    </row>
    <row r="4031" spans="16:25" x14ac:dyDescent="0.45">
      <c r="P4031" s="3"/>
      <c r="W4031" s="3"/>
      <c r="Y4031" s="3"/>
    </row>
    <row r="4032" spans="16:25" x14ac:dyDescent="0.45">
      <c r="P4032" s="3"/>
      <c r="W4032" s="3"/>
      <c r="Y4032" s="3"/>
    </row>
    <row r="4033" spans="16:25" x14ac:dyDescent="0.45">
      <c r="P4033" s="3"/>
      <c r="W4033" s="3"/>
      <c r="Y4033" s="3"/>
    </row>
    <row r="4034" spans="16:25" x14ac:dyDescent="0.45">
      <c r="P4034" s="3"/>
      <c r="W4034" s="3"/>
      <c r="Y4034" s="3"/>
    </row>
    <row r="4035" spans="16:25" x14ac:dyDescent="0.45">
      <c r="P4035" s="3"/>
      <c r="W4035" s="3"/>
      <c r="Y4035" s="3"/>
    </row>
    <row r="4036" spans="16:25" x14ac:dyDescent="0.45">
      <c r="P4036" s="3"/>
      <c r="W4036" s="3"/>
      <c r="Y4036" s="3"/>
    </row>
    <row r="4037" spans="16:25" x14ac:dyDescent="0.45">
      <c r="P4037" s="3"/>
      <c r="W4037" s="3"/>
      <c r="Y4037" s="3"/>
    </row>
    <row r="4038" spans="16:25" x14ac:dyDescent="0.45">
      <c r="P4038" s="3"/>
      <c r="W4038" s="3"/>
      <c r="Y4038" s="3"/>
    </row>
    <row r="4039" spans="16:25" x14ac:dyDescent="0.45">
      <c r="P4039" s="3"/>
      <c r="W4039" s="3"/>
      <c r="Y4039" s="3"/>
    </row>
    <row r="4040" spans="16:25" x14ac:dyDescent="0.45">
      <c r="P4040" s="3"/>
      <c r="W4040" s="3"/>
      <c r="Y4040" s="3"/>
    </row>
    <row r="4041" spans="16:25" x14ac:dyDescent="0.45">
      <c r="P4041" s="3"/>
      <c r="W4041" s="3"/>
      <c r="Y4041" s="3"/>
    </row>
    <row r="4042" spans="16:25" x14ac:dyDescent="0.45">
      <c r="P4042" s="3"/>
      <c r="W4042" s="3"/>
      <c r="Y4042" s="3"/>
    </row>
    <row r="4043" spans="16:25" x14ac:dyDescent="0.45">
      <c r="P4043" s="3"/>
      <c r="W4043" s="3"/>
      <c r="Y4043" s="3"/>
    </row>
    <row r="4044" spans="16:25" x14ac:dyDescent="0.45">
      <c r="P4044" s="3"/>
      <c r="W4044" s="3"/>
      <c r="Y4044" s="3"/>
    </row>
    <row r="4045" spans="16:25" x14ac:dyDescent="0.45">
      <c r="P4045" s="3"/>
      <c r="W4045" s="3"/>
      <c r="Y4045" s="3"/>
    </row>
    <row r="4046" spans="16:25" x14ac:dyDescent="0.45">
      <c r="P4046" s="3"/>
      <c r="W4046" s="3"/>
      <c r="Y4046" s="3"/>
    </row>
    <row r="4047" spans="16:25" x14ac:dyDescent="0.45">
      <c r="P4047" s="3"/>
      <c r="W4047" s="3"/>
      <c r="Y4047" s="3"/>
    </row>
    <row r="4048" spans="16:25" x14ac:dyDescent="0.45">
      <c r="P4048" s="3"/>
      <c r="W4048" s="3"/>
      <c r="Y4048" s="3"/>
    </row>
    <row r="4049" spans="16:25" x14ac:dyDescent="0.45">
      <c r="P4049" s="3"/>
      <c r="W4049" s="3"/>
      <c r="Y4049" s="3"/>
    </row>
    <row r="4050" spans="16:25" x14ac:dyDescent="0.45">
      <c r="P4050" s="3"/>
      <c r="W4050" s="3"/>
      <c r="Y4050" s="3"/>
    </row>
    <row r="4051" spans="16:25" x14ac:dyDescent="0.45">
      <c r="P4051" s="3"/>
      <c r="W4051" s="3"/>
      <c r="Y4051" s="3"/>
    </row>
    <row r="4052" spans="16:25" x14ac:dyDescent="0.45">
      <c r="P4052" s="3"/>
      <c r="W4052" s="3"/>
      <c r="Y4052" s="3"/>
    </row>
    <row r="4053" spans="16:25" x14ac:dyDescent="0.45">
      <c r="P4053" s="3"/>
      <c r="W4053" s="3"/>
      <c r="Y4053" s="3"/>
    </row>
    <row r="4054" spans="16:25" x14ac:dyDescent="0.45">
      <c r="P4054" s="3"/>
      <c r="W4054" s="3"/>
      <c r="Y4054" s="3"/>
    </row>
    <row r="4055" spans="16:25" x14ac:dyDescent="0.45">
      <c r="P4055" s="3"/>
      <c r="W4055" s="3"/>
      <c r="Y4055" s="3"/>
    </row>
    <row r="4056" spans="16:25" x14ac:dyDescent="0.45">
      <c r="P4056" s="3"/>
      <c r="W4056" s="3"/>
      <c r="Y4056" s="3"/>
    </row>
    <row r="4057" spans="16:25" x14ac:dyDescent="0.45">
      <c r="P4057" s="3"/>
      <c r="W4057" s="3"/>
      <c r="Y4057" s="3"/>
    </row>
    <row r="4058" spans="16:25" x14ac:dyDescent="0.45">
      <c r="P4058" s="3"/>
      <c r="W4058" s="3"/>
      <c r="Y4058" s="3"/>
    </row>
    <row r="4059" spans="16:25" x14ac:dyDescent="0.45">
      <c r="P4059" s="3"/>
      <c r="W4059" s="3"/>
      <c r="Y4059" s="3"/>
    </row>
    <row r="4060" spans="16:25" x14ac:dyDescent="0.45">
      <c r="P4060" s="3"/>
      <c r="W4060" s="3"/>
      <c r="Y4060" s="3"/>
    </row>
    <row r="4061" spans="16:25" x14ac:dyDescent="0.45">
      <c r="P4061" s="3"/>
      <c r="W4061" s="3"/>
      <c r="Y4061" s="3"/>
    </row>
    <row r="4062" spans="16:25" x14ac:dyDescent="0.45">
      <c r="P4062" s="3"/>
      <c r="W4062" s="3"/>
      <c r="Y4062" s="3"/>
    </row>
    <row r="4063" spans="16:25" x14ac:dyDescent="0.45">
      <c r="P4063" s="3"/>
      <c r="W4063" s="3"/>
      <c r="Y4063" s="3"/>
    </row>
    <row r="4064" spans="16:25" x14ac:dyDescent="0.45">
      <c r="P4064" s="3"/>
      <c r="W4064" s="3"/>
      <c r="Y4064" s="3"/>
    </row>
    <row r="4065" spans="16:25" x14ac:dyDescent="0.45">
      <c r="P4065" s="3"/>
      <c r="W4065" s="3"/>
      <c r="Y4065" s="3"/>
    </row>
    <row r="4066" spans="16:25" x14ac:dyDescent="0.45">
      <c r="P4066" s="3"/>
      <c r="W4066" s="3"/>
      <c r="Y4066" s="3"/>
    </row>
    <row r="4067" spans="16:25" x14ac:dyDescent="0.45">
      <c r="P4067" s="3"/>
      <c r="W4067" s="3"/>
      <c r="Y4067" s="3"/>
    </row>
    <row r="4068" spans="16:25" x14ac:dyDescent="0.45">
      <c r="P4068" s="3"/>
      <c r="W4068" s="3"/>
      <c r="Y4068" s="3"/>
    </row>
    <row r="4069" spans="16:25" x14ac:dyDescent="0.45">
      <c r="P4069" s="3"/>
      <c r="W4069" s="3"/>
      <c r="Y4069" s="3"/>
    </row>
    <row r="4070" spans="16:25" x14ac:dyDescent="0.45">
      <c r="P4070" s="3"/>
      <c r="W4070" s="3"/>
      <c r="Y4070" s="3"/>
    </row>
    <row r="4071" spans="16:25" x14ac:dyDescent="0.45">
      <c r="P4071" s="3"/>
      <c r="W4071" s="3"/>
      <c r="Y4071" s="3"/>
    </row>
    <row r="4072" spans="16:25" x14ac:dyDescent="0.45">
      <c r="P4072" s="3"/>
      <c r="W4072" s="3"/>
      <c r="Y4072" s="3"/>
    </row>
    <row r="4073" spans="16:25" x14ac:dyDescent="0.45">
      <c r="P4073" s="3"/>
      <c r="W4073" s="3"/>
      <c r="Y4073" s="3"/>
    </row>
    <row r="4074" spans="16:25" x14ac:dyDescent="0.45">
      <c r="P4074" s="3"/>
      <c r="W4074" s="3"/>
      <c r="Y4074" s="3"/>
    </row>
    <row r="4075" spans="16:25" x14ac:dyDescent="0.45">
      <c r="P4075" s="3"/>
      <c r="W4075" s="3"/>
      <c r="Y4075" s="3"/>
    </row>
    <row r="4076" spans="16:25" x14ac:dyDescent="0.45">
      <c r="P4076" s="3"/>
      <c r="W4076" s="3"/>
      <c r="Y4076" s="3"/>
    </row>
    <row r="4077" spans="16:25" x14ac:dyDescent="0.45">
      <c r="P4077" s="3"/>
      <c r="W4077" s="3"/>
      <c r="Y4077" s="3"/>
    </row>
    <row r="4078" spans="16:25" x14ac:dyDescent="0.45">
      <c r="P4078" s="3"/>
      <c r="W4078" s="3"/>
      <c r="Y4078" s="3"/>
    </row>
    <row r="4079" spans="16:25" x14ac:dyDescent="0.45">
      <c r="P4079" s="3"/>
      <c r="W4079" s="3"/>
      <c r="Y4079" s="3"/>
    </row>
    <row r="4080" spans="16:25" x14ac:dyDescent="0.45">
      <c r="P4080" s="3"/>
      <c r="W4080" s="3"/>
      <c r="Y4080" s="3"/>
    </row>
    <row r="4081" spans="16:25" x14ac:dyDescent="0.45">
      <c r="P4081" s="3"/>
      <c r="W4081" s="3"/>
      <c r="Y4081" s="3"/>
    </row>
    <row r="4082" spans="16:25" x14ac:dyDescent="0.45">
      <c r="P4082" s="3"/>
      <c r="W4082" s="3"/>
      <c r="Y4082" s="3"/>
    </row>
    <row r="4083" spans="16:25" x14ac:dyDescent="0.45">
      <c r="P4083" s="3"/>
      <c r="W4083" s="3"/>
      <c r="Y4083" s="3"/>
    </row>
    <row r="4084" spans="16:25" x14ac:dyDescent="0.45">
      <c r="P4084" s="3"/>
      <c r="W4084" s="3"/>
      <c r="Y4084" s="3"/>
    </row>
    <row r="4085" spans="16:25" x14ac:dyDescent="0.45">
      <c r="P4085" s="3"/>
      <c r="W4085" s="3"/>
      <c r="Y4085" s="3"/>
    </row>
    <row r="4086" spans="16:25" x14ac:dyDescent="0.45">
      <c r="P4086" s="3"/>
      <c r="W4086" s="3"/>
      <c r="Y4086" s="3"/>
    </row>
    <row r="4087" spans="16:25" x14ac:dyDescent="0.45">
      <c r="P4087" s="3"/>
      <c r="W4087" s="3"/>
      <c r="Y4087" s="3"/>
    </row>
    <row r="4088" spans="16:25" x14ac:dyDescent="0.45">
      <c r="P4088" s="3"/>
      <c r="W4088" s="3"/>
      <c r="Y4088" s="3"/>
    </row>
    <row r="4089" spans="16:25" x14ac:dyDescent="0.45">
      <c r="P4089" s="3"/>
      <c r="W4089" s="3"/>
      <c r="Y4089" s="3"/>
    </row>
    <row r="4090" spans="16:25" x14ac:dyDescent="0.45">
      <c r="P4090" s="3"/>
      <c r="W4090" s="3"/>
      <c r="Y4090" s="3"/>
    </row>
    <row r="4091" spans="16:25" x14ac:dyDescent="0.45">
      <c r="P4091" s="3"/>
      <c r="W4091" s="3"/>
      <c r="Y4091" s="3"/>
    </row>
    <row r="4092" spans="16:25" x14ac:dyDescent="0.45">
      <c r="P4092" s="3"/>
      <c r="W4092" s="3"/>
      <c r="Y4092" s="3"/>
    </row>
    <row r="4093" spans="16:25" x14ac:dyDescent="0.45">
      <c r="P4093" s="3"/>
      <c r="W4093" s="3"/>
      <c r="Y4093" s="3"/>
    </row>
    <row r="4094" spans="16:25" x14ac:dyDescent="0.45">
      <c r="P4094" s="3"/>
      <c r="W4094" s="3"/>
      <c r="Y4094" s="3"/>
    </row>
    <row r="4095" spans="16:25" x14ac:dyDescent="0.45">
      <c r="P4095" s="3"/>
      <c r="W4095" s="3"/>
      <c r="Y4095" s="3"/>
    </row>
    <row r="4096" spans="16:25" x14ac:dyDescent="0.45">
      <c r="P4096" s="3"/>
      <c r="W4096" s="3"/>
      <c r="Y4096" s="3"/>
    </row>
    <row r="4097" spans="16:25" x14ac:dyDescent="0.45">
      <c r="P4097" s="3"/>
      <c r="W4097" s="3"/>
      <c r="Y4097" s="3"/>
    </row>
    <row r="4098" spans="16:25" x14ac:dyDescent="0.45">
      <c r="P4098" s="3"/>
      <c r="W4098" s="3"/>
      <c r="Y4098" s="3"/>
    </row>
    <row r="4099" spans="16:25" x14ac:dyDescent="0.45">
      <c r="P4099" s="3"/>
      <c r="W4099" s="3"/>
      <c r="Y4099" s="3"/>
    </row>
    <row r="4100" spans="16:25" x14ac:dyDescent="0.45">
      <c r="P4100" s="3"/>
      <c r="W4100" s="3"/>
      <c r="Y4100" s="3"/>
    </row>
    <row r="4101" spans="16:25" x14ac:dyDescent="0.45">
      <c r="P4101" s="3"/>
      <c r="W4101" s="3"/>
      <c r="Y4101" s="3"/>
    </row>
    <row r="4102" spans="16:25" x14ac:dyDescent="0.45">
      <c r="P4102" s="3"/>
      <c r="W4102" s="3"/>
      <c r="Y4102" s="3"/>
    </row>
    <row r="4103" spans="16:25" x14ac:dyDescent="0.45">
      <c r="P4103" s="3"/>
      <c r="W4103" s="3"/>
      <c r="Y4103" s="3"/>
    </row>
    <row r="4104" spans="16:25" x14ac:dyDescent="0.45">
      <c r="P4104" s="3"/>
      <c r="W4104" s="3"/>
      <c r="Y4104" s="3"/>
    </row>
    <row r="4105" spans="16:25" x14ac:dyDescent="0.45">
      <c r="P4105" s="3"/>
      <c r="W4105" s="3"/>
      <c r="Y4105" s="3"/>
    </row>
    <row r="4106" spans="16:25" x14ac:dyDescent="0.45">
      <c r="P4106" s="3"/>
      <c r="W4106" s="3"/>
      <c r="Y4106" s="3"/>
    </row>
    <row r="4107" spans="16:25" x14ac:dyDescent="0.45">
      <c r="P4107" s="3"/>
      <c r="W4107" s="3"/>
      <c r="Y4107" s="3"/>
    </row>
    <row r="4108" spans="16:25" x14ac:dyDescent="0.45">
      <c r="P4108" s="3"/>
      <c r="W4108" s="3"/>
      <c r="Y4108" s="3"/>
    </row>
    <row r="4109" spans="16:25" x14ac:dyDescent="0.45">
      <c r="P4109" s="3"/>
      <c r="W4109" s="3"/>
      <c r="Y4109" s="3"/>
    </row>
    <row r="4110" spans="16:25" x14ac:dyDescent="0.45">
      <c r="P4110" s="3"/>
      <c r="W4110" s="3"/>
      <c r="Y4110" s="3"/>
    </row>
    <row r="4111" spans="16:25" x14ac:dyDescent="0.45">
      <c r="P4111" s="3"/>
      <c r="W4111" s="3"/>
      <c r="Y4111" s="3"/>
    </row>
    <row r="4112" spans="16:25" x14ac:dyDescent="0.45">
      <c r="P4112" s="3"/>
      <c r="W4112" s="3"/>
      <c r="Y4112" s="3"/>
    </row>
    <row r="4113" spans="16:25" x14ac:dyDescent="0.45">
      <c r="P4113" s="3"/>
      <c r="W4113" s="3"/>
      <c r="Y4113" s="3"/>
    </row>
    <row r="4114" spans="16:25" x14ac:dyDescent="0.45">
      <c r="P4114" s="3"/>
      <c r="W4114" s="3"/>
      <c r="Y4114" s="3"/>
    </row>
    <row r="4115" spans="16:25" x14ac:dyDescent="0.45">
      <c r="P4115" s="3"/>
      <c r="W4115" s="3"/>
      <c r="Y4115" s="3"/>
    </row>
    <row r="4116" spans="16:25" x14ac:dyDescent="0.45">
      <c r="P4116" s="3"/>
      <c r="W4116" s="3"/>
      <c r="Y4116" s="3"/>
    </row>
    <row r="4117" spans="16:25" x14ac:dyDescent="0.45">
      <c r="P4117" s="3"/>
      <c r="W4117" s="3"/>
      <c r="Y4117" s="3"/>
    </row>
    <row r="4118" spans="16:25" x14ac:dyDescent="0.45">
      <c r="P4118" s="3"/>
      <c r="W4118" s="3"/>
      <c r="Y4118" s="3"/>
    </row>
    <row r="4119" spans="16:25" x14ac:dyDescent="0.45">
      <c r="P4119" s="3"/>
      <c r="W4119" s="3"/>
      <c r="Y4119" s="3"/>
    </row>
    <row r="4120" spans="16:25" x14ac:dyDescent="0.45">
      <c r="P4120" s="3"/>
      <c r="W4120" s="3"/>
      <c r="Y4120" s="3"/>
    </row>
    <row r="4121" spans="16:25" x14ac:dyDescent="0.45">
      <c r="P4121" s="3"/>
      <c r="W4121" s="3"/>
      <c r="Y4121" s="3"/>
    </row>
    <row r="4122" spans="16:25" x14ac:dyDescent="0.45">
      <c r="P4122" s="3"/>
      <c r="W4122" s="3"/>
      <c r="Y4122" s="3"/>
    </row>
    <row r="4123" spans="16:25" x14ac:dyDescent="0.45">
      <c r="P4123" s="3"/>
      <c r="W4123" s="3"/>
      <c r="Y4123" s="3"/>
    </row>
    <row r="4124" spans="16:25" x14ac:dyDescent="0.45">
      <c r="P4124" s="3"/>
      <c r="W4124" s="3"/>
      <c r="Y4124" s="3"/>
    </row>
    <row r="4125" spans="16:25" x14ac:dyDescent="0.45">
      <c r="P4125" s="3"/>
      <c r="W4125" s="3"/>
      <c r="Y4125" s="3"/>
    </row>
    <row r="4126" spans="16:25" x14ac:dyDescent="0.45">
      <c r="P4126" s="3"/>
      <c r="W4126" s="3"/>
      <c r="Y4126" s="3"/>
    </row>
    <row r="4127" spans="16:25" x14ac:dyDescent="0.45">
      <c r="P4127" s="3"/>
      <c r="W4127" s="3"/>
      <c r="Y4127" s="3"/>
    </row>
    <row r="4128" spans="16:25" x14ac:dyDescent="0.45">
      <c r="P4128" s="3"/>
      <c r="W4128" s="3"/>
      <c r="Y4128" s="3"/>
    </row>
    <row r="4129" spans="16:25" x14ac:dyDescent="0.45">
      <c r="P4129" s="3"/>
      <c r="W4129" s="3"/>
      <c r="Y4129" s="3"/>
    </row>
    <row r="4130" spans="16:25" x14ac:dyDescent="0.45">
      <c r="P4130" s="3"/>
      <c r="W4130" s="3"/>
      <c r="Y4130" s="3"/>
    </row>
    <row r="4131" spans="16:25" x14ac:dyDescent="0.45">
      <c r="P4131" s="3"/>
      <c r="W4131" s="3"/>
      <c r="Y4131" s="3"/>
    </row>
    <row r="4132" spans="16:25" x14ac:dyDescent="0.45">
      <c r="P4132" s="3"/>
      <c r="W4132" s="3"/>
      <c r="Y4132" s="3"/>
    </row>
    <row r="4133" spans="16:25" x14ac:dyDescent="0.45">
      <c r="P4133" s="3"/>
      <c r="W4133" s="3"/>
      <c r="Y4133" s="3"/>
    </row>
    <row r="4134" spans="16:25" x14ac:dyDescent="0.45">
      <c r="P4134" s="3"/>
      <c r="W4134" s="3"/>
      <c r="Y4134" s="3"/>
    </row>
    <row r="4135" spans="16:25" x14ac:dyDescent="0.45">
      <c r="P4135" s="3"/>
      <c r="W4135" s="3"/>
      <c r="Y4135" s="3"/>
    </row>
    <row r="4136" spans="16:25" x14ac:dyDescent="0.45">
      <c r="P4136" s="3"/>
      <c r="W4136" s="3"/>
      <c r="Y4136" s="3"/>
    </row>
    <row r="4137" spans="16:25" x14ac:dyDescent="0.45">
      <c r="P4137" s="3"/>
      <c r="W4137" s="3"/>
      <c r="Y4137" s="3"/>
    </row>
    <row r="4138" spans="16:25" x14ac:dyDescent="0.45">
      <c r="P4138" s="3"/>
      <c r="W4138" s="3"/>
      <c r="Y4138" s="3"/>
    </row>
    <row r="4139" spans="16:25" x14ac:dyDescent="0.45">
      <c r="P4139" s="3"/>
      <c r="W4139" s="3"/>
      <c r="Y4139" s="3"/>
    </row>
    <row r="4140" spans="16:25" x14ac:dyDescent="0.45">
      <c r="P4140" s="3"/>
      <c r="W4140" s="3"/>
      <c r="Y4140" s="3"/>
    </row>
    <row r="4141" spans="16:25" x14ac:dyDescent="0.45">
      <c r="P4141" s="3"/>
      <c r="W4141" s="3"/>
      <c r="Y4141" s="3"/>
    </row>
    <row r="4142" spans="16:25" x14ac:dyDescent="0.45">
      <c r="P4142" s="3"/>
      <c r="W4142" s="3"/>
      <c r="Y4142" s="3"/>
    </row>
    <row r="4143" spans="16:25" x14ac:dyDescent="0.45">
      <c r="P4143" s="3"/>
      <c r="W4143" s="3"/>
      <c r="Y4143" s="3"/>
    </row>
    <row r="4144" spans="16:25" x14ac:dyDescent="0.45">
      <c r="P4144" s="3"/>
      <c r="W4144" s="3"/>
      <c r="Y4144" s="3"/>
    </row>
    <row r="4145" spans="16:25" x14ac:dyDescent="0.45">
      <c r="P4145" s="3"/>
      <c r="W4145" s="3"/>
      <c r="Y4145" s="3"/>
    </row>
    <row r="4146" spans="16:25" x14ac:dyDescent="0.45">
      <c r="P4146" s="3"/>
      <c r="W4146" s="3"/>
      <c r="Y4146" s="3"/>
    </row>
    <row r="4147" spans="16:25" x14ac:dyDescent="0.45">
      <c r="P4147" s="3"/>
      <c r="W4147" s="3"/>
      <c r="Y4147" s="3"/>
    </row>
    <row r="4148" spans="16:25" x14ac:dyDescent="0.45">
      <c r="P4148" s="3"/>
      <c r="W4148" s="3"/>
      <c r="Y4148" s="3"/>
    </row>
    <row r="4149" spans="16:25" x14ac:dyDescent="0.45">
      <c r="P4149" s="3"/>
      <c r="W4149" s="3"/>
      <c r="Y4149" s="3"/>
    </row>
    <row r="4150" spans="16:25" x14ac:dyDescent="0.45">
      <c r="P4150" s="3"/>
      <c r="W4150" s="3"/>
      <c r="Y4150" s="3"/>
    </row>
    <row r="4151" spans="16:25" x14ac:dyDescent="0.45">
      <c r="P4151" s="3"/>
      <c r="W4151" s="3"/>
      <c r="Y4151" s="3"/>
    </row>
    <row r="4152" spans="16:25" x14ac:dyDescent="0.45">
      <c r="P4152" s="3"/>
      <c r="W4152" s="3"/>
      <c r="Y4152" s="3"/>
    </row>
    <row r="4153" spans="16:25" x14ac:dyDescent="0.45">
      <c r="P4153" s="3"/>
      <c r="W4153" s="3"/>
      <c r="Y4153" s="3"/>
    </row>
    <row r="4154" spans="16:25" x14ac:dyDescent="0.45">
      <c r="P4154" s="3"/>
      <c r="W4154" s="3"/>
      <c r="Y4154" s="3"/>
    </row>
    <row r="4155" spans="16:25" x14ac:dyDescent="0.45">
      <c r="P4155" s="3"/>
      <c r="W4155" s="3"/>
      <c r="Y4155" s="3"/>
    </row>
    <row r="4156" spans="16:25" x14ac:dyDescent="0.45">
      <c r="P4156" s="3"/>
      <c r="W4156" s="3"/>
      <c r="Y4156" s="3"/>
    </row>
    <row r="4157" spans="16:25" x14ac:dyDescent="0.45">
      <c r="P4157" s="3"/>
      <c r="W4157" s="3"/>
      <c r="Y4157" s="3"/>
    </row>
    <row r="4158" spans="16:25" x14ac:dyDescent="0.45">
      <c r="P4158" s="3"/>
      <c r="W4158" s="3"/>
      <c r="Y4158" s="3"/>
    </row>
    <row r="4159" spans="16:25" x14ac:dyDescent="0.45">
      <c r="P4159" s="3"/>
      <c r="W4159" s="3"/>
      <c r="Y4159" s="3"/>
    </row>
    <row r="4160" spans="16:25" x14ac:dyDescent="0.45">
      <c r="P4160" s="3"/>
      <c r="W4160" s="3"/>
      <c r="Y4160" s="3"/>
    </row>
    <row r="4161" spans="16:25" x14ac:dyDescent="0.45">
      <c r="P4161" s="3"/>
      <c r="W4161" s="3"/>
      <c r="Y4161" s="3"/>
    </row>
    <row r="4162" spans="16:25" x14ac:dyDescent="0.45">
      <c r="P4162" s="3"/>
      <c r="W4162" s="3"/>
      <c r="Y4162" s="3"/>
    </row>
    <row r="4163" spans="16:25" x14ac:dyDescent="0.45">
      <c r="P4163" s="3"/>
      <c r="W4163" s="3"/>
      <c r="Y4163" s="3"/>
    </row>
    <row r="4164" spans="16:25" x14ac:dyDescent="0.45">
      <c r="P4164" s="3"/>
      <c r="W4164" s="3"/>
      <c r="Y4164" s="3"/>
    </row>
    <row r="4165" spans="16:25" x14ac:dyDescent="0.45">
      <c r="P4165" s="3"/>
      <c r="W4165" s="3"/>
      <c r="Y4165" s="3"/>
    </row>
    <row r="4166" spans="16:25" x14ac:dyDescent="0.45">
      <c r="P4166" s="3"/>
      <c r="W4166" s="3"/>
      <c r="Y4166" s="3"/>
    </row>
    <row r="4167" spans="16:25" x14ac:dyDescent="0.45">
      <c r="P4167" s="3"/>
      <c r="W4167" s="3"/>
      <c r="Y4167" s="3"/>
    </row>
    <row r="4168" spans="16:25" x14ac:dyDescent="0.45">
      <c r="P4168" s="3"/>
      <c r="W4168" s="3"/>
      <c r="Y4168" s="3"/>
    </row>
    <row r="4169" spans="16:25" x14ac:dyDescent="0.45">
      <c r="P4169" s="3"/>
      <c r="W4169" s="3"/>
      <c r="Y4169" s="3"/>
    </row>
    <row r="4170" spans="16:25" x14ac:dyDescent="0.45">
      <c r="P4170" s="3"/>
      <c r="W4170" s="3"/>
      <c r="Y4170" s="3"/>
    </row>
    <row r="4171" spans="16:25" x14ac:dyDescent="0.45">
      <c r="P4171" s="3"/>
      <c r="W4171" s="3"/>
      <c r="Y4171" s="3"/>
    </row>
    <row r="4172" spans="16:25" x14ac:dyDescent="0.45">
      <c r="P4172" s="3"/>
      <c r="W4172" s="3"/>
      <c r="Y4172" s="3"/>
    </row>
    <row r="4173" spans="16:25" x14ac:dyDescent="0.45">
      <c r="P4173" s="3"/>
      <c r="W4173" s="3"/>
      <c r="Y4173" s="3"/>
    </row>
    <row r="4174" spans="16:25" x14ac:dyDescent="0.45">
      <c r="P4174" s="3"/>
      <c r="W4174" s="3"/>
      <c r="Y4174" s="3"/>
    </row>
    <row r="4175" spans="16:25" x14ac:dyDescent="0.45">
      <c r="P4175" s="3"/>
      <c r="W4175" s="3"/>
      <c r="Y4175" s="3"/>
    </row>
    <row r="4176" spans="16:25" x14ac:dyDescent="0.45">
      <c r="P4176" s="3"/>
      <c r="W4176" s="3"/>
      <c r="Y4176" s="3"/>
    </row>
    <row r="4177" spans="16:25" x14ac:dyDescent="0.45">
      <c r="P4177" s="3"/>
      <c r="W4177" s="3"/>
      <c r="Y4177" s="3"/>
    </row>
    <row r="4178" spans="16:25" x14ac:dyDescent="0.45">
      <c r="P4178" s="3"/>
      <c r="W4178" s="3"/>
      <c r="Y4178" s="3"/>
    </row>
    <row r="4179" spans="16:25" x14ac:dyDescent="0.45">
      <c r="P4179" s="3"/>
      <c r="W4179" s="3"/>
      <c r="Y4179" s="3"/>
    </row>
    <row r="4180" spans="16:25" x14ac:dyDescent="0.45">
      <c r="P4180" s="3"/>
      <c r="W4180" s="3"/>
      <c r="Y4180" s="3"/>
    </row>
    <row r="4181" spans="16:25" x14ac:dyDescent="0.45">
      <c r="P4181" s="3"/>
      <c r="W4181" s="3"/>
      <c r="Y4181" s="3"/>
    </row>
    <row r="4182" spans="16:25" x14ac:dyDescent="0.45">
      <c r="P4182" s="3"/>
      <c r="W4182" s="3"/>
      <c r="Y4182" s="3"/>
    </row>
    <row r="4183" spans="16:25" x14ac:dyDescent="0.45">
      <c r="P4183" s="3"/>
      <c r="W4183" s="3"/>
      <c r="Y4183" s="3"/>
    </row>
    <row r="4184" spans="16:25" x14ac:dyDescent="0.45">
      <c r="P4184" s="3"/>
      <c r="W4184" s="3"/>
      <c r="Y4184" s="3"/>
    </row>
    <row r="4185" spans="16:25" x14ac:dyDescent="0.45">
      <c r="P4185" s="3"/>
      <c r="W4185" s="3"/>
      <c r="Y4185" s="3"/>
    </row>
    <row r="4186" spans="16:25" x14ac:dyDescent="0.45">
      <c r="P4186" s="3"/>
      <c r="W4186" s="3"/>
      <c r="Y4186" s="3"/>
    </row>
    <row r="4187" spans="16:25" x14ac:dyDescent="0.45">
      <c r="P4187" s="3"/>
      <c r="W4187" s="3"/>
      <c r="Y4187" s="3"/>
    </row>
    <row r="4188" spans="16:25" x14ac:dyDescent="0.45">
      <c r="P4188" s="3"/>
      <c r="W4188" s="3"/>
      <c r="Y4188" s="3"/>
    </row>
    <row r="4189" spans="16:25" x14ac:dyDescent="0.45">
      <c r="P4189" s="3"/>
      <c r="W4189" s="3"/>
      <c r="Y4189" s="3"/>
    </row>
    <row r="4190" spans="16:25" x14ac:dyDescent="0.45">
      <c r="P4190" s="3"/>
      <c r="W4190" s="3"/>
      <c r="Y4190" s="3"/>
    </row>
    <row r="4191" spans="16:25" x14ac:dyDescent="0.45">
      <c r="P4191" s="3"/>
      <c r="W4191" s="3"/>
      <c r="Y4191" s="3"/>
    </row>
    <row r="4192" spans="16:25" x14ac:dyDescent="0.45">
      <c r="P4192" s="3"/>
      <c r="W4192" s="3"/>
      <c r="Y4192" s="3"/>
    </row>
    <row r="4193" spans="16:25" x14ac:dyDescent="0.45">
      <c r="P4193" s="3"/>
      <c r="W4193" s="3"/>
      <c r="Y4193" s="3"/>
    </row>
    <row r="4194" spans="16:25" x14ac:dyDescent="0.45">
      <c r="P4194" s="3"/>
      <c r="W4194" s="3"/>
      <c r="Y4194" s="3"/>
    </row>
    <row r="4195" spans="16:25" x14ac:dyDescent="0.45">
      <c r="P4195" s="3"/>
      <c r="W4195" s="3"/>
      <c r="Y4195" s="3"/>
    </row>
    <row r="4196" spans="16:25" x14ac:dyDescent="0.45">
      <c r="P4196" s="3"/>
      <c r="W4196" s="3"/>
      <c r="Y4196" s="3"/>
    </row>
    <row r="4197" spans="16:25" x14ac:dyDescent="0.45">
      <c r="P4197" s="3"/>
      <c r="W4197" s="3"/>
      <c r="Y4197" s="3"/>
    </row>
    <row r="4198" spans="16:25" x14ac:dyDescent="0.45">
      <c r="P4198" s="3"/>
      <c r="W4198" s="3"/>
      <c r="Y4198" s="3"/>
    </row>
    <row r="4199" spans="16:25" x14ac:dyDescent="0.45">
      <c r="P4199" s="3"/>
      <c r="W4199" s="3"/>
      <c r="Y4199" s="3"/>
    </row>
    <row r="4200" spans="16:25" x14ac:dyDescent="0.45">
      <c r="P4200" s="3"/>
      <c r="W4200" s="3"/>
      <c r="Y4200" s="3"/>
    </row>
    <row r="4201" spans="16:25" x14ac:dyDescent="0.45">
      <c r="P4201" s="3"/>
      <c r="W4201" s="3"/>
      <c r="Y4201" s="3"/>
    </row>
    <row r="4202" spans="16:25" x14ac:dyDescent="0.45">
      <c r="P4202" s="3"/>
      <c r="W4202" s="3"/>
      <c r="Y4202" s="3"/>
    </row>
    <row r="4203" spans="16:25" x14ac:dyDescent="0.45">
      <c r="P4203" s="3"/>
      <c r="W4203" s="3"/>
      <c r="Y4203" s="3"/>
    </row>
    <row r="4204" spans="16:25" x14ac:dyDescent="0.45">
      <c r="P4204" s="3"/>
      <c r="W4204" s="3"/>
      <c r="Y4204" s="3"/>
    </row>
    <row r="4205" spans="16:25" x14ac:dyDescent="0.45">
      <c r="P4205" s="3"/>
      <c r="W4205" s="3"/>
      <c r="Y4205" s="3"/>
    </row>
    <row r="4206" spans="16:25" x14ac:dyDescent="0.45">
      <c r="P4206" s="3"/>
      <c r="W4206" s="3"/>
      <c r="Y4206" s="3"/>
    </row>
    <row r="4207" spans="16:25" x14ac:dyDescent="0.45">
      <c r="P4207" s="3"/>
      <c r="W4207" s="3"/>
      <c r="Y4207" s="3"/>
    </row>
    <row r="4208" spans="16:25" x14ac:dyDescent="0.45">
      <c r="P4208" s="3"/>
      <c r="W4208" s="3"/>
      <c r="Y4208" s="3"/>
    </row>
    <row r="4209" spans="16:25" x14ac:dyDescent="0.45">
      <c r="P4209" s="3"/>
      <c r="W4209" s="3"/>
      <c r="Y4209" s="3"/>
    </row>
    <row r="4210" spans="16:25" x14ac:dyDescent="0.45">
      <c r="P4210" s="3"/>
      <c r="W4210" s="3"/>
      <c r="Y4210" s="3"/>
    </row>
    <row r="4211" spans="16:25" x14ac:dyDescent="0.45">
      <c r="P4211" s="3"/>
      <c r="W4211" s="3"/>
      <c r="Y4211" s="3"/>
    </row>
    <row r="4212" spans="16:25" x14ac:dyDescent="0.45">
      <c r="P4212" s="3"/>
      <c r="W4212" s="3"/>
      <c r="Y4212" s="3"/>
    </row>
    <row r="4213" spans="16:25" x14ac:dyDescent="0.45">
      <c r="P4213" s="3"/>
      <c r="W4213" s="3"/>
      <c r="Y4213" s="3"/>
    </row>
    <row r="4214" spans="16:25" x14ac:dyDescent="0.45">
      <c r="P4214" s="3"/>
      <c r="W4214" s="3"/>
      <c r="Y4214" s="3"/>
    </row>
    <row r="4215" spans="16:25" x14ac:dyDescent="0.45">
      <c r="P4215" s="3"/>
      <c r="W4215" s="3"/>
      <c r="Y4215" s="3"/>
    </row>
    <row r="4216" spans="16:25" x14ac:dyDescent="0.45">
      <c r="P4216" s="3"/>
      <c r="W4216" s="3"/>
      <c r="Y4216" s="3"/>
    </row>
    <row r="4217" spans="16:25" x14ac:dyDescent="0.45">
      <c r="P4217" s="3"/>
      <c r="W4217" s="3"/>
      <c r="Y4217" s="3"/>
    </row>
    <row r="4218" spans="16:25" x14ac:dyDescent="0.45">
      <c r="P4218" s="3"/>
      <c r="W4218" s="3"/>
      <c r="Y4218" s="3"/>
    </row>
    <row r="4219" spans="16:25" x14ac:dyDescent="0.45">
      <c r="P4219" s="3"/>
      <c r="W4219" s="3"/>
      <c r="Y4219" s="3"/>
    </row>
    <row r="4220" spans="16:25" x14ac:dyDescent="0.45">
      <c r="P4220" s="3"/>
      <c r="W4220" s="3"/>
      <c r="Y4220" s="3"/>
    </row>
    <row r="4221" spans="16:25" x14ac:dyDescent="0.45">
      <c r="P4221" s="3"/>
      <c r="W4221" s="3"/>
      <c r="Y4221" s="3"/>
    </row>
    <row r="4222" spans="16:25" x14ac:dyDescent="0.45">
      <c r="P4222" s="3"/>
      <c r="W4222" s="3"/>
      <c r="Y4222" s="3"/>
    </row>
    <row r="4223" spans="16:25" x14ac:dyDescent="0.45">
      <c r="P4223" s="3"/>
      <c r="W4223" s="3"/>
      <c r="Y4223" s="3"/>
    </row>
    <row r="4224" spans="16:25" x14ac:dyDescent="0.45">
      <c r="P4224" s="3"/>
      <c r="W4224" s="3"/>
      <c r="Y4224" s="3"/>
    </row>
    <row r="4225" spans="16:25" x14ac:dyDescent="0.45">
      <c r="P4225" s="3"/>
      <c r="W4225" s="3"/>
      <c r="Y4225" s="3"/>
    </row>
    <row r="4226" spans="16:25" x14ac:dyDescent="0.45">
      <c r="P4226" s="3"/>
      <c r="W4226" s="3"/>
      <c r="Y4226" s="3"/>
    </row>
    <row r="4227" spans="16:25" x14ac:dyDescent="0.45">
      <c r="P4227" s="3"/>
      <c r="W4227" s="3"/>
      <c r="Y4227" s="3"/>
    </row>
    <row r="4228" spans="16:25" x14ac:dyDescent="0.45">
      <c r="P4228" s="3"/>
      <c r="W4228" s="3"/>
      <c r="Y4228" s="3"/>
    </row>
    <row r="4229" spans="16:25" x14ac:dyDescent="0.45">
      <c r="P4229" s="3"/>
      <c r="W4229" s="3"/>
      <c r="Y4229" s="3"/>
    </row>
    <row r="4230" spans="16:25" x14ac:dyDescent="0.45">
      <c r="P4230" s="3"/>
      <c r="W4230" s="3"/>
      <c r="Y4230" s="3"/>
    </row>
    <row r="4231" spans="16:25" x14ac:dyDescent="0.45">
      <c r="P4231" s="3"/>
      <c r="W4231" s="3"/>
      <c r="Y4231" s="3"/>
    </row>
    <row r="4232" spans="16:25" x14ac:dyDescent="0.45">
      <c r="P4232" s="3"/>
      <c r="W4232" s="3"/>
      <c r="Y4232" s="3"/>
    </row>
    <row r="4233" spans="16:25" x14ac:dyDescent="0.45">
      <c r="P4233" s="3"/>
      <c r="W4233" s="3"/>
      <c r="Y4233" s="3"/>
    </row>
    <row r="4234" spans="16:25" x14ac:dyDescent="0.45">
      <c r="P4234" s="3"/>
      <c r="W4234" s="3"/>
      <c r="Y4234" s="3"/>
    </row>
    <row r="4235" spans="16:25" x14ac:dyDescent="0.45">
      <c r="P4235" s="3"/>
      <c r="W4235" s="3"/>
      <c r="Y4235" s="3"/>
    </row>
    <row r="4236" spans="16:25" x14ac:dyDescent="0.45">
      <c r="P4236" s="3"/>
      <c r="W4236" s="3"/>
      <c r="Y4236" s="3"/>
    </row>
    <row r="4237" spans="16:25" x14ac:dyDescent="0.45">
      <c r="P4237" s="3"/>
      <c r="W4237" s="3"/>
      <c r="Y4237" s="3"/>
    </row>
    <row r="4238" spans="16:25" x14ac:dyDescent="0.45">
      <c r="P4238" s="3"/>
      <c r="W4238" s="3"/>
      <c r="Y4238" s="3"/>
    </row>
    <row r="4239" spans="16:25" x14ac:dyDescent="0.45">
      <c r="P4239" s="3"/>
      <c r="W4239" s="3"/>
      <c r="Y4239" s="3"/>
    </row>
    <row r="4240" spans="16:25" x14ac:dyDescent="0.45">
      <c r="P4240" s="3"/>
      <c r="W4240" s="3"/>
      <c r="Y4240" s="3"/>
    </row>
    <row r="4241" spans="16:25" x14ac:dyDescent="0.45">
      <c r="P4241" s="3"/>
      <c r="W4241" s="3"/>
      <c r="Y4241" s="3"/>
    </row>
    <row r="4242" spans="16:25" x14ac:dyDescent="0.45">
      <c r="P4242" s="3"/>
      <c r="W4242" s="3"/>
      <c r="Y4242" s="3"/>
    </row>
    <row r="4243" spans="16:25" x14ac:dyDescent="0.45">
      <c r="P4243" s="3"/>
      <c r="W4243" s="3"/>
      <c r="Y4243" s="3"/>
    </row>
    <row r="4244" spans="16:25" x14ac:dyDescent="0.45">
      <c r="P4244" s="3"/>
      <c r="W4244" s="3"/>
      <c r="Y4244" s="3"/>
    </row>
    <row r="4245" spans="16:25" x14ac:dyDescent="0.45">
      <c r="P4245" s="3"/>
      <c r="W4245" s="3"/>
      <c r="Y4245" s="3"/>
    </row>
    <row r="4246" spans="16:25" x14ac:dyDescent="0.45">
      <c r="P4246" s="3"/>
      <c r="W4246" s="3"/>
      <c r="Y4246" s="3"/>
    </row>
    <row r="4247" spans="16:25" x14ac:dyDescent="0.45">
      <c r="P4247" s="3"/>
      <c r="W4247" s="3"/>
      <c r="Y4247" s="3"/>
    </row>
    <row r="4248" spans="16:25" x14ac:dyDescent="0.45">
      <c r="P4248" s="3"/>
      <c r="W4248" s="3"/>
      <c r="Y4248" s="3"/>
    </row>
    <row r="4249" spans="16:25" x14ac:dyDescent="0.45">
      <c r="P4249" s="3"/>
      <c r="W4249" s="3"/>
      <c r="Y4249" s="3"/>
    </row>
    <row r="4250" spans="16:25" x14ac:dyDescent="0.45">
      <c r="P4250" s="3"/>
      <c r="W4250" s="3"/>
      <c r="Y4250" s="3"/>
    </row>
    <row r="4251" spans="16:25" x14ac:dyDescent="0.45">
      <c r="P4251" s="3"/>
      <c r="W4251" s="3"/>
      <c r="Y4251" s="3"/>
    </row>
    <row r="4252" spans="16:25" x14ac:dyDescent="0.45">
      <c r="P4252" s="3"/>
      <c r="W4252" s="3"/>
      <c r="Y4252" s="3"/>
    </row>
    <row r="4253" spans="16:25" x14ac:dyDescent="0.45">
      <c r="P4253" s="3"/>
      <c r="W4253" s="3"/>
      <c r="Y4253" s="3"/>
    </row>
    <row r="4254" spans="16:25" x14ac:dyDescent="0.45">
      <c r="P4254" s="3"/>
      <c r="W4254" s="3"/>
      <c r="Y4254" s="3"/>
    </row>
    <row r="4255" spans="16:25" x14ac:dyDescent="0.45">
      <c r="P4255" s="3"/>
      <c r="W4255" s="3"/>
      <c r="Y4255" s="3"/>
    </row>
    <row r="4256" spans="16:25" x14ac:dyDescent="0.45">
      <c r="P4256" s="3"/>
      <c r="W4256" s="3"/>
      <c r="Y4256" s="3"/>
    </row>
    <row r="4257" spans="16:25" x14ac:dyDescent="0.45">
      <c r="P4257" s="3"/>
      <c r="W4257" s="3"/>
      <c r="Y4257" s="3"/>
    </row>
    <row r="4258" spans="16:25" x14ac:dyDescent="0.45">
      <c r="P4258" s="3"/>
      <c r="W4258" s="3"/>
      <c r="Y4258" s="3"/>
    </row>
    <row r="4259" spans="16:25" x14ac:dyDescent="0.45">
      <c r="P4259" s="3"/>
      <c r="W4259" s="3"/>
      <c r="Y4259" s="3"/>
    </row>
    <row r="4260" spans="16:25" x14ac:dyDescent="0.45">
      <c r="P4260" s="3"/>
      <c r="W4260" s="3"/>
      <c r="Y4260" s="3"/>
    </row>
    <row r="4261" spans="16:25" x14ac:dyDescent="0.45">
      <c r="P4261" s="3"/>
      <c r="W4261" s="3"/>
      <c r="Y4261" s="3"/>
    </row>
    <row r="4262" spans="16:25" x14ac:dyDescent="0.45">
      <c r="P4262" s="3"/>
      <c r="W4262" s="3"/>
      <c r="Y4262" s="3"/>
    </row>
    <row r="4263" spans="16:25" x14ac:dyDescent="0.45">
      <c r="P4263" s="3"/>
      <c r="W4263" s="3"/>
      <c r="Y4263" s="3"/>
    </row>
    <row r="4264" spans="16:25" x14ac:dyDescent="0.45">
      <c r="P4264" s="3"/>
      <c r="W4264" s="3"/>
      <c r="Y4264" s="3"/>
    </row>
    <row r="4265" spans="16:25" x14ac:dyDescent="0.45">
      <c r="P4265" s="3"/>
      <c r="W4265" s="3"/>
      <c r="Y4265" s="3"/>
    </row>
    <row r="4266" spans="16:25" x14ac:dyDescent="0.45">
      <c r="P4266" s="3"/>
      <c r="W4266" s="3"/>
      <c r="Y4266" s="3"/>
    </row>
    <row r="4267" spans="16:25" x14ac:dyDescent="0.45">
      <c r="P4267" s="3"/>
      <c r="W4267" s="3"/>
      <c r="Y4267" s="3"/>
    </row>
    <row r="4268" spans="16:25" x14ac:dyDescent="0.45">
      <c r="P4268" s="3"/>
      <c r="W4268" s="3"/>
      <c r="Y4268" s="3"/>
    </row>
    <row r="4269" spans="16:25" x14ac:dyDescent="0.45">
      <c r="P4269" s="3"/>
      <c r="W4269" s="3"/>
      <c r="Y4269" s="3"/>
    </row>
    <row r="4270" spans="16:25" x14ac:dyDescent="0.45">
      <c r="P4270" s="3"/>
      <c r="W4270" s="3"/>
      <c r="Y4270" s="3"/>
    </row>
    <row r="4271" spans="16:25" x14ac:dyDescent="0.45">
      <c r="P4271" s="3"/>
      <c r="W4271" s="3"/>
      <c r="Y4271" s="3"/>
    </row>
    <row r="4272" spans="16:25" x14ac:dyDescent="0.45">
      <c r="P4272" s="3"/>
      <c r="W4272" s="3"/>
      <c r="Y4272" s="3"/>
    </row>
    <row r="4273" spans="16:25" x14ac:dyDescent="0.45">
      <c r="P4273" s="3"/>
      <c r="W4273" s="3"/>
      <c r="Y4273" s="3"/>
    </row>
    <row r="4274" spans="16:25" x14ac:dyDescent="0.45">
      <c r="P4274" s="3"/>
      <c r="W4274" s="3"/>
      <c r="Y4274" s="3"/>
    </row>
    <row r="4275" spans="16:25" x14ac:dyDescent="0.45">
      <c r="P4275" s="3"/>
      <c r="W4275" s="3"/>
      <c r="Y4275" s="3"/>
    </row>
    <row r="4276" spans="16:25" x14ac:dyDescent="0.45">
      <c r="P4276" s="3"/>
      <c r="W4276" s="3"/>
      <c r="Y4276" s="3"/>
    </row>
    <row r="4277" spans="16:25" x14ac:dyDescent="0.45">
      <c r="P4277" s="3"/>
      <c r="W4277" s="3"/>
      <c r="Y4277" s="3"/>
    </row>
    <row r="4278" spans="16:25" x14ac:dyDescent="0.45">
      <c r="P4278" s="3"/>
      <c r="W4278" s="3"/>
      <c r="Y4278" s="3"/>
    </row>
    <row r="4279" spans="16:25" x14ac:dyDescent="0.45">
      <c r="P4279" s="3"/>
      <c r="W4279" s="3"/>
      <c r="Y4279" s="3"/>
    </row>
    <row r="4280" spans="16:25" x14ac:dyDescent="0.45">
      <c r="P4280" s="3"/>
      <c r="W4280" s="3"/>
      <c r="Y4280" s="3"/>
    </row>
    <row r="4281" spans="16:25" x14ac:dyDescent="0.45">
      <c r="P4281" s="3"/>
      <c r="W4281" s="3"/>
      <c r="Y4281" s="3"/>
    </row>
    <row r="4282" spans="16:25" x14ac:dyDescent="0.45">
      <c r="P4282" s="3"/>
      <c r="W4282" s="3"/>
      <c r="Y4282" s="3"/>
    </row>
    <row r="4283" spans="16:25" x14ac:dyDescent="0.45">
      <c r="P4283" s="3"/>
      <c r="W4283" s="3"/>
      <c r="Y4283" s="3"/>
    </row>
    <row r="4284" spans="16:25" x14ac:dyDescent="0.45">
      <c r="P4284" s="3"/>
      <c r="W4284" s="3"/>
      <c r="Y4284" s="3"/>
    </row>
    <row r="4285" spans="16:25" x14ac:dyDescent="0.45">
      <c r="P4285" s="3"/>
      <c r="W4285" s="3"/>
      <c r="Y4285" s="3"/>
    </row>
    <row r="4286" spans="16:25" x14ac:dyDescent="0.45">
      <c r="P4286" s="3"/>
      <c r="W4286" s="3"/>
      <c r="Y4286" s="3"/>
    </row>
    <row r="4287" spans="16:25" x14ac:dyDescent="0.45">
      <c r="P4287" s="3"/>
      <c r="W4287" s="3"/>
      <c r="Y4287" s="3"/>
    </row>
    <row r="4288" spans="16:25" x14ac:dyDescent="0.45">
      <c r="P4288" s="3"/>
      <c r="W4288" s="3"/>
      <c r="Y4288" s="3"/>
    </row>
    <row r="4289" spans="16:25" x14ac:dyDescent="0.45">
      <c r="P4289" s="3"/>
      <c r="W4289" s="3"/>
      <c r="Y4289" s="3"/>
    </row>
    <row r="4290" spans="16:25" x14ac:dyDescent="0.45">
      <c r="P4290" s="3"/>
      <c r="W4290" s="3"/>
      <c r="Y4290" s="3"/>
    </row>
    <row r="4291" spans="16:25" x14ac:dyDescent="0.45">
      <c r="P4291" s="3"/>
      <c r="W4291" s="3"/>
      <c r="Y4291" s="3"/>
    </row>
    <row r="4292" spans="16:25" x14ac:dyDescent="0.45">
      <c r="P4292" s="3"/>
      <c r="W4292" s="3"/>
      <c r="Y4292" s="3"/>
    </row>
    <row r="4293" spans="16:25" x14ac:dyDescent="0.45">
      <c r="P4293" s="3"/>
      <c r="W4293" s="3"/>
      <c r="Y4293" s="3"/>
    </row>
    <row r="4294" spans="16:25" x14ac:dyDescent="0.45">
      <c r="P4294" s="3"/>
      <c r="W4294" s="3"/>
      <c r="Y4294" s="3"/>
    </row>
    <row r="4295" spans="16:25" x14ac:dyDescent="0.45">
      <c r="P4295" s="3"/>
      <c r="W4295" s="3"/>
      <c r="Y4295" s="3"/>
    </row>
    <row r="4296" spans="16:25" x14ac:dyDescent="0.45">
      <c r="P4296" s="3"/>
      <c r="W4296" s="3"/>
      <c r="Y4296" s="3"/>
    </row>
    <row r="4297" spans="16:25" x14ac:dyDescent="0.45">
      <c r="P4297" s="3"/>
      <c r="W4297" s="3"/>
      <c r="Y4297" s="3"/>
    </row>
    <row r="4298" spans="16:25" x14ac:dyDescent="0.45">
      <c r="P4298" s="3"/>
      <c r="W4298" s="3"/>
      <c r="Y4298" s="3"/>
    </row>
    <row r="4299" spans="16:25" x14ac:dyDescent="0.45">
      <c r="P4299" s="3"/>
      <c r="W4299" s="3"/>
      <c r="Y4299" s="3"/>
    </row>
    <row r="4300" spans="16:25" x14ac:dyDescent="0.45">
      <c r="P4300" s="3"/>
      <c r="W4300" s="3"/>
      <c r="Y4300" s="3"/>
    </row>
    <row r="4301" spans="16:25" x14ac:dyDescent="0.45">
      <c r="P4301" s="3"/>
      <c r="W4301" s="3"/>
      <c r="Y4301" s="3"/>
    </row>
    <row r="4302" spans="16:25" x14ac:dyDescent="0.45">
      <c r="P4302" s="3"/>
      <c r="W4302" s="3"/>
      <c r="Y4302" s="3"/>
    </row>
    <row r="4303" spans="16:25" x14ac:dyDescent="0.45">
      <c r="P4303" s="3"/>
      <c r="W4303" s="3"/>
      <c r="Y4303" s="3"/>
    </row>
    <row r="4304" spans="16:25" x14ac:dyDescent="0.45">
      <c r="P4304" s="3"/>
      <c r="W4304" s="3"/>
      <c r="Y4304" s="3"/>
    </row>
    <row r="4305" spans="16:25" x14ac:dyDescent="0.45">
      <c r="P4305" s="3"/>
      <c r="W4305" s="3"/>
      <c r="Y4305" s="3"/>
    </row>
    <row r="4306" spans="16:25" x14ac:dyDescent="0.45">
      <c r="P4306" s="3"/>
      <c r="W4306" s="3"/>
      <c r="Y4306" s="3"/>
    </row>
    <row r="4307" spans="16:25" x14ac:dyDescent="0.45">
      <c r="P4307" s="3"/>
      <c r="W4307" s="3"/>
      <c r="Y4307" s="3"/>
    </row>
    <row r="4308" spans="16:25" x14ac:dyDescent="0.45">
      <c r="P4308" s="3"/>
      <c r="W4308" s="3"/>
      <c r="Y4308" s="3"/>
    </row>
    <row r="4309" spans="16:25" x14ac:dyDescent="0.45">
      <c r="P4309" s="3"/>
      <c r="W4309" s="3"/>
      <c r="Y4309" s="3"/>
    </row>
    <row r="4310" spans="16:25" x14ac:dyDescent="0.45">
      <c r="P4310" s="3"/>
      <c r="W4310" s="3"/>
      <c r="Y4310" s="3"/>
    </row>
    <row r="4311" spans="16:25" x14ac:dyDescent="0.45">
      <c r="P4311" s="3"/>
      <c r="W4311" s="3"/>
      <c r="Y4311" s="3"/>
    </row>
    <row r="4312" spans="16:25" x14ac:dyDescent="0.45">
      <c r="P4312" s="3"/>
      <c r="W4312" s="3"/>
      <c r="Y4312" s="3"/>
    </row>
    <row r="4313" spans="16:25" x14ac:dyDescent="0.45">
      <c r="P4313" s="3"/>
      <c r="W4313" s="3"/>
      <c r="Y4313" s="3"/>
    </row>
    <row r="4314" spans="16:25" x14ac:dyDescent="0.45">
      <c r="P4314" s="3"/>
      <c r="W4314" s="3"/>
      <c r="Y4314" s="3"/>
    </row>
    <row r="4315" spans="16:25" x14ac:dyDescent="0.45">
      <c r="P4315" s="3"/>
      <c r="W4315" s="3"/>
      <c r="Y4315" s="3"/>
    </row>
    <row r="4316" spans="16:25" x14ac:dyDescent="0.45">
      <c r="P4316" s="3"/>
      <c r="W4316" s="3"/>
      <c r="Y4316" s="3"/>
    </row>
    <row r="4317" spans="16:25" x14ac:dyDescent="0.45">
      <c r="P4317" s="3"/>
      <c r="W4317" s="3"/>
      <c r="Y4317" s="3"/>
    </row>
    <row r="4318" spans="16:25" x14ac:dyDescent="0.45">
      <c r="P4318" s="3"/>
      <c r="W4318" s="3"/>
      <c r="Y4318" s="3"/>
    </row>
    <row r="4319" spans="16:25" x14ac:dyDescent="0.45">
      <c r="P4319" s="3"/>
      <c r="W4319" s="3"/>
      <c r="Y4319" s="3"/>
    </row>
    <row r="4320" spans="16:25" x14ac:dyDescent="0.45">
      <c r="P4320" s="3"/>
      <c r="W4320" s="3"/>
      <c r="Y4320" s="3"/>
    </row>
    <row r="4321" spans="16:25" x14ac:dyDescent="0.45">
      <c r="P4321" s="3"/>
      <c r="W4321" s="3"/>
      <c r="Y4321" s="3"/>
    </row>
    <row r="4322" spans="16:25" x14ac:dyDescent="0.45">
      <c r="P4322" s="3"/>
      <c r="W4322" s="3"/>
      <c r="Y4322" s="3"/>
    </row>
    <row r="4323" spans="16:25" x14ac:dyDescent="0.45">
      <c r="P4323" s="3"/>
      <c r="W4323" s="3"/>
      <c r="Y4323" s="3"/>
    </row>
    <row r="4324" spans="16:25" x14ac:dyDescent="0.45">
      <c r="P4324" s="3"/>
      <c r="W4324" s="3"/>
      <c r="Y4324" s="3"/>
    </row>
    <row r="4325" spans="16:25" x14ac:dyDescent="0.45">
      <c r="P4325" s="3"/>
      <c r="W4325" s="3"/>
      <c r="Y4325" s="3"/>
    </row>
    <row r="4326" spans="16:25" x14ac:dyDescent="0.45">
      <c r="P4326" s="3"/>
      <c r="W4326" s="3"/>
      <c r="Y4326" s="3"/>
    </row>
    <row r="4327" spans="16:25" x14ac:dyDescent="0.45">
      <c r="P4327" s="3"/>
      <c r="W4327" s="3"/>
      <c r="Y4327" s="3"/>
    </row>
    <row r="4328" spans="16:25" x14ac:dyDescent="0.45">
      <c r="P4328" s="3"/>
      <c r="W4328" s="3"/>
      <c r="Y4328" s="3"/>
    </row>
    <row r="4329" spans="16:25" x14ac:dyDescent="0.45">
      <c r="P4329" s="3"/>
      <c r="W4329" s="3"/>
      <c r="Y4329" s="3"/>
    </row>
    <row r="4330" spans="16:25" x14ac:dyDescent="0.45">
      <c r="P4330" s="3"/>
      <c r="W4330" s="3"/>
      <c r="Y4330" s="3"/>
    </row>
    <row r="4331" spans="16:25" x14ac:dyDescent="0.45">
      <c r="P4331" s="3"/>
      <c r="W4331" s="3"/>
      <c r="Y4331" s="3"/>
    </row>
    <row r="4332" spans="16:25" x14ac:dyDescent="0.45">
      <c r="P4332" s="3"/>
      <c r="W4332" s="3"/>
      <c r="Y4332" s="3"/>
    </row>
    <row r="4333" spans="16:25" x14ac:dyDescent="0.45">
      <c r="P4333" s="3"/>
      <c r="W4333" s="3"/>
      <c r="Y4333" s="3"/>
    </row>
    <row r="4334" spans="16:25" x14ac:dyDescent="0.45">
      <c r="P4334" s="3"/>
      <c r="W4334" s="3"/>
      <c r="Y4334" s="3"/>
    </row>
    <row r="4335" spans="16:25" x14ac:dyDescent="0.45">
      <c r="P4335" s="3"/>
      <c r="W4335" s="3"/>
      <c r="Y4335" s="3"/>
    </row>
    <row r="4336" spans="16:25" x14ac:dyDescent="0.45">
      <c r="P4336" s="3"/>
      <c r="W4336" s="3"/>
      <c r="Y4336" s="3"/>
    </row>
    <row r="4337" spans="16:25" x14ac:dyDescent="0.45">
      <c r="P4337" s="3"/>
      <c r="W4337" s="3"/>
      <c r="Y4337" s="3"/>
    </row>
    <row r="4338" spans="16:25" x14ac:dyDescent="0.45">
      <c r="P4338" s="3"/>
      <c r="W4338" s="3"/>
      <c r="Y4338" s="3"/>
    </row>
    <row r="4339" spans="16:25" x14ac:dyDescent="0.45">
      <c r="P4339" s="3"/>
      <c r="W4339" s="3"/>
      <c r="Y4339" s="3"/>
    </row>
    <row r="4340" spans="16:25" x14ac:dyDescent="0.45">
      <c r="P4340" s="3"/>
      <c r="W4340" s="3"/>
      <c r="Y4340" s="3"/>
    </row>
    <row r="4341" spans="16:25" x14ac:dyDescent="0.45">
      <c r="P4341" s="3"/>
      <c r="W4341" s="3"/>
      <c r="Y4341" s="3"/>
    </row>
    <row r="4342" spans="16:25" x14ac:dyDescent="0.45">
      <c r="P4342" s="3"/>
      <c r="W4342" s="3"/>
      <c r="Y4342" s="3"/>
    </row>
    <row r="4343" spans="16:25" x14ac:dyDescent="0.45">
      <c r="P4343" s="3"/>
      <c r="W4343" s="3"/>
      <c r="Y4343" s="3"/>
    </row>
    <row r="4344" spans="16:25" x14ac:dyDescent="0.45">
      <c r="P4344" s="3"/>
      <c r="W4344" s="3"/>
      <c r="Y4344" s="3"/>
    </row>
    <row r="4345" spans="16:25" x14ac:dyDescent="0.45">
      <c r="P4345" s="3"/>
      <c r="W4345" s="3"/>
      <c r="Y4345" s="3"/>
    </row>
    <row r="4346" spans="16:25" x14ac:dyDescent="0.45">
      <c r="P4346" s="3"/>
      <c r="W4346" s="3"/>
      <c r="Y4346" s="3"/>
    </row>
    <row r="4347" spans="16:25" x14ac:dyDescent="0.45">
      <c r="P4347" s="3"/>
      <c r="W4347" s="3"/>
      <c r="Y4347" s="3"/>
    </row>
    <row r="4348" spans="16:25" x14ac:dyDescent="0.45">
      <c r="P4348" s="3"/>
      <c r="W4348" s="3"/>
      <c r="Y4348" s="3"/>
    </row>
    <row r="4349" spans="16:25" x14ac:dyDescent="0.45">
      <c r="P4349" s="3"/>
      <c r="W4349" s="3"/>
      <c r="Y4349" s="3"/>
    </row>
    <row r="4350" spans="16:25" x14ac:dyDescent="0.45">
      <c r="P4350" s="3"/>
      <c r="W4350" s="3"/>
      <c r="Y4350" s="3"/>
    </row>
    <row r="4351" spans="16:25" x14ac:dyDescent="0.45">
      <c r="P4351" s="3"/>
      <c r="W4351" s="3"/>
      <c r="Y4351" s="3"/>
    </row>
    <row r="4352" spans="16:25" x14ac:dyDescent="0.45">
      <c r="P4352" s="3"/>
      <c r="W4352" s="3"/>
      <c r="Y4352" s="3"/>
    </row>
    <row r="4353" spans="16:25" x14ac:dyDescent="0.45">
      <c r="P4353" s="3"/>
      <c r="W4353" s="3"/>
      <c r="Y4353" s="3"/>
    </row>
    <row r="4354" spans="16:25" x14ac:dyDescent="0.45">
      <c r="P4354" s="3"/>
      <c r="W4354" s="3"/>
      <c r="Y4354" s="3"/>
    </row>
    <row r="4355" spans="16:25" x14ac:dyDescent="0.45">
      <c r="P4355" s="3"/>
      <c r="W4355" s="3"/>
      <c r="Y4355" s="3"/>
    </row>
    <row r="4356" spans="16:25" x14ac:dyDescent="0.45">
      <c r="P4356" s="3"/>
      <c r="W4356" s="3"/>
      <c r="Y4356" s="3"/>
    </row>
    <row r="4357" spans="16:25" x14ac:dyDescent="0.45">
      <c r="P4357" s="3"/>
      <c r="W4357" s="3"/>
      <c r="Y4357" s="3"/>
    </row>
    <row r="4358" spans="16:25" x14ac:dyDescent="0.45">
      <c r="P4358" s="3"/>
      <c r="W4358" s="3"/>
      <c r="Y4358" s="3"/>
    </row>
    <row r="4359" spans="16:25" x14ac:dyDescent="0.45">
      <c r="P4359" s="3"/>
      <c r="W4359" s="3"/>
      <c r="Y4359" s="3"/>
    </row>
    <row r="4360" spans="16:25" x14ac:dyDescent="0.45">
      <c r="P4360" s="3"/>
      <c r="W4360" s="3"/>
      <c r="Y4360" s="3"/>
    </row>
    <row r="4361" spans="16:25" x14ac:dyDescent="0.45">
      <c r="P4361" s="3"/>
      <c r="W4361" s="3"/>
      <c r="Y4361" s="3"/>
    </row>
    <row r="4362" spans="16:25" x14ac:dyDescent="0.45">
      <c r="P4362" s="3"/>
      <c r="W4362" s="3"/>
      <c r="Y4362" s="3"/>
    </row>
    <row r="4363" spans="16:25" x14ac:dyDescent="0.45">
      <c r="P4363" s="3"/>
      <c r="W4363" s="3"/>
      <c r="Y4363" s="3"/>
    </row>
    <row r="4364" spans="16:25" x14ac:dyDescent="0.45">
      <c r="P4364" s="3"/>
      <c r="W4364" s="3"/>
      <c r="Y4364" s="3"/>
    </row>
    <row r="4365" spans="16:25" x14ac:dyDescent="0.45">
      <c r="P4365" s="3"/>
      <c r="W4365" s="3"/>
      <c r="Y4365" s="3"/>
    </row>
    <row r="4366" spans="16:25" x14ac:dyDescent="0.45">
      <c r="P4366" s="3"/>
      <c r="W4366" s="3"/>
      <c r="Y4366" s="3"/>
    </row>
    <row r="4367" spans="16:25" x14ac:dyDescent="0.45">
      <c r="P4367" s="3"/>
      <c r="W4367" s="3"/>
      <c r="Y4367" s="3"/>
    </row>
    <row r="4368" spans="16:25" x14ac:dyDescent="0.45">
      <c r="P4368" s="3"/>
      <c r="W4368" s="3"/>
      <c r="Y4368" s="3"/>
    </row>
    <row r="4369" spans="16:25" x14ac:dyDescent="0.45">
      <c r="P4369" s="3"/>
      <c r="W4369" s="3"/>
      <c r="Y4369" s="3"/>
    </row>
    <row r="4370" spans="16:25" x14ac:dyDescent="0.45">
      <c r="P4370" s="3"/>
      <c r="W4370" s="3"/>
      <c r="Y4370" s="3"/>
    </row>
    <row r="4371" spans="16:25" x14ac:dyDescent="0.45">
      <c r="P4371" s="3"/>
      <c r="W4371" s="3"/>
      <c r="Y4371" s="3"/>
    </row>
    <row r="4372" spans="16:25" x14ac:dyDescent="0.45">
      <c r="P4372" s="3"/>
      <c r="W4372" s="3"/>
      <c r="Y4372" s="3"/>
    </row>
    <row r="4373" spans="16:25" x14ac:dyDescent="0.45">
      <c r="P4373" s="3"/>
      <c r="W4373" s="3"/>
      <c r="Y4373" s="3"/>
    </row>
    <row r="4374" spans="16:25" x14ac:dyDescent="0.45">
      <c r="P4374" s="3"/>
      <c r="W4374" s="3"/>
      <c r="Y4374" s="3"/>
    </row>
    <row r="4375" spans="16:25" x14ac:dyDescent="0.45">
      <c r="P4375" s="3"/>
      <c r="W4375" s="3"/>
      <c r="Y4375" s="3"/>
    </row>
    <row r="4376" spans="16:25" x14ac:dyDescent="0.45">
      <c r="P4376" s="3"/>
      <c r="W4376" s="3"/>
      <c r="Y4376" s="3"/>
    </row>
    <row r="4377" spans="16:25" x14ac:dyDescent="0.45">
      <c r="P4377" s="3"/>
      <c r="W4377" s="3"/>
      <c r="Y4377" s="3"/>
    </row>
    <row r="4378" spans="16:25" x14ac:dyDescent="0.45">
      <c r="P4378" s="3"/>
      <c r="W4378" s="3"/>
      <c r="Y4378" s="3"/>
    </row>
    <row r="4379" spans="16:25" x14ac:dyDescent="0.45">
      <c r="P4379" s="3"/>
      <c r="W4379" s="3"/>
      <c r="Y4379" s="3"/>
    </row>
    <row r="4380" spans="16:25" x14ac:dyDescent="0.45">
      <c r="P4380" s="3"/>
      <c r="W4380" s="3"/>
      <c r="Y4380" s="3"/>
    </row>
    <row r="4381" spans="16:25" x14ac:dyDescent="0.45">
      <c r="P4381" s="3"/>
      <c r="W4381" s="3"/>
      <c r="Y4381" s="3"/>
    </row>
    <row r="4382" spans="16:25" x14ac:dyDescent="0.45">
      <c r="P4382" s="3"/>
      <c r="W4382" s="3"/>
      <c r="Y4382" s="3"/>
    </row>
    <row r="4383" spans="16:25" x14ac:dyDescent="0.45">
      <c r="P4383" s="3"/>
      <c r="W4383" s="3"/>
      <c r="Y4383" s="3"/>
    </row>
    <row r="4384" spans="16:25" x14ac:dyDescent="0.45">
      <c r="P4384" s="3"/>
      <c r="W4384" s="3"/>
      <c r="Y4384" s="3"/>
    </row>
    <row r="4385" spans="16:25" x14ac:dyDescent="0.45">
      <c r="P4385" s="3"/>
      <c r="W4385" s="3"/>
      <c r="Y4385" s="3"/>
    </row>
    <row r="4386" spans="16:25" x14ac:dyDescent="0.45">
      <c r="P4386" s="3"/>
      <c r="W4386" s="3"/>
      <c r="Y4386" s="3"/>
    </row>
    <row r="4387" spans="16:25" x14ac:dyDescent="0.45">
      <c r="P4387" s="3"/>
      <c r="W4387" s="3"/>
      <c r="Y4387" s="3"/>
    </row>
    <row r="4388" spans="16:25" x14ac:dyDescent="0.45">
      <c r="P4388" s="3"/>
      <c r="W4388" s="3"/>
      <c r="Y4388" s="3"/>
    </row>
    <row r="4389" spans="16:25" x14ac:dyDescent="0.45">
      <c r="P4389" s="3"/>
      <c r="W4389" s="3"/>
      <c r="Y4389" s="3"/>
    </row>
    <row r="4390" spans="16:25" x14ac:dyDescent="0.45">
      <c r="P4390" s="3"/>
      <c r="W4390" s="3"/>
      <c r="Y4390" s="3"/>
    </row>
    <row r="4391" spans="16:25" x14ac:dyDescent="0.45">
      <c r="P4391" s="3"/>
      <c r="W4391" s="3"/>
      <c r="Y4391" s="3"/>
    </row>
    <row r="4392" spans="16:25" x14ac:dyDescent="0.45">
      <c r="P4392" s="3"/>
      <c r="W4392" s="3"/>
      <c r="Y4392" s="3"/>
    </row>
    <row r="4393" spans="16:25" x14ac:dyDescent="0.45">
      <c r="P4393" s="3"/>
      <c r="W4393" s="3"/>
      <c r="Y4393" s="3"/>
    </row>
    <row r="4394" spans="16:25" x14ac:dyDescent="0.45">
      <c r="P4394" s="3"/>
      <c r="W4394" s="3"/>
      <c r="Y4394" s="3"/>
    </row>
    <row r="4395" spans="16:25" x14ac:dyDescent="0.45">
      <c r="P4395" s="3"/>
      <c r="W4395" s="3"/>
      <c r="Y4395" s="3"/>
    </row>
    <row r="4396" spans="16:25" x14ac:dyDescent="0.45">
      <c r="P4396" s="3"/>
      <c r="W4396" s="3"/>
      <c r="Y4396" s="3"/>
    </row>
    <row r="4397" spans="16:25" x14ac:dyDescent="0.45">
      <c r="P4397" s="3"/>
      <c r="W4397" s="3"/>
      <c r="Y4397" s="3"/>
    </row>
    <row r="4398" spans="16:25" x14ac:dyDescent="0.45">
      <c r="P4398" s="3"/>
      <c r="W4398" s="3"/>
      <c r="Y4398" s="3"/>
    </row>
    <row r="4399" spans="16:25" x14ac:dyDescent="0.45">
      <c r="P4399" s="3"/>
      <c r="W4399" s="3"/>
      <c r="Y4399" s="3"/>
    </row>
    <row r="4400" spans="16:25" x14ac:dyDescent="0.45">
      <c r="P4400" s="3"/>
      <c r="W4400" s="3"/>
      <c r="Y4400" s="3"/>
    </row>
    <row r="4401" spans="16:25" x14ac:dyDescent="0.45">
      <c r="P4401" s="3"/>
      <c r="W4401" s="3"/>
      <c r="Y4401" s="3"/>
    </row>
    <row r="4402" spans="16:25" x14ac:dyDescent="0.45">
      <c r="P4402" s="3"/>
      <c r="W4402" s="3"/>
      <c r="Y4402" s="3"/>
    </row>
    <row r="4403" spans="16:25" x14ac:dyDescent="0.45">
      <c r="P4403" s="3"/>
      <c r="W4403" s="3"/>
      <c r="Y4403" s="3"/>
    </row>
    <row r="4404" spans="16:25" x14ac:dyDescent="0.45">
      <c r="P4404" s="3"/>
      <c r="W4404" s="3"/>
      <c r="Y4404" s="3"/>
    </row>
    <row r="4405" spans="16:25" x14ac:dyDescent="0.45">
      <c r="P4405" s="3"/>
      <c r="W4405" s="3"/>
      <c r="Y4405" s="3"/>
    </row>
    <row r="4406" spans="16:25" x14ac:dyDescent="0.45">
      <c r="P4406" s="3"/>
      <c r="W4406" s="3"/>
      <c r="Y4406" s="3"/>
    </row>
    <row r="4407" spans="16:25" x14ac:dyDescent="0.45">
      <c r="P4407" s="3"/>
      <c r="W4407" s="3"/>
      <c r="Y4407" s="3"/>
    </row>
    <row r="4408" spans="16:25" x14ac:dyDescent="0.45">
      <c r="P4408" s="3"/>
      <c r="W4408" s="3"/>
      <c r="Y4408" s="3"/>
    </row>
    <row r="4409" spans="16:25" x14ac:dyDescent="0.45">
      <c r="P4409" s="3"/>
      <c r="W4409" s="3"/>
      <c r="Y4409" s="3"/>
    </row>
    <row r="4410" spans="16:25" x14ac:dyDescent="0.45">
      <c r="P4410" s="3"/>
      <c r="W4410" s="3"/>
      <c r="Y4410" s="3"/>
    </row>
    <row r="4411" spans="16:25" x14ac:dyDescent="0.45">
      <c r="P4411" s="3"/>
      <c r="W4411" s="3"/>
      <c r="Y4411" s="3"/>
    </row>
    <row r="4412" spans="16:25" x14ac:dyDescent="0.45">
      <c r="P4412" s="3"/>
      <c r="W4412" s="3"/>
      <c r="Y4412" s="3"/>
    </row>
    <row r="4413" spans="16:25" x14ac:dyDescent="0.45">
      <c r="P4413" s="3"/>
      <c r="W4413" s="3"/>
      <c r="Y4413" s="3"/>
    </row>
    <row r="4414" spans="16:25" x14ac:dyDescent="0.45">
      <c r="P4414" s="3"/>
      <c r="W4414" s="3"/>
      <c r="Y4414" s="3"/>
    </row>
    <row r="4415" spans="16:25" x14ac:dyDescent="0.45">
      <c r="P4415" s="3"/>
      <c r="W4415" s="3"/>
      <c r="Y4415" s="3"/>
    </row>
    <row r="4416" spans="16:25" x14ac:dyDescent="0.45">
      <c r="P4416" s="3"/>
      <c r="W4416" s="3"/>
      <c r="Y4416" s="3"/>
    </row>
    <row r="4417" spans="16:25" x14ac:dyDescent="0.45">
      <c r="P4417" s="3"/>
      <c r="W4417" s="3"/>
      <c r="Y4417" s="3"/>
    </row>
    <row r="4418" spans="16:25" x14ac:dyDescent="0.45">
      <c r="P4418" s="3"/>
      <c r="W4418" s="3"/>
      <c r="Y4418" s="3"/>
    </row>
    <row r="4419" spans="16:25" x14ac:dyDescent="0.45">
      <c r="P4419" s="3"/>
      <c r="W4419" s="3"/>
      <c r="Y4419" s="3"/>
    </row>
    <row r="4420" spans="16:25" x14ac:dyDescent="0.45">
      <c r="P4420" s="3"/>
      <c r="W4420" s="3"/>
      <c r="Y4420" s="3"/>
    </row>
    <row r="4421" spans="16:25" x14ac:dyDescent="0.45">
      <c r="P4421" s="3"/>
      <c r="W4421" s="3"/>
      <c r="Y4421" s="3"/>
    </row>
    <row r="4422" spans="16:25" x14ac:dyDescent="0.45">
      <c r="P4422" s="3"/>
      <c r="W4422" s="3"/>
      <c r="Y4422" s="3"/>
    </row>
    <row r="4423" spans="16:25" x14ac:dyDescent="0.45">
      <c r="P4423" s="3"/>
      <c r="W4423" s="3"/>
      <c r="Y4423" s="3"/>
    </row>
    <row r="4424" spans="16:25" x14ac:dyDescent="0.45">
      <c r="P4424" s="3"/>
      <c r="W4424" s="3"/>
      <c r="Y4424" s="3"/>
    </row>
    <row r="4425" spans="16:25" x14ac:dyDescent="0.45">
      <c r="P4425" s="3"/>
      <c r="W4425" s="3"/>
      <c r="Y4425" s="3"/>
    </row>
    <row r="4426" spans="16:25" x14ac:dyDescent="0.45">
      <c r="P4426" s="3"/>
      <c r="W4426" s="3"/>
      <c r="Y4426" s="3"/>
    </row>
    <row r="4427" spans="16:25" x14ac:dyDescent="0.45">
      <c r="P4427" s="3"/>
      <c r="W4427" s="3"/>
      <c r="Y4427" s="3"/>
    </row>
    <row r="4428" spans="16:25" x14ac:dyDescent="0.45">
      <c r="P4428" s="3"/>
      <c r="W4428" s="3"/>
      <c r="Y4428" s="3"/>
    </row>
    <row r="4429" spans="16:25" x14ac:dyDescent="0.45">
      <c r="P4429" s="3"/>
      <c r="W4429" s="3"/>
      <c r="Y4429" s="3"/>
    </row>
    <row r="4430" spans="16:25" x14ac:dyDescent="0.45">
      <c r="P4430" s="3"/>
      <c r="W4430" s="3"/>
      <c r="Y4430" s="3"/>
    </row>
    <row r="4431" spans="16:25" x14ac:dyDescent="0.45">
      <c r="P4431" s="3"/>
      <c r="W4431" s="3"/>
      <c r="Y4431" s="3"/>
    </row>
    <row r="4432" spans="16:25" x14ac:dyDescent="0.45">
      <c r="P4432" s="3"/>
      <c r="W4432" s="3"/>
      <c r="Y4432" s="3"/>
    </row>
    <row r="4433" spans="16:25" x14ac:dyDescent="0.45">
      <c r="P4433" s="3"/>
      <c r="W4433" s="3"/>
      <c r="Y4433" s="3"/>
    </row>
    <row r="4434" spans="16:25" x14ac:dyDescent="0.45">
      <c r="P4434" s="3"/>
      <c r="W4434" s="3"/>
      <c r="Y4434" s="3"/>
    </row>
    <row r="4435" spans="16:25" x14ac:dyDescent="0.45">
      <c r="P4435" s="3"/>
      <c r="W4435" s="3"/>
      <c r="Y4435" s="3"/>
    </row>
    <row r="4436" spans="16:25" x14ac:dyDescent="0.45">
      <c r="P4436" s="3"/>
      <c r="W4436" s="3"/>
      <c r="Y4436" s="3"/>
    </row>
    <row r="4437" spans="16:25" x14ac:dyDescent="0.45">
      <c r="P4437" s="3"/>
      <c r="W4437" s="3"/>
      <c r="Y4437" s="3"/>
    </row>
    <row r="4438" spans="16:25" x14ac:dyDescent="0.45">
      <c r="P4438" s="3"/>
      <c r="W4438" s="3"/>
      <c r="Y4438" s="3"/>
    </row>
    <row r="4439" spans="16:25" x14ac:dyDescent="0.45">
      <c r="P4439" s="3"/>
      <c r="W4439" s="3"/>
      <c r="Y4439" s="3"/>
    </row>
    <row r="4440" spans="16:25" x14ac:dyDescent="0.45">
      <c r="P4440" s="3"/>
      <c r="W4440" s="3"/>
      <c r="Y4440" s="3"/>
    </row>
    <row r="4441" spans="16:25" x14ac:dyDescent="0.45">
      <c r="P4441" s="3"/>
      <c r="W4441" s="3"/>
      <c r="Y4441" s="3"/>
    </row>
    <row r="4442" spans="16:25" x14ac:dyDescent="0.45">
      <c r="P4442" s="3"/>
      <c r="W4442" s="3"/>
      <c r="Y4442" s="3"/>
    </row>
    <row r="4443" spans="16:25" x14ac:dyDescent="0.45">
      <c r="P4443" s="3"/>
      <c r="W4443" s="3"/>
      <c r="Y4443" s="3"/>
    </row>
    <row r="4444" spans="16:25" x14ac:dyDescent="0.45">
      <c r="P4444" s="3"/>
      <c r="W4444" s="3"/>
      <c r="Y4444" s="3"/>
    </row>
    <row r="4445" spans="16:25" x14ac:dyDescent="0.45">
      <c r="P4445" s="3"/>
      <c r="W4445" s="3"/>
      <c r="Y4445" s="3"/>
    </row>
    <row r="4446" spans="16:25" x14ac:dyDescent="0.45">
      <c r="P4446" s="3"/>
      <c r="W4446" s="3"/>
      <c r="Y4446" s="3"/>
    </row>
    <row r="4447" spans="16:25" x14ac:dyDescent="0.45">
      <c r="P4447" s="3"/>
      <c r="W4447" s="3"/>
      <c r="Y4447" s="3"/>
    </row>
    <row r="4448" spans="16:25" x14ac:dyDescent="0.45">
      <c r="P4448" s="3"/>
      <c r="W4448" s="3"/>
      <c r="Y4448" s="3"/>
    </row>
    <row r="4449" spans="16:25" x14ac:dyDescent="0.45">
      <c r="P4449" s="3"/>
      <c r="W4449" s="3"/>
      <c r="Y4449" s="3"/>
    </row>
    <row r="4450" spans="16:25" x14ac:dyDescent="0.45">
      <c r="P4450" s="3"/>
      <c r="W4450" s="3"/>
      <c r="Y4450" s="3"/>
    </row>
    <row r="4451" spans="16:25" x14ac:dyDescent="0.45">
      <c r="P4451" s="3"/>
      <c r="W4451" s="3"/>
      <c r="Y4451" s="3"/>
    </row>
    <row r="4452" spans="16:25" x14ac:dyDescent="0.45">
      <c r="P4452" s="3"/>
      <c r="W4452" s="3"/>
      <c r="Y4452" s="3"/>
    </row>
    <row r="4453" spans="16:25" x14ac:dyDescent="0.45">
      <c r="P4453" s="3"/>
      <c r="W4453" s="3"/>
      <c r="Y4453" s="3"/>
    </row>
    <row r="4454" spans="16:25" x14ac:dyDescent="0.45">
      <c r="P4454" s="3"/>
      <c r="W4454" s="3"/>
      <c r="Y4454" s="3"/>
    </row>
    <row r="4455" spans="16:25" x14ac:dyDescent="0.45">
      <c r="P4455" s="3"/>
      <c r="W4455" s="3"/>
      <c r="Y4455" s="3"/>
    </row>
    <row r="4456" spans="16:25" x14ac:dyDescent="0.45">
      <c r="P4456" s="3"/>
      <c r="W4456" s="3"/>
      <c r="Y4456" s="3"/>
    </row>
    <row r="4457" spans="16:25" x14ac:dyDescent="0.45">
      <c r="P4457" s="3"/>
      <c r="W4457" s="3"/>
      <c r="Y4457" s="3"/>
    </row>
    <row r="4458" spans="16:25" x14ac:dyDescent="0.45">
      <c r="P4458" s="3"/>
      <c r="W4458" s="3"/>
      <c r="Y4458" s="3"/>
    </row>
    <row r="4459" spans="16:25" x14ac:dyDescent="0.45">
      <c r="P4459" s="3"/>
      <c r="W4459" s="3"/>
      <c r="Y4459" s="3"/>
    </row>
    <row r="4460" spans="16:25" x14ac:dyDescent="0.45">
      <c r="P4460" s="3"/>
      <c r="W4460" s="3"/>
      <c r="Y4460" s="3"/>
    </row>
    <row r="4461" spans="16:25" x14ac:dyDescent="0.45">
      <c r="P4461" s="3"/>
      <c r="W4461" s="3"/>
      <c r="Y4461" s="3"/>
    </row>
    <row r="4462" spans="16:25" x14ac:dyDescent="0.45">
      <c r="P4462" s="3"/>
      <c r="W4462" s="3"/>
      <c r="Y4462" s="3"/>
    </row>
    <row r="4463" spans="16:25" x14ac:dyDescent="0.45">
      <c r="P4463" s="3"/>
      <c r="W4463" s="3"/>
      <c r="Y4463" s="3"/>
    </row>
    <row r="4464" spans="16:25" x14ac:dyDescent="0.45">
      <c r="P4464" s="3"/>
      <c r="W4464" s="3"/>
      <c r="Y4464" s="3"/>
    </row>
    <row r="4465" spans="16:25" x14ac:dyDescent="0.45">
      <c r="P4465" s="3"/>
      <c r="W4465" s="3"/>
      <c r="Y4465" s="3"/>
    </row>
    <row r="4466" spans="16:25" x14ac:dyDescent="0.45">
      <c r="P4466" s="3"/>
      <c r="W4466" s="3"/>
      <c r="Y4466" s="3"/>
    </row>
    <row r="4467" spans="16:25" x14ac:dyDescent="0.45">
      <c r="P4467" s="3"/>
      <c r="W4467" s="3"/>
      <c r="Y4467" s="3"/>
    </row>
    <row r="4468" spans="16:25" x14ac:dyDescent="0.45">
      <c r="P4468" s="3"/>
      <c r="W4468" s="3"/>
      <c r="Y4468" s="3"/>
    </row>
    <row r="4469" spans="16:25" x14ac:dyDescent="0.45">
      <c r="P4469" s="3"/>
      <c r="W4469" s="3"/>
      <c r="Y4469" s="3"/>
    </row>
    <row r="4470" spans="16:25" x14ac:dyDescent="0.45">
      <c r="P4470" s="3"/>
      <c r="W4470" s="3"/>
      <c r="Y4470" s="3"/>
    </row>
    <row r="4471" spans="16:25" x14ac:dyDescent="0.45">
      <c r="P4471" s="3"/>
      <c r="W4471" s="3"/>
      <c r="Y4471" s="3"/>
    </row>
    <row r="4472" spans="16:25" x14ac:dyDescent="0.45">
      <c r="P4472" s="3"/>
      <c r="W4472" s="3"/>
      <c r="Y4472" s="3"/>
    </row>
    <row r="4473" spans="16:25" x14ac:dyDescent="0.45">
      <c r="P4473" s="3"/>
      <c r="W4473" s="3"/>
      <c r="Y4473" s="3"/>
    </row>
    <row r="4474" spans="16:25" x14ac:dyDescent="0.45">
      <c r="P4474" s="3"/>
      <c r="W4474" s="3"/>
      <c r="Y4474" s="3"/>
    </row>
    <row r="4475" spans="16:25" x14ac:dyDescent="0.45">
      <c r="P4475" s="3"/>
      <c r="W4475" s="3"/>
      <c r="Y4475" s="3"/>
    </row>
    <row r="4476" spans="16:25" x14ac:dyDescent="0.45">
      <c r="P4476" s="3"/>
      <c r="W4476" s="3"/>
      <c r="Y4476" s="3"/>
    </row>
    <row r="4477" spans="16:25" x14ac:dyDescent="0.45">
      <c r="P4477" s="3"/>
      <c r="W4477" s="3"/>
      <c r="Y4477" s="3"/>
    </row>
    <row r="4478" spans="16:25" x14ac:dyDescent="0.45">
      <c r="P4478" s="3"/>
      <c r="W4478" s="3"/>
      <c r="Y4478" s="3"/>
    </row>
    <row r="4479" spans="16:25" x14ac:dyDescent="0.45">
      <c r="P4479" s="3"/>
      <c r="W4479" s="3"/>
      <c r="Y4479" s="3"/>
    </row>
    <row r="4480" spans="16:25" x14ac:dyDescent="0.45">
      <c r="P4480" s="3"/>
      <c r="W4480" s="3"/>
      <c r="Y4480" s="3"/>
    </row>
    <row r="4481" spans="16:25" x14ac:dyDescent="0.45">
      <c r="P4481" s="3"/>
      <c r="W4481" s="3"/>
      <c r="Y4481" s="3"/>
    </row>
    <row r="4482" spans="16:25" x14ac:dyDescent="0.45">
      <c r="P4482" s="3"/>
      <c r="W4482" s="3"/>
      <c r="Y4482" s="3"/>
    </row>
    <row r="4483" spans="16:25" x14ac:dyDescent="0.45">
      <c r="P4483" s="3"/>
      <c r="W4483" s="3"/>
      <c r="Y4483" s="3"/>
    </row>
    <row r="4484" spans="16:25" x14ac:dyDescent="0.45">
      <c r="P4484" s="3"/>
      <c r="W4484" s="3"/>
      <c r="Y4484" s="3"/>
    </row>
    <row r="4485" spans="16:25" x14ac:dyDescent="0.45">
      <c r="P4485" s="3"/>
      <c r="W4485" s="3"/>
      <c r="Y4485" s="3"/>
    </row>
    <row r="4486" spans="16:25" x14ac:dyDescent="0.45">
      <c r="P4486" s="3"/>
      <c r="W4486" s="3"/>
      <c r="Y4486" s="3"/>
    </row>
    <row r="4487" spans="16:25" x14ac:dyDescent="0.45">
      <c r="P4487" s="3"/>
      <c r="W4487" s="3"/>
      <c r="Y4487" s="3"/>
    </row>
    <row r="4488" spans="16:25" x14ac:dyDescent="0.45">
      <c r="P4488" s="3"/>
      <c r="W4488" s="3"/>
      <c r="Y4488" s="3"/>
    </row>
    <row r="4489" spans="16:25" x14ac:dyDescent="0.45">
      <c r="P4489" s="3"/>
      <c r="W4489" s="3"/>
      <c r="Y4489" s="3"/>
    </row>
    <row r="4490" spans="16:25" x14ac:dyDescent="0.45">
      <c r="P4490" s="3"/>
      <c r="W4490" s="3"/>
      <c r="Y4490" s="3"/>
    </row>
    <row r="4491" spans="16:25" x14ac:dyDescent="0.45">
      <c r="P4491" s="3"/>
      <c r="W4491" s="3"/>
      <c r="Y4491" s="3"/>
    </row>
    <row r="4492" spans="16:25" x14ac:dyDescent="0.45">
      <c r="P4492" s="3"/>
      <c r="W4492" s="3"/>
      <c r="Y4492" s="3"/>
    </row>
    <row r="4493" spans="16:25" x14ac:dyDescent="0.45">
      <c r="P4493" s="3"/>
      <c r="W4493" s="3"/>
      <c r="Y4493" s="3"/>
    </row>
    <row r="4494" spans="16:25" x14ac:dyDescent="0.45">
      <c r="P4494" s="3"/>
      <c r="W4494" s="3"/>
      <c r="Y4494" s="3"/>
    </row>
    <row r="4495" spans="16:25" x14ac:dyDescent="0.45">
      <c r="P4495" s="3"/>
      <c r="W4495" s="3"/>
      <c r="Y4495" s="3"/>
    </row>
    <row r="4496" spans="16:25" x14ac:dyDescent="0.45">
      <c r="P4496" s="3"/>
      <c r="W4496" s="3"/>
      <c r="Y4496" s="3"/>
    </row>
    <row r="4497" spans="16:25" x14ac:dyDescent="0.45">
      <c r="P4497" s="3"/>
      <c r="W4497" s="3"/>
      <c r="Y4497" s="3"/>
    </row>
    <row r="4498" spans="16:25" x14ac:dyDescent="0.45">
      <c r="P4498" s="3"/>
      <c r="W4498" s="3"/>
      <c r="Y4498" s="3"/>
    </row>
    <row r="4499" spans="16:25" x14ac:dyDescent="0.45">
      <c r="P4499" s="3"/>
      <c r="W4499" s="3"/>
      <c r="Y4499" s="3"/>
    </row>
    <row r="4500" spans="16:25" x14ac:dyDescent="0.45">
      <c r="P4500" s="3"/>
      <c r="W4500" s="3"/>
      <c r="Y4500" s="3"/>
    </row>
    <row r="4501" spans="16:25" x14ac:dyDescent="0.45">
      <c r="P4501" s="3"/>
      <c r="W4501" s="3"/>
      <c r="Y4501" s="3"/>
    </row>
    <row r="4502" spans="16:25" x14ac:dyDescent="0.45">
      <c r="P4502" s="3"/>
      <c r="W4502" s="3"/>
      <c r="Y4502" s="3"/>
    </row>
    <row r="4503" spans="16:25" x14ac:dyDescent="0.45">
      <c r="P4503" s="3"/>
      <c r="W4503" s="3"/>
      <c r="Y4503" s="3"/>
    </row>
    <row r="4504" spans="16:25" x14ac:dyDescent="0.45">
      <c r="P4504" s="3"/>
      <c r="W4504" s="3"/>
      <c r="Y4504" s="3"/>
    </row>
    <row r="4505" spans="16:25" x14ac:dyDescent="0.45">
      <c r="P4505" s="3"/>
      <c r="W4505" s="3"/>
      <c r="Y4505" s="3"/>
    </row>
    <row r="4506" spans="16:25" x14ac:dyDescent="0.45">
      <c r="P4506" s="3"/>
      <c r="W4506" s="3"/>
      <c r="Y4506" s="3"/>
    </row>
    <row r="4507" spans="16:25" x14ac:dyDescent="0.45">
      <c r="P4507" s="3"/>
      <c r="W4507" s="3"/>
      <c r="Y4507" s="3"/>
    </row>
    <row r="4508" spans="16:25" x14ac:dyDescent="0.45">
      <c r="P4508" s="3"/>
      <c r="W4508" s="3"/>
      <c r="Y4508" s="3"/>
    </row>
    <row r="4509" spans="16:25" x14ac:dyDescent="0.45">
      <c r="P4509" s="3"/>
      <c r="W4509" s="3"/>
      <c r="Y4509" s="3"/>
    </row>
    <row r="4510" spans="16:25" x14ac:dyDescent="0.45">
      <c r="P4510" s="3"/>
      <c r="W4510" s="3"/>
      <c r="Y4510" s="3"/>
    </row>
    <row r="4511" spans="16:25" x14ac:dyDescent="0.45">
      <c r="P4511" s="3"/>
      <c r="W4511" s="3"/>
      <c r="Y4511" s="3"/>
    </row>
    <row r="4512" spans="16:25" x14ac:dyDescent="0.45">
      <c r="P4512" s="3"/>
      <c r="W4512" s="3"/>
      <c r="Y4512" s="3"/>
    </row>
    <row r="4513" spans="16:25" x14ac:dyDescent="0.45">
      <c r="P4513" s="3"/>
      <c r="W4513" s="3"/>
      <c r="Y4513" s="3"/>
    </row>
    <row r="4514" spans="16:25" x14ac:dyDescent="0.45">
      <c r="P4514" s="3"/>
      <c r="W4514" s="3"/>
      <c r="Y4514" s="3"/>
    </row>
    <row r="4515" spans="16:25" x14ac:dyDescent="0.45">
      <c r="P4515" s="3"/>
      <c r="W4515" s="3"/>
      <c r="Y4515" s="3"/>
    </row>
    <row r="4516" spans="16:25" x14ac:dyDescent="0.45">
      <c r="P4516" s="3"/>
      <c r="W4516" s="3"/>
      <c r="Y4516" s="3"/>
    </row>
    <row r="4517" spans="16:25" x14ac:dyDescent="0.45">
      <c r="P4517" s="3"/>
      <c r="W4517" s="3"/>
      <c r="Y4517" s="3"/>
    </row>
    <row r="4518" spans="16:25" x14ac:dyDescent="0.45">
      <c r="P4518" s="3"/>
      <c r="W4518" s="3"/>
      <c r="Y4518" s="3"/>
    </row>
    <row r="4519" spans="16:25" x14ac:dyDescent="0.45">
      <c r="P4519" s="3"/>
      <c r="W4519" s="3"/>
      <c r="Y4519" s="3"/>
    </row>
    <row r="4520" spans="16:25" x14ac:dyDescent="0.45">
      <c r="P4520" s="3"/>
      <c r="W4520" s="3"/>
      <c r="Y4520" s="3"/>
    </row>
    <row r="4521" spans="16:25" x14ac:dyDescent="0.45">
      <c r="P4521" s="3"/>
      <c r="W4521" s="3"/>
      <c r="Y4521" s="3"/>
    </row>
    <row r="4522" spans="16:25" x14ac:dyDescent="0.45">
      <c r="P4522" s="3"/>
      <c r="W4522" s="3"/>
      <c r="Y4522" s="3"/>
    </row>
    <row r="4523" spans="16:25" x14ac:dyDescent="0.45">
      <c r="P4523" s="3"/>
      <c r="W4523" s="3"/>
      <c r="Y4523" s="3"/>
    </row>
    <row r="4524" spans="16:25" x14ac:dyDescent="0.45">
      <c r="P4524" s="3"/>
      <c r="W4524" s="3"/>
      <c r="Y4524" s="3"/>
    </row>
    <row r="4525" spans="16:25" x14ac:dyDescent="0.45">
      <c r="P4525" s="3"/>
      <c r="W4525" s="3"/>
      <c r="Y4525" s="3"/>
    </row>
    <row r="4526" spans="16:25" x14ac:dyDescent="0.45">
      <c r="P4526" s="3"/>
      <c r="W4526" s="3"/>
      <c r="Y4526" s="3"/>
    </row>
    <row r="4527" spans="16:25" x14ac:dyDescent="0.45">
      <c r="P4527" s="3"/>
      <c r="W4527" s="3"/>
      <c r="Y4527" s="3"/>
    </row>
    <row r="4528" spans="16:25" x14ac:dyDescent="0.45">
      <c r="P4528" s="3"/>
      <c r="W4528" s="3"/>
      <c r="Y4528" s="3"/>
    </row>
    <row r="4529" spans="16:25" x14ac:dyDescent="0.45">
      <c r="P4529" s="3"/>
      <c r="W4529" s="3"/>
      <c r="Y4529" s="3"/>
    </row>
    <row r="4530" spans="16:25" x14ac:dyDescent="0.45">
      <c r="P4530" s="3"/>
      <c r="W4530" s="3"/>
      <c r="Y4530" s="3"/>
    </row>
    <row r="4531" spans="16:25" x14ac:dyDescent="0.45">
      <c r="P4531" s="3"/>
      <c r="W4531" s="3"/>
      <c r="Y4531" s="3"/>
    </row>
    <row r="4532" spans="16:25" x14ac:dyDescent="0.45">
      <c r="P4532" s="3"/>
      <c r="W4532" s="3"/>
      <c r="Y4532" s="3"/>
    </row>
    <row r="4533" spans="16:25" x14ac:dyDescent="0.45">
      <c r="P4533" s="3"/>
      <c r="W4533" s="3"/>
      <c r="Y4533" s="3"/>
    </row>
    <row r="4534" spans="16:25" x14ac:dyDescent="0.45">
      <c r="P4534" s="3"/>
      <c r="W4534" s="3"/>
      <c r="Y4534" s="3"/>
    </row>
    <row r="4535" spans="16:25" x14ac:dyDescent="0.45">
      <c r="P4535" s="3"/>
      <c r="W4535" s="3"/>
      <c r="Y4535" s="3"/>
    </row>
    <row r="4536" spans="16:25" x14ac:dyDescent="0.45">
      <c r="P4536" s="3"/>
      <c r="W4536" s="3"/>
      <c r="Y4536" s="3"/>
    </row>
    <row r="4537" spans="16:25" x14ac:dyDescent="0.45">
      <c r="P4537" s="3"/>
      <c r="W4537" s="3"/>
      <c r="Y4537" s="3"/>
    </row>
    <row r="4538" spans="16:25" x14ac:dyDescent="0.45">
      <c r="P4538" s="3"/>
      <c r="W4538" s="3"/>
      <c r="Y4538" s="3"/>
    </row>
    <row r="4539" spans="16:25" x14ac:dyDescent="0.45">
      <c r="P4539" s="3"/>
      <c r="W4539" s="3"/>
      <c r="Y4539" s="3"/>
    </row>
    <row r="4540" spans="16:25" x14ac:dyDescent="0.45">
      <c r="P4540" s="3"/>
      <c r="W4540" s="3"/>
      <c r="Y4540" s="3"/>
    </row>
    <row r="4541" spans="16:25" x14ac:dyDescent="0.45">
      <c r="P4541" s="3"/>
      <c r="W4541" s="3"/>
      <c r="Y4541" s="3"/>
    </row>
    <row r="4542" spans="16:25" x14ac:dyDescent="0.45">
      <c r="P4542" s="3"/>
      <c r="W4542" s="3"/>
      <c r="Y4542" s="3"/>
    </row>
    <row r="4543" spans="16:25" x14ac:dyDescent="0.45">
      <c r="P4543" s="3"/>
      <c r="W4543" s="3"/>
      <c r="Y4543" s="3"/>
    </row>
    <row r="4544" spans="16:25" x14ac:dyDescent="0.45">
      <c r="P4544" s="3"/>
      <c r="W4544" s="3"/>
      <c r="Y4544" s="3"/>
    </row>
    <row r="4545" spans="16:25" x14ac:dyDescent="0.45">
      <c r="P4545" s="3"/>
      <c r="W4545" s="3"/>
      <c r="Y4545" s="3"/>
    </row>
    <row r="4546" spans="16:25" x14ac:dyDescent="0.45">
      <c r="P4546" s="3"/>
      <c r="W4546" s="3"/>
      <c r="Y4546" s="3"/>
    </row>
    <row r="4547" spans="16:25" x14ac:dyDescent="0.45">
      <c r="P4547" s="3"/>
      <c r="W4547" s="3"/>
      <c r="Y4547" s="3"/>
    </row>
    <row r="4548" spans="16:25" x14ac:dyDescent="0.45">
      <c r="P4548" s="3"/>
      <c r="W4548" s="3"/>
      <c r="Y4548" s="3"/>
    </row>
    <row r="4549" spans="16:25" x14ac:dyDescent="0.45">
      <c r="P4549" s="3"/>
      <c r="W4549" s="3"/>
      <c r="Y4549" s="3"/>
    </row>
    <row r="4550" spans="16:25" x14ac:dyDescent="0.45">
      <c r="P4550" s="3"/>
      <c r="W4550" s="3"/>
      <c r="Y4550" s="3"/>
    </row>
    <row r="4551" spans="16:25" x14ac:dyDescent="0.45">
      <c r="P4551" s="3"/>
      <c r="W4551" s="3"/>
      <c r="Y4551" s="3"/>
    </row>
    <row r="4552" spans="16:25" x14ac:dyDescent="0.45">
      <c r="P4552" s="3"/>
      <c r="W4552" s="3"/>
      <c r="Y4552" s="3"/>
    </row>
    <row r="4553" spans="16:25" x14ac:dyDescent="0.45">
      <c r="P4553" s="3"/>
      <c r="W4553" s="3"/>
      <c r="Y4553" s="3"/>
    </row>
    <row r="4554" spans="16:25" x14ac:dyDescent="0.45">
      <c r="P4554" s="3"/>
      <c r="W4554" s="3"/>
      <c r="Y4554" s="3"/>
    </row>
    <row r="4555" spans="16:25" x14ac:dyDescent="0.45">
      <c r="P4555" s="3"/>
      <c r="W4555" s="3"/>
      <c r="Y4555" s="3"/>
    </row>
    <row r="4556" spans="16:25" x14ac:dyDescent="0.45">
      <c r="P4556" s="3"/>
      <c r="W4556" s="3"/>
      <c r="Y4556" s="3"/>
    </row>
    <row r="4557" spans="16:25" x14ac:dyDescent="0.45">
      <c r="P4557" s="3"/>
      <c r="W4557" s="3"/>
      <c r="Y4557" s="3"/>
    </row>
    <row r="4558" spans="16:25" x14ac:dyDescent="0.45">
      <c r="P4558" s="3"/>
      <c r="W4558" s="3"/>
      <c r="Y4558" s="3"/>
    </row>
    <row r="4559" spans="16:25" x14ac:dyDescent="0.45">
      <c r="P4559" s="3"/>
      <c r="W4559" s="3"/>
      <c r="Y4559" s="3"/>
    </row>
    <row r="4560" spans="16:25" x14ac:dyDescent="0.45">
      <c r="P4560" s="3"/>
      <c r="W4560" s="3"/>
      <c r="Y4560" s="3"/>
    </row>
    <row r="4561" spans="16:25" x14ac:dyDescent="0.45">
      <c r="P4561" s="3"/>
      <c r="W4561" s="3"/>
      <c r="Y4561" s="3"/>
    </row>
    <row r="4562" spans="16:25" x14ac:dyDescent="0.45">
      <c r="P4562" s="3"/>
      <c r="W4562" s="3"/>
      <c r="Y4562" s="3"/>
    </row>
    <row r="4563" spans="16:25" x14ac:dyDescent="0.45">
      <c r="P4563" s="3"/>
      <c r="W4563" s="3"/>
      <c r="Y4563" s="3"/>
    </row>
    <row r="4564" spans="16:25" x14ac:dyDescent="0.45">
      <c r="P4564" s="3"/>
      <c r="W4564" s="3"/>
      <c r="Y4564" s="3"/>
    </row>
    <row r="4565" spans="16:25" x14ac:dyDescent="0.45">
      <c r="P4565" s="3"/>
      <c r="W4565" s="3"/>
      <c r="Y4565" s="3"/>
    </row>
    <row r="4566" spans="16:25" x14ac:dyDescent="0.45">
      <c r="P4566" s="3"/>
      <c r="W4566" s="3"/>
      <c r="Y4566" s="3"/>
    </row>
    <row r="4567" spans="16:25" x14ac:dyDescent="0.45">
      <c r="P4567" s="3"/>
      <c r="W4567" s="3"/>
      <c r="Y4567" s="3"/>
    </row>
    <row r="4568" spans="16:25" x14ac:dyDescent="0.45">
      <c r="P4568" s="3"/>
      <c r="W4568" s="3"/>
      <c r="Y4568" s="3"/>
    </row>
    <row r="4569" spans="16:25" x14ac:dyDescent="0.45">
      <c r="P4569" s="3"/>
      <c r="W4569" s="3"/>
      <c r="Y4569" s="3"/>
    </row>
    <row r="4570" spans="16:25" x14ac:dyDescent="0.45">
      <c r="P4570" s="3"/>
      <c r="W4570" s="3"/>
      <c r="Y4570" s="3"/>
    </row>
    <row r="4571" spans="16:25" x14ac:dyDescent="0.45">
      <c r="P4571" s="3"/>
      <c r="W4571" s="3"/>
      <c r="Y4571" s="3"/>
    </row>
    <row r="4572" spans="16:25" x14ac:dyDescent="0.45">
      <c r="P4572" s="3"/>
      <c r="W4572" s="3"/>
      <c r="Y4572" s="3"/>
    </row>
    <row r="4573" spans="16:25" x14ac:dyDescent="0.45">
      <c r="P4573" s="3"/>
      <c r="W4573" s="3"/>
      <c r="Y4573" s="3"/>
    </row>
    <row r="4574" spans="16:25" x14ac:dyDescent="0.45">
      <c r="P4574" s="3"/>
      <c r="W4574" s="3"/>
      <c r="Y4574" s="3"/>
    </row>
    <row r="4575" spans="16:25" x14ac:dyDescent="0.45">
      <c r="P4575" s="3"/>
      <c r="W4575" s="3"/>
      <c r="Y4575" s="3"/>
    </row>
    <row r="4576" spans="16:25" x14ac:dyDescent="0.45">
      <c r="P4576" s="3"/>
      <c r="W4576" s="3"/>
      <c r="Y4576" s="3"/>
    </row>
    <row r="4577" spans="16:25" x14ac:dyDescent="0.45">
      <c r="P4577" s="3"/>
      <c r="W4577" s="3"/>
      <c r="Y4577" s="3"/>
    </row>
    <row r="4578" spans="16:25" x14ac:dyDescent="0.45">
      <c r="P4578" s="3"/>
      <c r="W4578" s="3"/>
      <c r="Y4578" s="3"/>
    </row>
    <row r="4579" spans="16:25" x14ac:dyDescent="0.45">
      <c r="P4579" s="3"/>
      <c r="W4579" s="3"/>
      <c r="Y4579" s="3"/>
    </row>
    <row r="4580" spans="16:25" x14ac:dyDescent="0.45">
      <c r="P4580" s="3"/>
      <c r="W4580" s="3"/>
      <c r="Y4580" s="3"/>
    </row>
    <row r="4581" spans="16:25" x14ac:dyDescent="0.45">
      <c r="P4581" s="3"/>
      <c r="W4581" s="3"/>
      <c r="Y4581" s="3"/>
    </row>
    <row r="4582" spans="16:25" x14ac:dyDescent="0.45">
      <c r="P4582" s="3"/>
      <c r="W4582" s="3"/>
      <c r="Y4582" s="3"/>
    </row>
    <row r="4583" spans="16:25" x14ac:dyDescent="0.45">
      <c r="P4583" s="3"/>
      <c r="W4583" s="3"/>
      <c r="Y4583" s="3"/>
    </row>
    <row r="4584" spans="16:25" x14ac:dyDescent="0.45">
      <c r="P4584" s="3"/>
      <c r="W4584" s="3"/>
      <c r="Y4584" s="3"/>
    </row>
    <row r="4585" spans="16:25" x14ac:dyDescent="0.45">
      <c r="P4585" s="3"/>
      <c r="W4585" s="3"/>
      <c r="Y4585" s="3"/>
    </row>
    <row r="4586" spans="16:25" x14ac:dyDescent="0.45">
      <c r="P4586" s="3"/>
      <c r="W4586" s="3"/>
      <c r="Y4586" s="3"/>
    </row>
    <row r="4587" spans="16:25" x14ac:dyDescent="0.45">
      <c r="P4587" s="3"/>
      <c r="W4587" s="3"/>
      <c r="Y4587" s="3"/>
    </row>
    <row r="4588" spans="16:25" x14ac:dyDescent="0.45">
      <c r="P4588" s="3"/>
      <c r="W4588" s="3"/>
      <c r="Y4588" s="3"/>
    </row>
    <row r="4589" spans="16:25" x14ac:dyDescent="0.45">
      <c r="P4589" s="3"/>
      <c r="W4589" s="3"/>
      <c r="Y4589" s="3"/>
    </row>
    <row r="4590" spans="16:25" x14ac:dyDescent="0.45">
      <c r="P4590" s="3"/>
      <c r="W4590" s="3"/>
      <c r="Y4590" s="3"/>
    </row>
    <row r="4591" spans="16:25" x14ac:dyDescent="0.45">
      <c r="P4591" s="3"/>
      <c r="W4591" s="3"/>
      <c r="Y4591" s="3"/>
    </row>
    <row r="4592" spans="16:25" x14ac:dyDescent="0.45">
      <c r="P4592" s="3"/>
      <c r="W4592" s="3"/>
      <c r="Y4592" s="3"/>
    </row>
    <row r="4593" spans="16:25" x14ac:dyDescent="0.45">
      <c r="P4593" s="3"/>
      <c r="W4593" s="3"/>
      <c r="Y4593" s="3"/>
    </row>
    <row r="4594" spans="16:25" x14ac:dyDescent="0.45">
      <c r="P4594" s="3"/>
      <c r="W4594" s="3"/>
      <c r="Y4594" s="3"/>
    </row>
    <row r="4595" spans="16:25" x14ac:dyDescent="0.45">
      <c r="P4595" s="3"/>
      <c r="W4595" s="3"/>
      <c r="Y4595" s="3"/>
    </row>
    <row r="4596" spans="16:25" x14ac:dyDescent="0.45">
      <c r="P4596" s="3"/>
      <c r="W4596" s="3"/>
      <c r="Y4596" s="3"/>
    </row>
    <row r="4597" spans="16:25" x14ac:dyDescent="0.45">
      <c r="P4597" s="3"/>
      <c r="W4597" s="3"/>
      <c r="Y4597" s="3"/>
    </row>
    <row r="4598" spans="16:25" x14ac:dyDescent="0.45">
      <c r="P4598" s="3"/>
      <c r="W4598" s="3"/>
      <c r="Y4598" s="3"/>
    </row>
    <row r="4599" spans="16:25" x14ac:dyDescent="0.45">
      <c r="P4599" s="3"/>
      <c r="W4599" s="3"/>
      <c r="Y4599" s="3"/>
    </row>
    <row r="4600" spans="16:25" x14ac:dyDescent="0.45">
      <c r="P4600" s="3"/>
      <c r="W4600" s="3"/>
      <c r="Y4600" s="3"/>
    </row>
    <row r="4601" spans="16:25" x14ac:dyDescent="0.45">
      <c r="P4601" s="3"/>
      <c r="W4601" s="3"/>
      <c r="Y4601" s="3"/>
    </row>
    <row r="4602" spans="16:25" x14ac:dyDescent="0.45">
      <c r="P4602" s="3"/>
      <c r="W4602" s="3"/>
      <c r="Y4602" s="3"/>
    </row>
    <row r="4603" spans="16:25" x14ac:dyDescent="0.45">
      <c r="P4603" s="3"/>
      <c r="W4603" s="3"/>
      <c r="Y4603" s="3"/>
    </row>
    <row r="4604" spans="16:25" x14ac:dyDescent="0.45">
      <c r="P4604" s="3"/>
      <c r="W4604" s="3"/>
      <c r="Y4604" s="3"/>
    </row>
    <row r="4605" spans="16:25" x14ac:dyDescent="0.45">
      <c r="P4605" s="3"/>
      <c r="W4605" s="3"/>
      <c r="Y4605" s="3"/>
    </row>
    <row r="4606" spans="16:25" x14ac:dyDescent="0.45">
      <c r="P4606" s="3"/>
      <c r="W4606" s="3"/>
      <c r="Y4606" s="3"/>
    </row>
    <row r="4607" spans="16:25" x14ac:dyDescent="0.45">
      <c r="P4607" s="3"/>
      <c r="W4607" s="3"/>
      <c r="Y4607" s="3"/>
    </row>
    <row r="4608" spans="16:25" x14ac:dyDescent="0.45">
      <c r="P4608" s="3"/>
      <c r="W4608" s="3"/>
      <c r="Y4608" s="3"/>
    </row>
    <row r="4609" spans="16:25" x14ac:dyDescent="0.45">
      <c r="P4609" s="3"/>
      <c r="W4609" s="3"/>
      <c r="Y4609" s="3"/>
    </row>
    <row r="4610" spans="16:25" x14ac:dyDescent="0.45">
      <c r="P4610" s="3"/>
      <c r="W4610" s="3"/>
      <c r="Y4610" s="3"/>
    </row>
    <row r="4611" spans="16:25" x14ac:dyDescent="0.45">
      <c r="P4611" s="3"/>
      <c r="W4611" s="3"/>
      <c r="Y4611" s="3"/>
    </row>
    <row r="4612" spans="16:25" x14ac:dyDescent="0.45">
      <c r="P4612" s="3"/>
      <c r="W4612" s="3"/>
      <c r="Y4612" s="3"/>
    </row>
    <row r="4613" spans="16:25" x14ac:dyDescent="0.45">
      <c r="P4613" s="3"/>
      <c r="W4613" s="3"/>
      <c r="Y4613" s="3"/>
    </row>
    <row r="4614" spans="16:25" x14ac:dyDescent="0.45">
      <c r="P4614" s="3"/>
      <c r="W4614" s="3"/>
      <c r="Y4614" s="3"/>
    </row>
    <row r="4615" spans="16:25" x14ac:dyDescent="0.45">
      <c r="P4615" s="3"/>
      <c r="W4615" s="3"/>
      <c r="Y4615" s="3"/>
    </row>
    <row r="4616" spans="16:25" x14ac:dyDescent="0.45">
      <c r="P4616" s="3"/>
      <c r="W4616" s="3"/>
      <c r="Y4616" s="3"/>
    </row>
    <row r="4617" spans="16:25" x14ac:dyDescent="0.45">
      <c r="P4617" s="3"/>
      <c r="W4617" s="3"/>
      <c r="Y4617" s="3"/>
    </row>
    <row r="4618" spans="16:25" x14ac:dyDescent="0.45">
      <c r="P4618" s="3"/>
      <c r="W4618" s="3"/>
      <c r="Y4618" s="3"/>
    </row>
    <row r="4619" spans="16:25" x14ac:dyDescent="0.45">
      <c r="P4619" s="3"/>
      <c r="W4619" s="3"/>
      <c r="Y4619" s="3"/>
    </row>
    <row r="4620" spans="16:25" x14ac:dyDescent="0.45">
      <c r="P4620" s="3"/>
      <c r="W4620" s="3"/>
      <c r="Y4620" s="3"/>
    </row>
    <row r="4621" spans="16:25" x14ac:dyDescent="0.45">
      <c r="P4621" s="3"/>
      <c r="W4621" s="3"/>
      <c r="Y4621" s="3"/>
    </row>
    <row r="4622" spans="16:25" x14ac:dyDescent="0.45">
      <c r="P4622" s="3"/>
      <c r="W4622" s="3"/>
      <c r="Y4622" s="3"/>
    </row>
    <row r="4623" spans="16:25" x14ac:dyDescent="0.45">
      <c r="P4623" s="3"/>
      <c r="W4623" s="3"/>
      <c r="Y4623" s="3"/>
    </row>
    <row r="4624" spans="16:25" x14ac:dyDescent="0.45">
      <c r="P4624" s="3"/>
      <c r="W4624" s="3"/>
      <c r="Y4624" s="3"/>
    </row>
    <row r="4625" spans="16:25" x14ac:dyDescent="0.45">
      <c r="P4625" s="3"/>
      <c r="W4625" s="3"/>
      <c r="Y4625" s="3"/>
    </row>
    <row r="4626" spans="16:25" x14ac:dyDescent="0.45">
      <c r="P4626" s="3"/>
      <c r="W4626" s="3"/>
      <c r="Y4626" s="3"/>
    </row>
    <row r="4627" spans="16:25" x14ac:dyDescent="0.45">
      <c r="P4627" s="3"/>
      <c r="W4627" s="3"/>
      <c r="Y4627" s="3"/>
    </row>
    <row r="4628" spans="16:25" x14ac:dyDescent="0.45">
      <c r="P4628" s="3"/>
      <c r="W4628" s="3"/>
      <c r="Y4628" s="3"/>
    </row>
    <row r="4629" spans="16:25" x14ac:dyDescent="0.45">
      <c r="P4629" s="3"/>
      <c r="W4629" s="3"/>
      <c r="Y4629" s="3"/>
    </row>
    <row r="4630" spans="16:25" x14ac:dyDescent="0.45">
      <c r="P4630" s="3"/>
      <c r="W4630" s="3"/>
      <c r="Y4630" s="3"/>
    </row>
    <row r="4631" spans="16:25" x14ac:dyDescent="0.45">
      <c r="P4631" s="3"/>
      <c r="W4631" s="3"/>
      <c r="Y4631" s="3"/>
    </row>
    <row r="4632" spans="16:25" x14ac:dyDescent="0.45">
      <c r="P4632" s="3"/>
      <c r="W4632" s="3"/>
      <c r="Y4632" s="3"/>
    </row>
    <row r="4633" spans="16:25" x14ac:dyDescent="0.45">
      <c r="P4633" s="3"/>
      <c r="W4633" s="3"/>
      <c r="Y4633" s="3"/>
    </row>
    <row r="4634" spans="16:25" x14ac:dyDescent="0.45">
      <c r="P4634" s="3"/>
      <c r="W4634" s="3"/>
      <c r="Y4634" s="3"/>
    </row>
    <row r="4635" spans="16:25" x14ac:dyDescent="0.45">
      <c r="P4635" s="3"/>
      <c r="W4635" s="3"/>
      <c r="Y4635" s="3"/>
    </row>
    <row r="4636" spans="16:25" x14ac:dyDescent="0.45">
      <c r="P4636" s="3"/>
      <c r="W4636" s="3"/>
      <c r="Y4636" s="3"/>
    </row>
    <row r="4637" spans="16:25" x14ac:dyDescent="0.45">
      <c r="P4637" s="3"/>
      <c r="W4637" s="3"/>
      <c r="Y4637" s="3"/>
    </row>
    <row r="4638" spans="16:25" x14ac:dyDescent="0.45">
      <c r="P4638" s="3"/>
      <c r="W4638" s="3"/>
      <c r="Y4638" s="3"/>
    </row>
    <row r="4639" spans="16:25" x14ac:dyDescent="0.45">
      <c r="P4639" s="3"/>
      <c r="W4639" s="3"/>
      <c r="Y4639" s="3"/>
    </row>
    <row r="4640" spans="16:25" x14ac:dyDescent="0.45">
      <c r="P4640" s="3"/>
      <c r="W4640" s="3"/>
      <c r="Y4640" s="3"/>
    </row>
    <row r="4641" spans="16:25" x14ac:dyDescent="0.45">
      <c r="P4641" s="3"/>
      <c r="W4641" s="3"/>
      <c r="Y4641" s="3"/>
    </row>
    <row r="4642" spans="16:25" x14ac:dyDescent="0.45">
      <c r="P4642" s="3"/>
      <c r="W4642" s="3"/>
      <c r="Y4642" s="3"/>
    </row>
    <row r="4643" spans="16:25" x14ac:dyDescent="0.45">
      <c r="P4643" s="3"/>
      <c r="W4643" s="3"/>
      <c r="Y4643" s="3"/>
    </row>
    <row r="4644" spans="16:25" x14ac:dyDescent="0.45">
      <c r="P4644" s="3"/>
      <c r="W4644" s="3"/>
      <c r="Y4644" s="3"/>
    </row>
    <row r="4645" spans="16:25" x14ac:dyDescent="0.45">
      <c r="P4645" s="3"/>
      <c r="W4645" s="3"/>
      <c r="Y4645" s="3"/>
    </row>
    <row r="4646" spans="16:25" x14ac:dyDescent="0.45">
      <c r="P4646" s="3"/>
      <c r="W4646" s="3"/>
      <c r="Y4646" s="3"/>
    </row>
    <row r="4647" spans="16:25" x14ac:dyDescent="0.45">
      <c r="P4647" s="3"/>
      <c r="W4647" s="3"/>
      <c r="Y4647" s="3"/>
    </row>
    <row r="4648" spans="16:25" x14ac:dyDescent="0.45">
      <c r="P4648" s="3"/>
      <c r="W4648" s="3"/>
      <c r="Y4648" s="3"/>
    </row>
    <row r="4649" spans="16:25" x14ac:dyDescent="0.45">
      <c r="P4649" s="3"/>
      <c r="W4649" s="3"/>
      <c r="Y4649" s="3"/>
    </row>
    <row r="4650" spans="16:25" x14ac:dyDescent="0.45">
      <c r="P4650" s="3"/>
      <c r="W4650" s="3"/>
      <c r="Y4650" s="3"/>
    </row>
    <row r="4651" spans="16:25" x14ac:dyDescent="0.45">
      <c r="P4651" s="3"/>
      <c r="W4651" s="3"/>
      <c r="Y4651" s="3"/>
    </row>
    <row r="4652" spans="16:25" x14ac:dyDescent="0.45">
      <c r="P4652" s="3"/>
      <c r="W4652" s="3"/>
      <c r="Y4652" s="3"/>
    </row>
    <row r="4653" spans="16:25" x14ac:dyDescent="0.45">
      <c r="P4653" s="3"/>
      <c r="W4653" s="3"/>
      <c r="Y4653" s="3"/>
    </row>
    <row r="4654" spans="16:25" x14ac:dyDescent="0.45">
      <c r="P4654" s="3"/>
      <c r="W4654" s="3"/>
      <c r="Y4654" s="3"/>
    </row>
    <row r="4655" spans="16:25" x14ac:dyDescent="0.45">
      <c r="P4655" s="3"/>
      <c r="W4655" s="3"/>
      <c r="Y4655" s="3"/>
    </row>
    <row r="4656" spans="16:25" x14ac:dyDescent="0.45">
      <c r="P4656" s="3"/>
      <c r="W4656" s="3"/>
      <c r="Y4656" s="3"/>
    </row>
    <row r="4657" spans="16:25" x14ac:dyDescent="0.45">
      <c r="P4657" s="3"/>
      <c r="W4657" s="3"/>
      <c r="Y4657" s="3"/>
    </row>
    <row r="4658" spans="16:25" x14ac:dyDescent="0.45">
      <c r="P4658" s="3"/>
      <c r="W4658" s="3"/>
      <c r="Y4658" s="3"/>
    </row>
    <row r="4659" spans="16:25" x14ac:dyDescent="0.45">
      <c r="P4659" s="3"/>
      <c r="W4659" s="3"/>
      <c r="Y4659" s="3"/>
    </row>
    <row r="4660" spans="16:25" x14ac:dyDescent="0.45">
      <c r="P4660" s="3"/>
      <c r="W4660" s="3"/>
      <c r="Y4660" s="3"/>
    </row>
    <row r="4661" spans="16:25" x14ac:dyDescent="0.45">
      <c r="P4661" s="3"/>
      <c r="W4661" s="3"/>
      <c r="Y4661" s="3"/>
    </row>
    <row r="4662" spans="16:25" x14ac:dyDescent="0.45">
      <c r="P4662" s="3"/>
      <c r="W4662" s="3"/>
      <c r="Y4662" s="3"/>
    </row>
    <row r="4663" spans="16:25" x14ac:dyDescent="0.45">
      <c r="P4663" s="3"/>
      <c r="W4663" s="3"/>
      <c r="Y4663" s="3"/>
    </row>
    <row r="4664" spans="16:25" x14ac:dyDescent="0.45">
      <c r="P4664" s="3"/>
      <c r="W4664" s="3"/>
      <c r="Y4664" s="3"/>
    </row>
    <row r="4665" spans="16:25" x14ac:dyDescent="0.45">
      <c r="P4665" s="3"/>
      <c r="W4665" s="3"/>
      <c r="Y4665" s="3"/>
    </row>
    <row r="4666" spans="16:25" x14ac:dyDescent="0.45">
      <c r="P4666" s="3"/>
      <c r="W4666" s="3"/>
      <c r="Y4666" s="3"/>
    </row>
    <row r="4667" spans="16:25" x14ac:dyDescent="0.45">
      <c r="P4667" s="3"/>
      <c r="W4667" s="3"/>
      <c r="Y4667" s="3"/>
    </row>
    <row r="4668" spans="16:25" x14ac:dyDescent="0.45">
      <c r="P4668" s="3"/>
      <c r="W4668" s="3"/>
      <c r="Y4668" s="3"/>
    </row>
    <row r="4669" spans="16:25" x14ac:dyDescent="0.45">
      <c r="P4669" s="3"/>
      <c r="W4669" s="3"/>
      <c r="Y4669" s="3"/>
    </row>
    <row r="4670" spans="16:25" x14ac:dyDescent="0.45">
      <c r="P4670" s="3"/>
      <c r="W4670" s="3"/>
      <c r="Y4670" s="3"/>
    </row>
    <row r="4671" spans="16:25" x14ac:dyDescent="0.45">
      <c r="P4671" s="3"/>
      <c r="W4671" s="3"/>
      <c r="Y4671" s="3"/>
    </row>
    <row r="4672" spans="16:25" x14ac:dyDescent="0.45">
      <c r="P4672" s="3"/>
      <c r="W4672" s="3"/>
      <c r="Y4672" s="3"/>
    </row>
    <row r="4673" spans="16:25" x14ac:dyDescent="0.45">
      <c r="P4673" s="3"/>
      <c r="W4673" s="3"/>
      <c r="Y4673" s="3"/>
    </row>
    <row r="4674" spans="16:25" x14ac:dyDescent="0.45">
      <c r="P4674" s="3"/>
      <c r="W4674" s="3"/>
      <c r="Y4674" s="3"/>
    </row>
    <row r="4675" spans="16:25" x14ac:dyDescent="0.45">
      <c r="P4675" s="3"/>
      <c r="W4675" s="3"/>
      <c r="Y4675" s="3"/>
    </row>
    <row r="4676" spans="16:25" x14ac:dyDescent="0.45">
      <c r="P4676" s="3"/>
      <c r="W4676" s="3"/>
      <c r="Y4676" s="3"/>
    </row>
    <row r="4677" spans="16:25" x14ac:dyDescent="0.45">
      <c r="P4677" s="3"/>
      <c r="W4677" s="3"/>
      <c r="Y4677" s="3"/>
    </row>
    <row r="4678" spans="16:25" x14ac:dyDescent="0.45">
      <c r="P4678" s="3"/>
      <c r="W4678" s="3"/>
      <c r="Y4678" s="3"/>
    </row>
    <row r="4679" spans="16:25" x14ac:dyDescent="0.45">
      <c r="P4679" s="3"/>
      <c r="W4679" s="3"/>
      <c r="Y4679" s="3"/>
    </row>
    <row r="4680" spans="16:25" x14ac:dyDescent="0.45">
      <c r="P4680" s="3"/>
      <c r="W4680" s="3"/>
      <c r="Y4680" s="3"/>
    </row>
    <row r="4681" spans="16:25" x14ac:dyDescent="0.45">
      <c r="P4681" s="3"/>
      <c r="W4681" s="3"/>
      <c r="Y4681" s="3"/>
    </row>
    <row r="4682" spans="16:25" x14ac:dyDescent="0.45">
      <c r="P4682" s="3"/>
      <c r="W4682" s="3"/>
      <c r="Y4682" s="3"/>
    </row>
    <row r="4683" spans="16:25" x14ac:dyDescent="0.45">
      <c r="P4683" s="3"/>
      <c r="W4683" s="3"/>
      <c r="Y4683" s="3"/>
    </row>
    <row r="4684" spans="16:25" x14ac:dyDescent="0.45">
      <c r="P4684" s="3"/>
      <c r="W4684" s="3"/>
      <c r="Y4684" s="3"/>
    </row>
    <row r="4685" spans="16:25" x14ac:dyDescent="0.45">
      <c r="P4685" s="3"/>
      <c r="W4685" s="3"/>
      <c r="Y4685" s="3"/>
    </row>
    <row r="4686" spans="16:25" x14ac:dyDescent="0.45">
      <c r="P4686" s="3"/>
      <c r="W4686" s="3"/>
      <c r="Y4686" s="3"/>
    </row>
    <row r="4687" spans="16:25" x14ac:dyDescent="0.45">
      <c r="P4687" s="3"/>
      <c r="W4687" s="3"/>
      <c r="Y4687" s="3"/>
    </row>
    <row r="4688" spans="16:25" x14ac:dyDescent="0.45">
      <c r="P4688" s="3"/>
      <c r="W4688" s="3"/>
      <c r="Y4688" s="3"/>
    </row>
    <row r="4689" spans="16:25" x14ac:dyDescent="0.45">
      <c r="P4689" s="3"/>
      <c r="W4689" s="3"/>
      <c r="Y4689" s="3"/>
    </row>
    <row r="4690" spans="16:25" x14ac:dyDescent="0.45">
      <c r="P4690" s="3"/>
      <c r="W4690" s="3"/>
      <c r="Y4690" s="3"/>
    </row>
    <row r="4691" spans="16:25" x14ac:dyDescent="0.45">
      <c r="P4691" s="3"/>
      <c r="W4691" s="3"/>
      <c r="Y4691" s="3"/>
    </row>
    <row r="4692" spans="16:25" x14ac:dyDescent="0.45">
      <c r="P4692" s="3"/>
      <c r="W4692" s="3"/>
      <c r="Y4692" s="3"/>
    </row>
    <row r="4693" spans="16:25" x14ac:dyDescent="0.45">
      <c r="P4693" s="3"/>
      <c r="W4693" s="3"/>
      <c r="Y4693" s="3"/>
    </row>
    <row r="4694" spans="16:25" x14ac:dyDescent="0.45">
      <c r="P4694" s="3"/>
      <c r="W4694" s="3"/>
      <c r="Y4694" s="3"/>
    </row>
    <row r="4695" spans="16:25" x14ac:dyDescent="0.45">
      <c r="P4695" s="3"/>
      <c r="W4695" s="3"/>
      <c r="Y4695" s="3"/>
    </row>
    <row r="4696" spans="16:25" x14ac:dyDescent="0.45">
      <c r="P4696" s="3"/>
      <c r="W4696" s="3"/>
      <c r="Y4696" s="3"/>
    </row>
    <row r="4697" spans="16:25" x14ac:dyDescent="0.45">
      <c r="P4697" s="3"/>
      <c r="W4697" s="3"/>
      <c r="Y4697" s="3"/>
    </row>
    <row r="4698" spans="16:25" x14ac:dyDescent="0.45">
      <c r="P4698" s="3"/>
      <c r="W4698" s="3"/>
      <c r="Y4698" s="3"/>
    </row>
    <row r="4699" spans="16:25" x14ac:dyDescent="0.45">
      <c r="P4699" s="3"/>
      <c r="W4699" s="3"/>
      <c r="Y4699" s="3"/>
    </row>
    <row r="4700" spans="16:25" x14ac:dyDescent="0.45">
      <c r="P4700" s="3"/>
      <c r="W4700" s="3"/>
      <c r="Y4700" s="3"/>
    </row>
    <row r="4701" spans="16:25" x14ac:dyDescent="0.45">
      <c r="P4701" s="3"/>
      <c r="W4701" s="3"/>
      <c r="Y4701" s="3"/>
    </row>
    <row r="4702" spans="16:25" x14ac:dyDescent="0.45">
      <c r="P4702" s="3"/>
      <c r="W4702" s="3"/>
      <c r="Y4702" s="3"/>
    </row>
    <row r="4703" spans="16:25" x14ac:dyDescent="0.45">
      <c r="P4703" s="3"/>
      <c r="W4703" s="3"/>
      <c r="Y4703" s="3"/>
    </row>
    <row r="4704" spans="16:25" x14ac:dyDescent="0.45">
      <c r="P4704" s="3"/>
      <c r="W4704" s="3"/>
      <c r="Y4704" s="3"/>
    </row>
    <row r="4705" spans="16:25" x14ac:dyDescent="0.45">
      <c r="P4705" s="3"/>
      <c r="W4705" s="3"/>
      <c r="Y4705" s="3"/>
    </row>
    <row r="4706" spans="16:25" x14ac:dyDescent="0.45">
      <c r="P4706" s="3"/>
      <c r="W4706" s="3"/>
      <c r="Y4706" s="3"/>
    </row>
    <row r="4707" spans="16:25" x14ac:dyDescent="0.45">
      <c r="P4707" s="3"/>
      <c r="W4707" s="3"/>
      <c r="Y4707" s="3"/>
    </row>
    <row r="4708" spans="16:25" x14ac:dyDescent="0.45">
      <c r="P4708" s="3"/>
      <c r="W4708" s="3"/>
      <c r="Y4708" s="3"/>
    </row>
    <row r="4709" spans="16:25" x14ac:dyDescent="0.45">
      <c r="P4709" s="3"/>
      <c r="W4709" s="3"/>
      <c r="Y4709" s="3"/>
    </row>
    <row r="4710" spans="16:25" x14ac:dyDescent="0.45">
      <c r="P4710" s="3"/>
      <c r="W4710" s="3"/>
      <c r="Y4710" s="3"/>
    </row>
    <row r="4711" spans="16:25" x14ac:dyDescent="0.45">
      <c r="P4711" s="3"/>
      <c r="W4711" s="3"/>
      <c r="Y4711" s="3"/>
    </row>
    <row r="4712" spans="16:25" x14ac:dyDescent="0.45">
      <c r="P4712" s="3"/>
      <c r="W4712" s="3"/>
      <c r="Y4712" s="3"/>
    </row>
    <row r="4713" spans="16:25" x14ac:dyDescent="0.45">
      <c r="P4713" s="3"/>
      <c r="W4713" s="3"/>
      <c r="Y4713" s="3"/>
    </row>
    <row r="4714" spans="16:25" x14ac:dyDescent="0.45">
      <c r="P4714" s="3"/>
      <c r="W4714" s="3"/>
      <c r="Y4714" s="3"/>
    </row>
    <row r="4715" spans="16:25" x14ac:dyDescent="0.45">
      <c r="P4715" s="3"/>
      <c r="W4715" s="3"/>
      <c r="Y4715" s="3"/>
    </row>
    <row r="4716" spans="16:25" x14ac:dyDescent="0.45">
      <c r="P4716" s="3"/>
      <c r="W4716" s="3"/>
      <c r="Y4716" s="3"/>
    </row>
    <row r="4717" spans="16:25" x14ac:dyDescent="0.45">
      <c r="P4717" s="3"/>
      <c r="W4717" s="3"/>
      <c r="Y4717" s="3"/>
    </row>
    <row r="4718" spans="16:25" x14ac:dyDescent="0.45">
      <c r="P4718" s="3"/>
      <c r="W4718" s="3"/>
      <c r="Y4718" s="3"/>
    </row>
    <row r="4719" spans="16:25" x14ac:dyDescent="0.45">
      <c r="P4719" s="3"/>
      <c r="W4719" s="3"/>
      <c r="Y4719" s="3"/>
    </row>
    <row r="4720" spans="16:25" x14ac:dyDescent="0.45">
      <c r="P4720" s="3"/>
      <c r="W4720" s="3"/>
      <c r="Y4720" s="3"/>
    </row>
    <row r="4721" spans="16:25" x14ac:dyDescent="0.45">
      <c r="P4721" s="3"/>
      <c r="W4721" s="3"/>
      <c r="Y4721" s="3"/>
    </row>
    <row r="4722" spans="16:25" x14ac:dyDescent="0.45">
      <c r="P4722" s="3"/>
      <c r="W4722" s="3"/>
      <c r="Y4722" s="3"/>
    </row>
    <row r="4723" spans="16:25" x14ac:dyDescent="0.45">
      <c r="P4723" s="3"/>
      <c r="W4723" s="3"/>
      <c r="Y4723" s="3"/>
    </row>
    <row r="4724" spans="16:25" x14ac:dyDescent="0.45">
      <c r="P4724" s="3"/>
      <c r="W4724" s="3"/>
      <c r="Y4724" s="3"/>
    </row>
    <row r="4725" spans="16:25" x14ac:dyDescent="0.45">
      <c r="P4725" s="3"/>
      <c r="W4725" s="3"/>
      <c r="Y4725" s="3"/>
    </row>
    <row r="4726" spans="16:25" x14ac:dyDescent="0.45">
      <c r="P4726" s="3"/>
      <c r="W4726" s="3"/>
      <c r="Y4726" s="3"/>
    </row>
    <row r="4727" spans="16:25" x14ac:dyDescent="0.45">
      <c r="P4727" s="3"/>
      <c r="W4727" s="3"/>
      <c r="Y4727" s="3"/>
    </row>
    <row r="4728" spans="16:25" x14ac:dyDescent="0.45">
      <c r="P4728" s="3"/>
      <c r="W4728" s="3"/>
      <c r="Y4728" s="3"/>
    </row>
    <row r="4729" spans="16:25" x14ac:dyDescent="0.45">
      <c r="P4729" s="3"/>
      <c r="W4729" s="3"/>
      <c r="Y4729" s="3"/>
    </row>
    <row r="4730" spans="16:25" x14ac:dyDescent="0.45">
      <c r="P4730" s="3"/>
      <c r="W4730" s="3"/>
      <c r="Y4730" s="3"/>
    </row>
    <row r="4731" spans="16:25" x14ac:dyDescent="0.45">
      <c r="P4731" s="3"/>
      <c r="W4731" s="3"/>
      <c r="Y4731" s="3"/>
    </row>
    <row r="4732" spans="16:25" x14ac:dyDescent="0.45">
      <c r="P4732" s="3"/>
      <c r="W4732" s="3"/>
      <c r="Y4732" s="3"/>
    </row>
    <row r="4733" spans="16:25" x14ac:dyDescent="0.45">
      <c r="P4733" s="3"/>
      <c r="W4733" s="3"/>
      <c r="Y4733" s="3"/>
    </row>
    <row r="4734" spans="16:25" x14ac:dyDescent="0.45">
      <c r="P4734" s="3"/>
      <c r="W4734" s="3"/>
      <c r="Y4734" s="3"/>
    </row>
    <row r="4735" spans="16:25" x14ac:dyDescent="0.45">
      <c r="P4735" s="3"/>
      <c r="W4735" s="3"/>
      <c r="Y4735" s="3"/>
    </row>
    <row r="4736" spans="16:25" x14ac:dyDescent="0.45">
      <c r="P4736" s="3"/>
      <c r="W4736" s="3"/>
      <c r="Y4736" s="3"/>
    </row>
    <row r="4737" spans="16:25" x14ac:dyDescent="0.45">
      <c r="P4737" s="3"/>
      <c r="W4737" s="3"/>
      <c r="Y4737" s="3"/>
    </row>
    <row r="4738" spans="16:25" x14ac:dyDescent="0.45">
      <c r="P4738" s="3"/>
      <c r="W4738" s="3"/>
      <c r="Y4738" s="3"/>
    </row>
    <row r="4739" spans="16:25" x14ac:dyDescent="0.45">
      <c r="P4739" s="3"/>
      <c r="W4739" s="3"/>
      <c r="Y4739" s="3"/>
    </row>
    <row r="4740" spans="16:25" x14ac:dyDescent="0.45">
      <c r="P4740" s="3"/>
      <c r="W4740" s="3"/>
      <c r="Y4740" s="3"/>
    </row>
    <row r="4741" spans="16:25" x14ac:dyDescent="0.45">
      <c r="P4741" s="3"/>
      <c r="W4741" s="3"/>
      <c r="Y4741" s="3"/>
    </row>
    <row r="4742" spans="16:25" x14ac:dyDescent="0.45">
      <c r="P4742" s="3"/>
      <c r="W4742" s="3"/>
      <c r="Y4742" s="3"/>
    </row>
    <row r="4743" spans="16:25" x14ac:dyDescent="0.45">
      <c r="P4743" s="3"/>
      <c r="W4743" s="3"/>
      <c r="Y4743" s="3"/>
    </row>
    <row r="4744" spans="16:25" x14ac:dyDescent="0.45">
      <c r="P4744" s="3"/>
      <c r="W4744" s="3"/>
      <c r="Y4744" s="3"/>
    </row>
    <row r="4745" spans="16:25" x14ac:dyDescent="0.45">
      <c r="P4745" s="3"/>
      <c r="W4745" s="3"/>
      <c r="Y4745" s="3"/>
    </row>
    <row r="4746" spans="16:25" x14ac:dyDescent="0.45">
      <c r="P4746" s="3"/>
      <c r="W4746" s="3"/>
      <c r="Y4746" s="3"/>
    </row>
    <row r="4747" spans="16:25" x14ac:dyDescent="0.45">
      <c r="P4747" s="3"/>
      <c r="W4747" s="3"/>
      <c r="Y4747" s="3"/>
    </row>
    <row r="4748" spans="16:25" x14ac:dyDescent="0.45">
      <c r="P4748" s="3"/>
      <c r="W4748" s="3"/>
      <c r="Y4748" s="3"/>
    </row>
    <row r="4749" spans="16:25" x14ac:dyDescent="0.45">
      <c r="P4749" s="3"/>
      <c r="W4749" s="3"/>
      <c r="Y4749" s="3"/>
    </row>
    <row r="4750" spans="16:25" x14ac:dyDescent="0.45">
      <c r="P4750" s="3"/>
      <c r="W4750" s="3"/>
      <c r="Y4750" s="3"/>
    </row>
    <row r="4751" spans="16:25" x14ac:dyDescent="0.45">
      <c r="P4751" s="3"/>
      <c r="W4751" s="3"/>
      <c r="Y4751" s="3"/>
    </row>
    <row r="4752" spans="16:25" x14ac:dyDescent="0.45">
      <c r="P4752" s="3"/>
      <c r="W4752" s="3"/>
      <c r="Y4752" s="3"/>
    </row>
    <row r="4753" spans="16:25" x14ac:dyDescent="0.45">
      <c r="P4753" s="3"/>
      <c r="W4753" s="3"/>
      <c r="Y4753" s="3"/>
    </row>
    <row r="4754" spans="16:25" x14ac:dyDescent="0.45">
      <c r="P4754" s="3"/>
      <c r="W4754" s="3"/>
      <c r="Y4754" s="3"/>
    </row>
    <row r="4755" spans="16:25" x14ac:dyDescent="0.45">
      <c r="P4755" s="3"/>
      <c r="W4755" s="3"/>
      <c r="Y4755" s="3"/>
    </row>
    <row r="4756" spans="16:25" x14ac:dyDescent="0.45">
      <c r="P4756" s="3"/>
      <c r="W4756" s="3"/>
      <c r="Y4756" s="3"/>
    </row>
    <row r="4757" spans="16:25" x14ac:dyDescent="0.45">
      <c r="P4757" s="3"/>
      <c r="W4757" s="3"/>
      <c r="Y4757" s="3"/>
    </row>
    <row r="4758" spans="16:25" x14ac:dyDescent="0.45">
      <c r="P4758" s="3"/>
      <c r="W4758" s="3"/>
      <c r="Y4758" s="3"/>
    </row>
    <row r="4759" spans="16:25" x14ac:dyDescent="0.45">
      <c r="P4759" s="3"/>
      <c r="W4759" s="3"/>
      <c r="Y4759" s="3"/>
    </row>
    <row r="4760" spans="16:25" x14ac:dyDescent="0.45">
      <c r="P4760" s="3"/>
      <c r="W4760" s="3"/>
      <c r="Y4760" s="3"/>
    </row>
    <row r="4761" spans="16:25" x14ac:dyDescent="0.45">
      <c r="P4761" s="3"/>
      <c r="W4761" s="3"/>
      <c r="Y4761" s="3"/>
    </row>
    <row r="4762" spans="16:25" x14ac:dyDescent="0.45">
      <c r="P4762" s="3"/>
      <c r="W4762" s="3"/>
      <c r="Y4762" s="3"/>
    </row>
    <row r="4763" spans="16:25" x14ac:dyDescent="0.45">
      <c r="P4763" s="3"/>
      <c r="W4763" s="3"/>
      <c r="Y4763" s="3"/>
    </row>
    <row r="4764" spans="16:25" x14ac:dyDescent="0.45">
      <c r="P4764" s="3"/>
      <c r="W4764" s="3"/>
      <c r="Y4764" s="3"/>
    </row>
    <row r="4765" spans="16:25" x14ac:dyDescent="0.45">
      <c r="P4765" s="3"/>
      <c r="W4765" s="3"/>
      <c r="Y4765" s="3"/>
    </row>
    <row r="4766" spans="16:25" x14ac:dyDescent="0.45">
      <c r="P4766" s="3"/>
      <c r="W4766" s="3"/>
      <c r="Y4766" s="3"/>
    </row>
    <row r="4767" spans="16:25" x14ac:dyDescent="0.45">
      <c r="P4767" s="3"/>
      <c r="W4767" s="3"/>
      <c r="Y4767" s="3"/>
    </row>
    <row r="4768" spans="16:25" x14ac:dyDescent="0.45">
      <c r="P4768" s="3"/>
      <c r="W4768" s="3"/>
      <c r="Y4768" s="3"/>
    </row>
    <row r="4769" spans="16:25" x14ac:dyDescent="0.45">
      <c r="P4769" s="3"/>
      <c r="W4769" s="3"/>
      <c r="Y4769" s="3"/>
    </row>
    <row r="4770" spans="16:25" x14ac:dyDescent="0.45">
      <c r="P4770" s="3"/>
      <c r="W4770" s="3"/>
      <c r="Y4770" s="3"/>
    </row>
    <row r="4771" spans="16:25" x14ac:dyDescent="0.45">
      <c r="P4771" s="3"/>
      <c r="W4771" s="3"/>
      <c r="Y4771" s="3"/>
    </row>
    <row r="4772" spans="16:25" x14ac:dyDescent="0.45">
      <c r="P4772" s="3"/>
      <c r="W4772" s="3"/>
      <c r="Y4772" s="3"/>
    </row>
    <row r="4773" spans="16:25" x14ac:dyDescent="0.45">
      <c r="P4773" s="3"/>
      <c r="W4773" s="3"/>
      <c r="Y4773" s="3"/>
    </row>
    <row r="4774" spans="16:25" x14ac:dyDescent="0.45">
      <c r="P4774" s="3"/>
      <c r="W4774" s="3"/>
      <c r="Y4774" s="3"/>
    </row>
    <row r="4775" spans="16:25" x14ac:dyDescent="0.45">
      <c r="P4775" s="3"/>
      <c r="W4775" s="3"/>
      <c r="Y4775" s="3"/>
    </row>
    <row r="4776" spans="16:25" x14ac:dyDescent="0.45">
      <c r="P4776" s="3"/>
      <c r="W4776" s="3"/>
      <c r="Y4776" s="3"/>
    </row>
    <row r="4777" spans="16:25" x14ac:dyDescent="0.45">
      <c r="P4777" s="3"/>
      <c r="W4777" s="3"/>
      <c r="Y4777" s="3"/>
    </row>
    <row r="4778" spans="16:25" x14ac:dyDescent="0.45">
      <c r="P4778" s="3"/>
      <c r="W4778" s="3"/>
      <c r="Y4778" s="3"/>
    </row>
    <row r="4779" spans="16:25" x14ac:dyDescent="0.45">
      <c r="P4779" s="3"/>
      <c r="W4779" s="3"/>
      <c r="Y4779" s="3"/>
    </row>
    <row r="4780" spans="16:25" x14ac:dyDescent="0.45">
      <c r="P4780" s="3"/>
      <c r="W4780" s="3"/>
      <c r="Y4780" s="3"/>
    </row>
    <row r="4781" spans="16:25" x14ac:dyDescent="0.45">
      <c r="P4781" s="3"/>
      <c r="W4781" s="3"/>
      <c r="Y4781" s="3"/>
    </row>
    <row r="4782" spans="16:25" x14ac:dyDescent="0.45">
      <c r="P4782" s="3"/>
      <c r="W4782" s="3"/>
      <c r="Y4782" s="3"/>
    </row>
    <row r="4783" spans="16:25" x14ac:dyDescent="0.45">
      <c r="P4783" s="3"/>
      <c r="W4783" s="3"/>
      <c r="Y4783" s="3"/>
    </row>
    <row r="4784" spans="16:25" x14ac:dyDescent="0.45">
      <c r="P4784" s="3"/>
      <c r="W4784" s="3"/>
      <c r="Y4784" s="3"/>
    </row>
    <row r="4785" spans="16:25" x14ac:dyDescent="0.45">
      <c r="P4785" s="3"/>
      <c r="W4785" s="3"/>
      <c r="Y4785" s="3"/>
    </row>
    <row r="4786" spans="16:25" x14ac:dyDescent="0.45">
      <c r="P4786" s="3"/>
      <c r="W4786" s="3"/>
      <c r="Y4786" s="3"/>
    </row>
    <row r="4787" spans="16:25" x14ac:dyDescent="0.45">
      <c r="P4787" s="3"/>
      <c r="W4787" s="3"/>
      <c r="Y4787" s="3"/>
    </row>
    <row r="4788" spans="16:25" x14ac:dyDescent="0.45">
      <c r="P4788" s="3"/>
      <c r="W4788" s="3"/>
      <c r="Y4788" s="3"/>
    </row>
    <row r="4789" spans="16:25" x14ac:dyDescent="0.45">
      <c r="P4789" s="3"/>
      <c r="W4789" s="3"/>
      <c r="Y4789" s="3"/>
    </row>
    <row r="4790" spans="16:25" x14ac:dyDescent="0.45">
      <c r="P4790" s="3"/>
      <c r="W4790" s="3"/>
      <c r="Y4790" s="3"/>
    </row>
    <row r="4791" spans="16:25" x14ac:dyDescent="0.45">
      <c r="P4791" s="3"/>
      <c r="W4791" s="3"/>
      <c r="Y4791" s="3"/>
    </row>
    <row r="4792" spans="16:25" x14ac:dyDescent="0.45">
      <c r="P4792" s="3"/>
      <c r="W4792" s="3"/>
      <c r="Y4792" s="3"/>
    </row>
    <row r="4793" spans="16:25" x14ac:dyDescent="0.45">
      <c r="P4793" s="3"/>
      <c r="W4793" s="3"/>
      <c r="Y4793" s="3"/>
    </row>
    <row r="4794" spans="16:25" x14ac:dyDescent="0.45">
      <c r="P4794" s="3"/>
      <c r="W4794" s="3"/>
      <c r="Y4794" s="3"/>
    </row>
    <row r="4795" spans="16:25" x14ac:dyDescent="0.45">
      <c r="P4795" s="3"/>
      <c r="W4795" s="3"/>
      <c r="Y4795" s="3"/>
    </row>
    <row r="4796" spans="16:25" x14ac:dyDescent="0.45">
      <c r="P4796" s="3"/>
      <c r="W4796" s="3"/>
      <c r="Y4796" s="3"/>
    </row>
    <row r="4797" spans="16:25" x14ac:dyDescent="0.45">
      <c r="P4797" s="3"/>
      <c r="W4797" s="3"/>
      <c r="Y4797" s="3"/>
    </row>
    <row r="4798" spans="16:25" x14ac:dyDescent="0.45">
      <c r="P4798" s="3"/>
      <c r="W4798" s="3"/>
      <c r="Y4798" s="3"/>
    </row>
    <row r="4799" spans="16:25" x14ac:dyDescent="0.45">
      <c r="P4799" s="3"/>
      <c r="W4799" s="3"/>
      <c r="Y4799" s="3"/>
    </row>
    <row r="4800" spans="16:25" x14ac:dyDescent="0.45">
      <c r="P4800" s="3"/>
      <c r="W4800" s="3"/>
      <c r="Y4800" s="3"/>
    </row>
    <row r="4801" spans="16:25" x14ac:dyDescent="0.45">
      <c r="P4801" s="3"/>
      <c r="W4801" s="3"/>
      <c r="Y4801" s="3"/>
    </row>
    <row r="4802" spans="16:25" x14ac:dyDescent="0.45">
      <c r="P4802" s="3"/>
      <c r="W4802" s="3"/>
      <c r="Y4802" s="3"/>
    </row>
    <row r="4803" spans="16:25" x14ac:dyDescent="0.45">
      <c r="P4803" s="3"/>
      <c r="W4803" s="3"/>
      <c r="Y4803" s="3"/>
    </row>
    <row r="4804" spans="16:25" x14ac:dyDescent="0.45">
      <c r="P4804" s="3"/>
      <c r="W4804" s="3"/>
      <c r="Y4804" s="3"/>
    </row>
    <row r="4805" spans="16:25" x14ac:dyDescent="0.45">
      <c r="P4805" s="3"/>
      <c r="W4805" s="3"/>
      <c r="Y4805" s="3"/>
    </row>
    <row r="4806" spans="16:25" x14ac:dyDescent="0.45">
      <c r="P4806" s="3"/>
      <c r="W4806" s="3"/>
      <c r="Y4806" s="3"/>
    </row>
    <row r="4807" spans="16:25" x14ac:dyDescent="0.45">
      <c r="P4807" s="3"/>
      <c r="W4807" s="3"/>
      <c r="Y4807" s="3"/>
    </row>
    <row r="4808" spans="16:25" x14ac:dyDescent="0.45">
      <c r="P4808" s="3"/>
      <c r="W4808" s="3"/>
      <c r="Y4808" s="3"/>
    </row>
    <row r="4809" spans="16:25" x14ac:dyDescent="0.45">
      <c r="P4809" s="3"/>
      <c r="W4809" s="3"/>
      <c r="Y4809" s="3"/>
    </row>
    <row r="4810" spans="16:25" x14ac:dyDescent="0.45">
      <c r="P4810" s="3"/>
      <c r="W4810" s="3"/>
      <c r="Y4810" s="3"/>
    </row>
    <row r="4811" spans="16:25" x14ac:dyDescent="0.45">
      <c r="P4811" s="3"/>
      <c r="W4811" s="3"/>
      <c r="Y4811" s="3"/>
    </row>
    <row r="4812" spans="16:25" x14ac:dyDescent="0.45">
      <c r="P4812" s="3"/>
      <c r="W4812" s="3"/>
      <c r="Y4812" s="3"/>
    </row>
    <row r="4813" spans="16:25" x14ac:dyDescent="0.45">
      <c r="P4813" s="3"/>
      <c r="W4813" s="3"/>
      <c r="Y4813" s="3"/>
    </row>
    <row r="4814" spans="16:25" x14ac:dyDescent="0.45">
      <c r="P4814" s="3"/>
      <c r="W4814" s="3"/>
      <c r="Y4814" s="3"/>
    </row>
    <row r="4815" spans="16:25" x14ac:dyDescent="0.45">
      <c r="P4815" s="3"/>
      <c r="W4815" s="3"/>
      <c r="Y4815" s="3"/>
    </row>
    <row r="4816" spans="16:25" x14ac:dyDescent="0.45">
      <c r="P4816" s="3"/>
      <c r="W4816" s="3"/>
      <c r="Y4816" s="3"/>
    </row>
    <row r="4817" spans="16:25" x14ac:dyDescent="0.45">
      <c r="P4817" s="3"/>
      <c r="W4817" s="3"/>
      <c r="Y4817" s="3"/>
    </row>
    <row r="4818" spans="16:25" x14ac:dyDescent="0.45">
      <c r="P4818" s="3"/>
      <c r="W4818" s="3"/>
      <c r="Y4818" s="3"/>
    </row>
    <row r="4819" spans="16:25" x14ac:dyDescent="0.45">
      <c r="P4819" s="3"/>
      <c r="W4819" s="3"/>
      <c r="Y4819" s="3"/>
    </row>
    <row r="4820" spans="16:25" x14ac:dyDescent="0.45">
      <c r="P4820" s="3"/>
      <c r="W4820" s="3"/>
      <c r="Y4820" s="3"/>
    </row>
    <row r="4821" spans="16:25" x14ac:dyDescent="0.45">
      <c r="P4821" s="3"/>
      <c r="W4821" s="3"/>
      <c r="Y4821" s="3"/>
    </row>
    <row r="4822" spans="16:25" x14ac:dyDescent="0.45">
      <c r="P4822" s="3"/>
      <c r="W4822" s="3"/>
      <c r="Y4822" s="3"/>
    </row>
    <row r="4823" spans="16:25" x14ac:dyDescent="0.45">
      <c r="P4823" s="3"/>
      <c r="W4823" s="3"/>
      <c r="Y4823" s="3"/>
    </row>
    <row r="4824" spans="16:25" x14ac:dyDescent="0.45">
      <c r="P4824" s="3"/>
      <c r="W4824" s="3"/>
      <c r="Y4824" s="3"/>
    </row>
    <row r="4825" spans="16:25" x14ac:dyDescent="0.45">
      <c r="P4825" s="3"/>
      <c r="W4825" s="3"/>
      <c r="Y4825" s="3"/>
    </row>
    <row r="4826" spans="16:25" x14ac:dyDescent="0.45">
      <c r="P4826" s="3"/>
      <c r="W4826" s="3"/>
      <c r="Y4826" s="3"/>
    </row>
    <row r="4827" spans="16:25" x14ac:dyDescent="0.45">
      <c r="P4827" s="3"/>
      <c r="W4827" s="3"/>
      <c r="Y4827" s="3"/>
    </row>
    <row r="4828" spans="16:25" x14ac:dyDescent="0.45">
      <c r="P4828" s="3"/>
      <c r="W4828" s="3"/>
      <c r="Y4828" s="3"/>
    </row>
    <row r="4829" spans="16:25" x14ac:dyDescent="0.45">
      <c r="P4829" s="3"/>
      <c r="W4829" s="3"/>
      <c r="Y4829" s="3"/>
    </row>
    <row r="4830" spans="16:25" x14ac:dyDescent="0.45">
      <c r="P4830" s="3"/>
      <c r="W4830" s="3"/>
      <c r="Y4830" s="3"/>
    </row>
    <row r="4831" spans="16:25" x14ac:dyDescent="0.45">
      <c r="P4831" s="3"/>
      <c r="W4831" s="3"/>
      <c r="Y4831" s="3"/>
    </row>
    <row r="4832" spans="16:25" x14ac:dyDescent="0.45">
      <c r="P4832" s="3"/>
      <c r="W4832" s="3"/>
      <c r="Y4832" s="3"/>
    </row>
    <row r="4833" spans="16:25" x14ac:dyDescent="0.45">
      <c r="P4833" s="3"/>
      <c r="W4833" s="3"/>
      <c r="Y4833" s="3"/>
    </row>
    <row r="4834" spans="16:25" x14ac:dyDescent="0.45">
      <c r="P4834" s="3"/>
      <c r="W4834" s="3"/>
      <c r="Y4834" s="3"/>
    </row>
    <row r="4835" spans="16:25" x14ac:dyDescent="0.45">
      <c r="P4835" s="3"/>
      <c r="W4835" s="3"/>
      <c r="Y4835" s="3"/>
    </row>
    <row r="4836" spans="16:25" x14ac:dyDescent="0.45">
      <c r="P4836" s="3"/>
      <c r="W4836" s="3"/>
      <c r="Y4836" s="3"/>
    </row>
    <row r="4837" spans="16:25" x14ac:dyDescent="0.45">
      <c r="P4837" s="3"/>
      <c r="W4837" s="3"/>
      <c r="Y4837" s="3"/>
    </row>
    <row r="4838" spans="16:25" x14ac:dyDescent="0.45">
      <c r="P4838" s="3"/>
      <c r="W4838" s="3"/>
      <c r="Y4838" s="3"/>
    </row>
    <row r="4839" spans="16:25" x14ac:dyDescent="0.45">
      <c r="P4839" s="3"/>
      <c r="W4839" s="3"/>
      <c r="Y4839" s="3"/>
    </row>
    <row r="4840" spans="16:25" x14ac:dyDescent="0.45">
      <c r="P4840" s="3"/>
      <c r="W4840" s="3"/>
      <c r="Y4840" s="3"/>
    </row>
    <row r="4841" spans="16:25" x14ac:dyDescent="0.45">
      <c r="P4841" s="3"/>
      <c r="W4841" s="3"/>
      <c r="Y4841" s="3"/>
    </row>
    <row r="4842" spans="16:25" x14ac:dyDescent="0.45">
      <c r="P4842" s="3"/>
      <c r="W4842" s="3"/>
      <c r="Y4842" s="3"/>
    </row>
    <row r="4843" spans="16:25" x14ac:dyDescent="0.45">
      <c r="P4843" s="3"/>
      <c r="W4843" s="3"/>
      <c r="Y4843" s="3"/>
    </row>
    <row r="4844" spans="16:25" x14ac:dyDescent="0.45">
      <c r="P4844" s="3"/>
      <c r="W4844" s="3"/>
      <c r="Y4844" s="3"/>
    </row>
    <row r="4845" spans="16:25" x14ac:dyDescent="0.45">
      <c r="P4845" s="3"/>
      <c r="W4845" s="3"/>
      <c r="Y4845" s="3"/>
    </row>
    <row r="4846" spans="16:25" x14ac:dyDescent="0.45">
      <c r="P4846" s="3"/>
      <c r="W4846" s="3"/>
      <c r="Y4846" s="3"/>
    </row>
    <row r="4847" spans="16:25" x14ac:dyDescent="0.45">
      <c r="P4847" s="3"/>
      <c r="W4847" s="3"/>
      <c r="Y4847" s="3"/>
    </row>
    <row r="4848" spans="16:25" x14ac:dyDescent="0.45">
      <c r="P4848" s="3"/>
      <c r="W4848" s="3"/>
      <c r="Y4848" s="3"/>
    </row>
    <row r="4849" spans="16:25" x14ac:dyDescent="0.45">
      <c r="P4849" s="3"/>
      <c r="W4849" s="3"/>
      <c r="Y4849" s="3"/>
    </row>
    <row r="4850" spans="16:25" x14ac:dyDescent="0.45">
      <c r="P4850" s="3"/>
      <c r="W4850" s="3"/>
      <c r="Y4850" s="3"/>
    </row>
    <row r="4851" spans="16:25" x14ac:dyDescent="0.45">
      <c r="P4851" s="3"/>
      <c r="W4851" s="3"/>
      <c r="Y4851" s="3"/>
    </row>
    <row r="4852" spans="16:25" x14ac:dyDescent="0.45">
      <c r="P4852" s="3"/>
      <c r="W4852" s="3"/>
      <c r="Y4852" s="3"/>
    </row>
    <row r="4853" spans="16:25" x14ac:dyDescent="0.45">
      <c r="P4853" s="3"/>
      <c r="W4853" s="3"/>
      <c r="Y4853" s="3"/>
    </row>
    <row r="4854" spans="16:25" x14ac:dyDescent="0.45">
      <c r="P4854" s="3"/>
      <c r="W4854" s="3"/>
      <c r="Y4854" s="3"/>
    </row>
    <row r="4855" spans="16:25" x14ac:dyDescent="0.45">
      <c r="P4855" s="3"/>
      <c r="W4855" s="3"/>
      <c r="Y4855" s="3"/>
    </row>
    <row r="4856" spans="16:25" x14ac:dyDescent="0.45">
      <c r="P4856" s="3"/>
      <c r="W4856" s="3"/>
      <c r="Y4856" s="3"/>
    </row>
    <row r="4857" spans="16:25" x14ac:dyDescent="0.45">
      <c r="P4857" s="3"/>
      <c r="W4857" s="3"/>
      <c r="Y4857" s="3"/>
    </row>
    <row r="4858" spans="16:25" x14ac:dyDescent="0.45">
      <c r="P4858" s="3"/>
      <c r="W4858" s="3"/>
      <c r="Y4858" s="3"/>
    </row>
    <row r="4859" spans="16:25" x14ac:dyDescent="0.45">
      <c r="P4859" s="3"/>
      <c r="W4859" s="3"/>
      <c r="Y4859" s="3"/>
    </row>
    <row r="4860" spans="16:25" x14ac:dyDescent="0.45">
      <c r="P4860" s="3"/>
      <c r="W4860" s="3"/>
      <c r="Y4860" s="3"/>
    </row>
    <row r="4861" spans="16:25" x14ac:dyDescent="0.45">
      <c r="P4861" s="3"/>
      <c r="W4861" s="3"/>
      <c r="Y4861" s="3"/>
    </row>
    <row r="4862" spans="16:25" x14ac:dyDescent="0.45">
      <c r="P4862" s="3"/>
      <c r="W4862" s="3"/>
      <c r="Y4862" s="3"/>
    </row>
    <row r="4863" spans="16:25" x14ac:dyDescent="0.45">
      <c r="P4863" s="3"/>
      <c r="W4863" s="3"/>
      <c r="Y4863" s="3"/>
    </row>
    <row r="4864" spans="16:25" x14ac:dyDescent="0.45">
      <c r="P4864" s="3"/>
      <c r="W4864" s="3"/>
      <c r="Y4864" s="3"/>
    </row>
    <row r="4865" spans="16:25" x14ac:dyDescent="0.45">
      <c r="P4865" s="3"/>
      <c r="W4865" s="3"/>
      <c r="Y4865" s="3"/>
    </row>
    <row r="4866" spans="16:25" x14ac:dyDescent="0.45">
      <c r="P4866" s="3"/>
      <c r="W4866" s="3"/>
      <c r="Y4866" s="3"/>
    </row>
    <row r="4867" spans="16:25" x14ac:dyDescent="0.45">
      <c r="P4867" s="3"/>
      <c r="W4867" s="3"/>
      <c r="Y4867" s="3"/>
    </row>
    <row r="4868" spans="16:25" x14ac:dyDescent="0.45">
      <c r="P4868" s="3"/>
      <c r="W4868" s="3"/>
      <c r="Y4868" s="3"/>
    </row>
    <row r="4869" spans="16:25" x14ac:dyDescent="0.45">
      <c r="P4869" s="3"/>
      <c r="W4869" s="3"/>
      <c r="Y4869" s="3"/>
    </row>
    <row r="4870" spans="16:25" x14ac:dyDescent="0.45">
      <c r="P4870" s="3"/>
      <c r="W4870" s="3"/>
      <c r="Y4870" s="3"/>
    </row>
    <row r="4871" spans="16:25" x14ac:dyDescent="0.45">
      <c r="P4871" s="3"/>
      <c r="W4871" s="3"/>
      <c r="Y4871" s="3"/>
    </row>
    <row r="4872" spans="16:25" x14ac:dyDescent="0.45">
      <c r="P4872" s="3"/>
      <c r="W4872" s="3"/>
      <c r="Y4872" s="3"/>
    </row>
    <row r="4873" spans="16:25" x14ac:dyDescent="0.45">
      <c r="P4873" s="3"/>
      <c r="W4873" s="3"/>
      <c r="Y4873" s="3"/>
    </row>
    <row r="4874" spans="16:25" x14ac:dyDescent="0.45">
      <c r="P4874" s="3"/>
      <c r="W4874" s="3"/>
      <c r="Y4874" s="3"/>
    </row>
    <row r="4875" spans="16:25" x14ac:dyDescent="0.45">
      <c r="P4875" s="3"/>
      <c r="W4875" s="3"/>
      <c r="Y4875" s="3"/>
    </row>
    <row r="4876" spans="16:25" x14ac:dyDescent="0.45">
      <c r="P4876" s="3"/>
      <c r="W4876" s="3"/>
      <c r="Y4876" s="3"/>
    </row>
    <row r="4877" spans="16:25" x14ac:dyDescent="0.45">
      <c r="P4877" s="3"/>
      <c r="W4877" s="3"/>
      <c r="Y4877" s="3"/>
    </row>
    <row r="4878" spans="16:25" x14ac:dyDescent="0.45">
      <c r="P4878" s="3"/>
      <c r="W4878" s="3"/>
      <c r="Y4878" s="3"/>
    </row>
    <row r="4879" spans="16:25" x14ac:dyDescent="0.45">
      <c r="P4879" s="3"/>
      <c r="W4879" s="3"/>
      <c r="Y4879" s="3"/>
    </row>
    <row r="4880" spans="16:25" x14ac:dyDescent="0.45">
      <c r="P4880" s="3"/>
      <c r="W4880" s="3"/>
      <c r="Y4880" s="3"/>
    </row>
    <row r="4881" spans="16:25" x14ac:dyDescent="0.45">
      <c r="P4881" s="3"/>
      <c r="W4881" s="3"/>
      <c r="Y4881" s="3"/>
    </row>
    <row r="4882" spans="16:25" x14ac:dyDescent="0.45">
      <c r="P4882" s="3"/>
      <c r="W4882" s="3"/>
      <c r="Y4882" s="3"/>
    </row>
    <row r="4883" spans="16:25" x14ac:dyDescent="0.45">
      <c r="P4883" s="3"/>
      <c r="W4883" s="3"/>
      <c r="Y4883" s="3"/>
    </row>
    <row r="4884" spans="16:25" x14ac:dyDescent="0.45">
      <c r="P4884" s="3"/>
      <c r="W4884" s="3"/>
      <c r="Y4884" s="3"/>
    </row>
    <row r="4885" spans="16:25" x14ac:dyDescent="0.45">
      <c r="P4885" s="3"/>
      <c r="W4885" s="3"/>
      <c r="Y4885" s="3"/>
    </row>
    <row r="4886" spans="16:25" x14ac:dyDescent="0.45">
      <c r="P4886" s="3"/>
      <c r="W4886" s="3"/>
      <c r="Y4886" s="3"/>
    </row>
    <row r="4887" spans="16:25" x14ac:dyDescent="0.45">
      <c r="P4887" s="3"/>
      <c r="W4887" s="3"/>
      <c r="Y4887" s="3"/>
    </row>
    <row r="4888" spans="16:25" x14ac:dyDescent="0.45">
      <c r="P4888" s="3"/>
      <c r="W4888" s="3"/>
      <c r="Y4888" s="3"/>
    </row>
    <row r="4889" spans="16:25" x14ac:dyDescent="0.45">
      <c r="P4889" s="3"/>
      <c r="W4889" s="3"/>
      <c r="Y4889" s="3"/>
    </row>
    <row r="4890" spans="16:25" x14ac:dyDescent="0.45">
      <c r="P4890" s="3"/>
      <c r="W4890" s="3"/>
      <c r="Y4890" s="3"/>
    </row>
    <row r="4891" spans="16:25" x14ac:dyDescent="0.45">
      <c r="P4891" s="3"/>
      <c r="W4891" s="3"/>
      <c r="Y4891" s="3"/>
    </row>
    <row r="4892" spans="16:25" x14ac:dyDescent="0.45">
      <c r="P4892" s="3"/>
      <c r="W4892" s="3"/>
      <c r="Y4892" s="3"/>
    </row>
    <row r="4893" spans="16:25" x14ac:dyDescent="0.45">
      <c r="P4893" s="3"/>
      <c r="W4893" s="3"/>
      <c r="Y4893" s="3"/>
    </row>
    <row r="4894" spans="16:25" x14ac:dyDescent="0.45">
      <c r="P4894" s="3"/>
      <c r="W4894" s="3"/>
      <c r="Y4894" s="3"/>
    </row>
    <row r="4895" spans="16:25" x14ac:dyDescent="0.45">
      <c r="P4895" s="3"/>
      <c r="W4895" s="3"/>
      <c r="Y4895" s="3"/>
    </row>
    <row r="4896" spans="16:25" x14ac:dyDescent="0.45">
      <c r="P4896" s="3"/>
      <c r="W4896" s="3"/>
      <c r="Y4896" s="3"/>
    </row>
    <row r="4897" spans="16:25" x14ac:dyDescent="0.45">
      <c r="P4897" s="3"/>
      <c r="W4897" s="3"/>
      <c r="Y4897" s="3"/>
    </row>
    <row r="4898" spans="16:25" x14ac:dyDescent="0.45">
      <c r="P4898" s="3"/>
      <c r="W4898" s="3"/>
      <c r="Y4898" s="3"/>
    </row>
    <row r="4899" spans="16:25" x14ac:dyDescent="0.45">
      <c r="P4899" s="3"/>
      <c r="W4899" s="3"/>
      <c r="Y4899" s="3"/>
    </row>
    <row r="4900" spans="16:25" x14ac:dyDescent="0.45">
      <c r="P4900" s="3"/>
      <c r="W4900" s="3"/>
      <c r="Y4900" s="3"/>
    </row>
    <row r="4901" spans="16:25" x14ac:dyDescent="0.45">
      <c r="P4901" s="3"/>
      <c r="W4901" s="3"/>
      <c r="Y4901" s="3"/>
    </row>
    <row r="4902" spans="16:25" x14ac:dyDescent="0.45">
      <c r="P4902" s="3"/>
      <c r="W4902" s="3"/>
      <c r="Y4902" s="3"/>
    </row>
    <row r="4903" spans="16:25" x14ac:dyDescent="0.45">
      <c r="P4903" s="3"/>
      <c r="W4903" s="3"/>
      <c r="Y4903" s="3"/>
    </row>
    <row r="4904" spans="16:25" x14ac:dyDescent="0.45">
      <c r="P4904" s="3"/>
      <c r="W4904" s="3"/>
      <c r="Y4904" s="3"/>
    </row>
    <row r="4905" spans="16:25" x14ac:dyDescent="0.45">
      <c r="P4905" s="3"/>
      <c r="W4905" s="3"/>
      <c r="Y4905" s="3"/>
    </row>
    <row r="4906" spans="16:25" x14ac:dyDescent="0.45">
      <c r="P4906" s="3"/>
      <c r="W4906" s="3"/>
      <c r="Y4906" s="3"/>
    </row>
    <row r="4907" spans="16:25" x14ac:dyDescent="0.45">
      <c r="P4907" s="3"/>
      <c r="W4907" s="3"/>
      <c r="Y4907" s="3"/>
    </row>
    <row r="4908" spans="16:25" x14ac:dyDescent="0.45">
      <c r="P4908" s="3"/>
      <c r="W4908" s="3"/>
      <c r="Y4908" s="3"/>
    </row>
    <row r="4909" spans="16:25" x14ac:dyDescent="0.45">
      <c r="P4909" s="3"/>
      <c r="W4909" s="3"/>
      <c r="Y4909" s="3"/>
    </row>
    <row r="4910" spans="16:25" x14ac:dyDescent="0.45">
      <c r="P4910" s="3"/>
      <c r="W4910" s="3"/>
      <c r="Y4910" s="3"/>
    </row>
    <row r="4911" spans="16:25" x14ac:dyDescent="0.45">
      <c r="P4911" s="3"/>
      <c r="W4911" s="3"/>
      <c r="Y4911" s="3"/>
    </row>
    <row r="4912" spans="16:25" x14ac:dyDescent="0.45">
      <c r="P4912" s="3"/>
      <c r="W4912" s="3"/>
      <c r="Y4912" s="3"/>
    </row>
    <row r="4913" spans="16:25" x14ac:dyDescent="0.45">
      <c r="P4913" s="3"/>
      <c r="W4913" s="3"/>
      <c r="Y4913" s="3"/>
    </row>
    <row r="4914" spans="16:25" x14ac:dyDescent="0.45">
      <c r="P4914" s="3"/>
      <c r="W4914" s="3"/>
      <c r="Y4914" s="3"/>
    </row>
    <row r="4915" spans="16:25" x14ac:dyDescent="0.45">
      <c r="P4915" s="3"/>
      <c r="W4915" s="3"/>
      <c r="Y4915" s="3"/>
    </row>
    <row r="4916" spans="16:25" x14ac:dyDescent="0.45">
      <c r="P4916" s="3"/>
      <c r="W4916" s="3"/>
      <c r="Y4916" s="3"/>
    </row>
    <row r="4917" spans="16:25" x14ac:dyDescent="0.45">
      <c r="P4917" s="3"/>
      <c r="W4917" s="3"/>
      <c r="Y4917" s="3"/>
    </row>
    <row r="4918" spans="16:25" x14ac:dyDescent="0.45">
      <c r="P4918" s="3"/>
      <c r="W4918" s="3"/>
      <c r="Y4918" s="3"/>
    </row>
    <row r="4919" spans="16:25" x14ac:dyDescent="0.45">
      <c r="P4919" s="3"/>
      <c r="W4919" s="3"/>
      <c r="Y4919" s="3"/>
    </row>
    <row r="4920" spans="16:25" x14ac:dyDescent="0.45">
      <c r="P4920" s="3"/>
      <c r="W4920" s="3"/>
      <c r="Y4920" s="3"/>
    </row>
    <row r="4921" spans="16:25" x14ac:dyDescent="0.45">
      <c r="P4921" s="3"/>
      <c r="W4921" s="3"/>
      <c r="Y4921" s="3"/>
    </row>
    <row r="4922" spans="16:25" x14ac:dyDescent="0.45">
      <c r="P4922" s="3"/>
      <c r="W4922" s="3"/>
      <c r="Y4922" s="3"/>
    </row>
    <row r="4923" spans="16:25" x14ac:dyDescent="0.45">
      <c r="P4923" s="3"/>
      <c r="W4923" s="3"/>
      <c r="Y4923" s="3"/>
    </row>
    <row r="4924" spans="16:25" x14ac:dyDescent="0.45">
      <c r="P4924" s="3"/>
      <c r="W4924" s="3"/>
      <c r="Y4924" s="3"/>
    </row>
    <row r="4925" spans="16:25" x14ac:dyDescent="0.45">
      <c r="P4925" s="3"/>
      <c r="W4925" s="3"/>
      <c r="Y4925" s="3"/>
    </row>
    <row r="4926" spans="16:25" x14ac:dyDescent="0.45">
      <c r="P4926" s="3"/>
      <c r="W4926" s="3"/>
      <c r="Y4926" s="3"/>
    </row>
    <row r="4927" spans="16:25" x14ac:dyDescent="0.45">
      <c r="P4927" s="3"/>
      <c r="W4927" s="3"/>
      <c r="Y4927" s="3"/>
    </row>
    <row r="4928" spans="16:25" x14ac:dyDescent="0.45">
      <c r="P4928" s="3"/>
      <c r="W4928" s="3"/>
      <c r="Y4928" s="3"/>
    </row>
    <row r="4929" spans="16:25" x14ac:dyDescent="0.45">
      <c r="P4929" s="3"/>
      <c r="W4929" s="3"/>
      <c r="Y4929" s="3"/>
    </row>
    <row r="4930" spans="16:25" x14ac:dyDescent="0.45">
      <c r="P4930" s="3"/>
      <c r="W4930" s="3"/>
      <c r="Y4930" s="3"/>
    </row>
    <row r="4931" spans="16:25" x14ac:dyDescent="0.45">
      <c r="P4931" s="3"/>
      <c r="W4931" s="3"/>
      <c r="Y4931" s="3"/>
    </row>
    <row r="4932" spans="16:25" x14ac:dyDescent="0.45">
      <c r="P4932" s="3"/>
      <c r="W4932" s="3"/>
      <c r="Y4932" s="3"/>
    </row>
    <row r="4933" spans="16:25" x14ac:dyDescent="0.45">
      <c r="P4933" s="3"/>
      <c r="W4933" s="3"/>
      <c r="Y4933" s="3"/>
    </row>
    <row r="4934" spans="16:25" x14ac:dyDescent="0.45">
      <c r="P4934" s="3"/>
      <c r="W4934" s="3"/>
      <c r="Y4934" s="3"/>
    </row>
    <row r="4935" spans="16:25" x14ac:dyDescent="0.45">
      <c r="P4935" s="3"/>
      <c r="W4935" s="3"/>
      <c r="Y4935" s="3"/>
    </row>
    <row r="4936" spans="16:25" x14ac:dyDescent="0.45">
      <c r="P4936" s="3"/>
      <c r="W4936" s="3"/>
      <c r="Y4936" s="3"/>
    </row>
    <row r="4937" spans="16:25" x14ac:dyDescent="0.45">
      <c r="P4937" s="3"/>
      <c r="W4937" s="3"/>
      <c r="Y4937" s="3"/>
    </row>
    <row r="4938" spans="16:25" x14ac:dyDescent="0.45">
      <c r="P4938" s="3"/>
      <c r="W4938" s="3"/>
      <c r="Y4938" s="3"/>
    </row>
    <row r="4939" spans="16:25" x14ac:dyDescent="0.45">
      <c r="P4939" s="3"/>
      <c r="W4939" s="3"/>
      <c r="Y4939" s="3"/>
    </row>
    <row r="4940" spans="16:25" x14ac:dyDescent="0.45">
      <c r="P4940" s="3"/>
      <c r="W4940" s="3"/>
      <c r="Y4940" s="3"/>
    </row>
    <row r="4941" spans="16:25" x14ac:dyDescent="0.45">
      <c r="P4941" s="3"/>
      <c r="W4941" s="3"/>
      <c r="Y4941" s="3"/>
    </row>
    <row r="4942" spans="16:25" x14ac:dyDescent="0.45">
      <c r="P4942" s="3"/>
      <c r="W4942" s="3"/>
      <c r="Y4942" s="3"/>
    </row>
    <row r="4943" spans="16:25" x14ac:dyDescent="0.45">
      <c r="P4943" s="3"/>
      <c r="W4943" s="3"/>
      <c r="Y4943" s="3"/>
    </row>
    <row r="4944" spans="16:25" x14ac:dyDescent="0.45">
      <c r="P4944" s="3"/>
      <c r="W4944" s="3"/>
      <c r="Y4944" s="3"/>
    </row>
    <row r="4945" spans="16:25" x14ac:dyDescent="0.45">
      <c r="P4945" s="3"/>
      <c r="W4945" s="3"/>
      <c r="Y4945" s="3"/>
    </row>
    <row r="4946" spans="16:25" x14ac:dyDescent="0.45">
      <c r="P4946" s="3"/>
      <c r="W4946" s="3"/>
      <c r="Y4946" s="3"/>
    </row>
    <row r="4947" spans="16:25" x14ac:dyDescent="0.45">
      <c r="P4947" s="3"/>
      <c r="W4947" s="3"/>
      <c r="Y4947" s="3"/>
    </row>
    <row r="4948" spans="16:25" x14ac:dyDescent="0.45">
      <c r="P4948" s="3"/>
      <c r="W4948" s="3"/>
      <c r="Y4948" s="3"/>
    </row>
    <row r="4949" spans="16:25" x14ac:dyDescent="0.45">
      <c r="P4949" s="3"/>
      <c r="W4949" s="3"/>
      <c r="Y4949" s="3"/>
    </row>
    <row r="4950" spans="16:25" x14ac:dyDescent="0.45">
      <c r="P4950" s="3"/>
      <c r="W4950" s="3"/>
      <c r="Y4950" s="3"/>
    </row>
    <row r="4951" spans="16:25" x14ac:dyDescent="0.45">
      <c r="P4951" s="3"/>
      <c r="W4951" s="3"/>
      <c r="Y4951" s="3"/>
    </row>
    <row r="4952" spans="16:25" x14ac:dyDescent="0.45">
      <c r="P4952" s="3"/>
      <c r="W4952" s="3"/>
      <c r="Y4952" s="3"/>
    </row>
    <row r="4953" spans="16:25" x14ac:dyDescent="0.45">
      <c r="P4953" s="3"/>
      <c r="W4953" s="3"/>
      <c r="Y4953" s="3"/>
    </row>
    <row r="4954" spans="16:25" x14ac:dyDescent="0.45">
      <c r="P4954" s="3"/>
      <c r="W4954" s="3"/>
      <c r="Y4954" s="3"/>
    </row>
    <row r="4955" spans="16:25" x14ac:dyDescent="0.45">
      <c r="P4955" s="3"/>
      <c r="W4955" s="3"/>
      <c r="Y4955" s="3"/>
    </row>
    <row r="4956" spans="16:25" x14ac:dyDescent="0.45">
      <c r="P4956" s="3"/>
      <c r="W4956" s="3"/>
      <c r="Y4956" s="3"/>
    </row>
    <row r="4957" spans="16:25" x14ac:dyDescent="0.45">
      <c r="P4957" s="3"/>
      <c r="W4957" s="3"/>
      <c r="Y4957" s="3"/>
    </row>
    <row r="4958" spans="16:25" x14ac:dyDescent="0.45">
      <c r="P4958" s="3"/>
      <c r="W4958" s="3"/>
      <c r="Y4958" s="3"/>
    </row>
    <row r="4959" spans="16:25" x14ac:dyDescent="0.45">
      <c r="P4959" s="3"/>
      <c r="W4959" s="3"/>
      <c r="Y4959" s="3"/>
    </row>
    <row r="4960" spans="16:25" x14ac:dyDescent="0.45">
      <c r="P4960" s="3"/>
      <c r="W4960" s="3"/>
      <c r="Y4960" s="3"/>
    </row>
    <row r="4961" spans="16:25" x14ac:dyDescent="0.45">
      <c r="P4961" s="3"/>
      <c r="W4961" s="3"/>
      <c r="Y4961" s="3"/>
    </row>
    <row r="4962" spans="16:25" x14ac:dyDescent="0.45">
      <c r="P4962" s="3"/>
      <c r="W4962" s="3"/>
      <c r="Y4962" s="3"/>
    </row>
    <row r="4963" spans="16:25" x14ac:dyDescent="0.45">
      <c r="P4963" s="3"/>
      <c r="W4963" s="3"/>
      <c r="Y4963" s="3"/>
    </row>
    <row r="4964" spans="16:25" x14ac:dyDescent="0.45">
      <c r="P4964" s="3"/>
      <c r="W4964" s="3"/>
      <c r="Y4964" s="3"/>
    </row>
    <row r="4965" spans="16:25" x14ac:dyDescent="0.45">
      <c r="P4965" s="3"/>
      <c r="W4965" s="3"/>
      <c r="Y4965" s="3"/>
    </row>
    <row r="4966" spans="16:25" x14ac:dyDescent="0.45">
      <c r="P4966" s="3"/>
      <c r="W4966" s="3"/>
      <c r="Y4966" s="3"/>
    </row>
    <row r="4967" spans="16:25" x14ac:dyDescent="0.45">
      <c r="P4967" s="3"/>
      <c r="W4967" s="3"/>
      <c r="Y4967" s="3"/>
    </row>
    <row r="4968" spans="16:25" x14ac:dyDescent="0.45">
      <c r="P4968" s="3"/>
      <c r="W4968" s="3"/>
      <c r="Y4968" s="3"/>
    </row>
    <row r="4969" spans="16:25" x14ac:dyDescent="0.45">
      <c r="P4969" s="3"/>
      <c r="W4969" s="3"/>
      <c r="Y4969" s="3"/>
    </row>
    <row r="4970" spans="16:25" x14ac:dyDescent="0.45">
      <c r="P4970" s="3"/>
      <c r="W4970" s="3"/>
      <c r="Y4970" s="3"/>
    </row>
    <row r="4971" spans="16:25" x14ac:dyDescent="0.45">
      <c r="P4971" s="3"/>
      <c r="W4971" s="3"/>
      <c r="Y4971" s="3"/>
    </row>
    <row r="4972" spans="16:25" x14ac:dyDescent="0.45">
      <c r="P4972" s="3"/>
      <c r="W4972" s="3"/>
      <c r="Y4972" s="3"/>
    </row>
    <row r="4973" spans="16:25" x14ac:dyDescent="0.45">
      <c r="P4973" s="3"/>
      <c r="W4973" s="3"/>
      <c r="Y4973" s="3"/>
    </row>
    <row r="4974" spans="16:25" x14ac:dyDescent="0.45">
      <c r="P4974" s="3"/>
      <c r="W4974" s="3"/>
      <c r="Y4974" s="3"/>
    </row>
    <row r="4975" spans="16:25" x14ac:dyDescent="0.45">
      <c r="P4975" s="3"/>
      <c r="W4975" s="3"/>
      <c r="Y4975" s="3"/>
    </row>
    <row r="4976" spans="16:25" x14ac:dyDescent="0.45">
      <c r="P4976" s="3"/>
      <c r="W4976" s="3"/>
      <c r="Y4976" s="3"/>
    </row>
    <row r="4977" spans="16:25" x14ac:dyDescent="0.45">
      <c r="P4977" s="3"/>
      <c r="W4977" s="3"/>
      <c r="Y4977" s="3"/>
    </row>
    <row r="4978" spans="16:25" x14ac:dyDescent="0.45">
      <c r="P4978" s="3"/>
      <c r="W4978" s="3"/>
      <c r="Y4978" s="3"/>
    </row>
    <row r="4979" spans="16:25" x14ac:dyDescent="0.45">
      <c r="P4979" s="3"/>
      <c r="W4979" s="3"/>
      <c r="Y4979" s="3"/>
    </row>
    <row r="4980" spans="16:25" x14ac:dyDescent="0.45">
      <c r="P4980" s="3"/>
      <c r="W4980" s="3"/>
      <c r="Y4980" s="3"/>
    </row>
    <row r="4981" spans="16:25" x14ac:dyDescent="0.45">
      <c r="P4981" s="3"/>
      <c r="W4981" s="3"/>
      <c r="Y4981" s="3"/>
    </row>
    <row r="4982" spans="16:25" x14ac:dyDescent="0.45">
      <c r="P4982" s="3"/>
      <c r="W4982" s="3"/>
      <c r="Y4982" s="3"/>
    </row>
    <row r="4983" spans="16:25" x14ac:dyDescent="0.45">
      <c r="P4983" s="3"/>
      <c r="W4983" s="3"/>
      <c r="Y4983" s="3"/>
    </row>
    <row r="4984" spans="16:25" x14ac:dyDescent="0.45">
      <c r="P4984" s="3"/>
      <c r="W4984" s="3"/>
      <c r="Y4984" s="3"/>
    </row>
    <row r="4985" spans="16:25" x14ac:dyDescent="0.45">
      <c r="P4985" s="3"/>
      <c r="W4985" s="3"/>
      <c r="Y4985" s="3"/>
    </row>
    <row r="4986" spans="16:25" x14ac:dyDescent="0.45">
      <c r="P4986" s="3"/>
      <c r="W4986" s="3"/>
      <c r="Y4986" s="3"/>
    </row>
    <row r="4987" spans="16:25" x14ac:dyDescent="0.45">
      <c r="P4987" s="3"/>
      <c r="W4987" s="3"/>
      <c r="Y4987" s="3"/>
    </row>
    <row r="4988" spans="16:25" x14ac:dyDescent="0.45">
      <c r="P4988" s="3"/>
      <c r="W4988" s="3"/>
      <c r="Y4988" s="3"/>
    </row>
    <row r="4989" spans="16:25" x14ac:dyDescent="0.45">
      <c r="P4989" s="3"/>
      <c r="W4989" s="3"/>
      <c r="Y4989" s="3"/>
    </row>
    <row r="4990" spans="16:25" x14ac:dyDescent="0.45">
      <c r="P4990" s="3"/>
      <c r="W4990" s="3"/>
      <c r="Y4990" s="3"/>
    </row>
    <row r="4991" spans="16:25" x14ac:dyDescent="0.45">
      <c r="P4991" s="3"/>
      <c r="W4991" s="3"/>
      <c r="Y4991" s="3"/>
    </row>
    <row r="4992" spans="16:25" x14ac:dyDescent="0.45">
      <c r="P4992" s="3"/>
      <c r="W4992" s="3"/>
      <c r="Y4992" s="3"/>
    </row>
    <row r="4993" spans="16:25" x14ac:dyDescent="0.45">
      <c r="P4993" s="3"/>
      <c r="W4993" s="3"/>
      <c r="Y4993" s="3"/>
    </row>
    <row r="4994" spans="16:25" x14ac:dyDescent="0.45">
      <c r="P4994" s="3"/>
      <c r="W4994" s="3"/>
      <c r="Y4994" s="3"/>
    </row>
    <row r="4995" spans="16:25" x14ac:dyDescent="0.45">
      <c r="P4995" s="3"/>
      <c r="W4995" s="3"/>
      <c r="Y4995" s="3"/>
    </row>
    <row r="4996" spans="16:25" x14ac:dyDescent="0.45">
      <c r="P4996" s="3"/>
      <c r="W4996" s="3"/>
      <c r="Y4996" s="3"/>
    </row>
    <row r="4997" spans="16:25" x14ac:dyDescent="0.45">
      <c r="P4997" s="3"/>
      <c r="W4997" s="3"/>
      <c r="Y4997" s="3"/>
    </row>
    <row r="4998" spans="16:25" x14ac:dyDescent="0.45">
      <c r="P4998" s="3"/>
      <c r="W4998" s="3"/>
      <c r="Y4998" s="3"/>
    </row>
    <row r="4999" spans="16:25" x14ac:dyDescent="0.45">
      <c r="P4999" s="3"/>
      <c r="W4999" s="3"/>
      <c r="Y4999" s="3"/>
    </row>
    <row r="5000" spans="16:25" x14ac:dyDescent="0.45">
      <c r="P5000" s="3"/>
      <c r="W5000" s="3"/>
      <c r="Y5000" s="3"/>
    </row>
    <row r="5001" spans="16:25" x14ac:dyDescent="0.45">
      <c r="P5001" s="3"/>
      <c r="W5001" s="3"/>
      <c r="Y5001" s="3"/>
    </row>
    <row r="5002" spans="16:25" x14ac:dyDescent="0.45">
      <c r="P5002" s="3"/>
      <c r="W5002" s="3"/>
      <c r="Y5002" s="3"/>
    </row>
    <row r="5003" spans="16:25" x14ac:dyDescent="0.45">
      <c r="P5003" s="3"/>
      <c r="W5003" s="3"/>
      <c r="Y5003" s="3"/>
    </row>
    <row r="5004" spans="16:25" x14ac:dyDescent="0.45">
      <c r="P5004" s="3"/>
      <c r="W5004" s="3"/>
      <c r="Y5004" s="3"/>
    </row>
    <row r="5005" spans="16:25" x14ac:dyDescent="0.45">
      <c r="P5005" s="3"/>
      <c r="W5005" s="3"/>
      <c r="Y5005" s="3"/>
    </row>
    <row r="5006" spans="16:25" x14ac:dyDescent="0.45">
      <c r="P5006" s="3"/>
      <c r="W5006" s="3"/>
      <c r="Y5006" s="3"/>
    </row>
    <row r="5007" spans="16:25" x14ac:dyDescent="0.45">
      <c r="P5007" s="3"/>
      <c r="W5007" s="3"/>
      <c r="Y5007" s="3"/>
    </row>
    <row r="5008" spans="16:25" x14ac:dyDescent="0.45">
      <c r="P5008" s="3"/>
      <c r="W5008" s="3"/>
      <c r="Y5008" s="3"/>
    </row>
    <row r="5009" spans="16:25" x14ac:dyDescent="0.45">
      <c r="P5009" s="3"/>
      <c r="W5009" s="3"/>
      <c r="Y5009" s="3"/>
    </row>
    <row r="5010" spans="16:25" x14ac:dyDescent="0.45">
      <c r="P5010" s="3"/>
      <c r="W5010" s="3"/>
      <c r="Y5010" s="3"/>
    </row>
    <row r="5011" spans="16:25" x14ac:dyDescent="0.45">
      <c r="P5011" s="3"/>
      <c r="W5011" s="3"/>
      <c r="Y5011" s="3"/>
    </row>
    <row r="5012" spans="16:25" x14ac:dyDescent="0.45">
      <c r="P5012" s="3"/>
      <c r="W5012" s="3"/>
      <c r="Y5012" s="3"/>
    </row>
    <row r="5013" spans="16:25" x14ac:dyDescent="0.45">
      <c r="P5013" s="3"/>
      <c r="W5013" s="3"/>
      <c r="Y5013" s="3"/>
    </row>
    <row r="5014" spans="16:25" x14ac:dyDescent="0.45">
      <c r="P5014" s="3"/>
      <c r="W5014" s="3"/>
      <c r="Y5014" s="3"/>
    </row>
    <row r="5015" spans="16:25" x14ac:dyDescent="0.45">
      <c r="P5015" s="3"/>
      <c r="W5015" s="3"/>
      <c r="Y5015" s="3"/>
    </row>
    <row r="5016" spans="16:25" x14ac:dyDescent="0.45">
      <c r="P5016" s="3"/>
      <c r="W5016" s="3"/>
      <c r="Y5016" s="3"/>
    </row>
    <row r="5017" spans="16:25" x14ac:dyDescent="0.45">
      <c r="P5017" s="3"/>
      <c r="W5017" s="3"/>
      <c r="Y5017" s="3"/>
    </row>
    <row r="5018" spans="16:25" x14ac:dyDescent="0.45">
      <c r="P5018" s="3"/>
      <c r="W5018" s="3"/>
      <c r="Y5018" s="3"/>
    </row>
    <row r="5019" spans="16:25" x14ac:dyDescent="0.45">
      <c r="P5019" s="3"/>
      <c r="W5019" s="3"/>
      <c r="Y5019" s="3"/>
    </row>
    <row r="5020" spans="16:25" x14ac:dyDescent="0.45">
      <c r="P5020" s="3"/>
      <c r="W5020" s="3"/>
      <c r="Y5020" s="3"/>
    </row>
    <row r="5021" spans="16:25" x14ac:dyDescent="0.45">
      <c r="P5021" s="3"/>
      <c r="W5021" s="3"/>
      <c r="Y5021" s="3"/>
    </row>
    <row r="5022" spans="16:25" x14ac:dyDescent="0.45">
      <c r="P5022" s="3"/>
      <c r="W5022" s="3"/>
      <c r="Y5022" s="3"/>
    </row>
    <row r="5023" spans="16:25" x14ac:dyDescent="0.45">
      <c r="P5023" s="3"/>
      <c r="W5023" s="3"/>
      <c r="Y5023" s="3"/>
    </row>
    <row r="5024" spans="16:25" x14ac:dyDescent="0.45">
      <c r="P5024" s="3"/>
      <c r="W5024" s="3"/>
      <c r="Y5024" s="3"/>
    </row>
    <row r="5025" spans="16:25" x14ac:dyDescent="0.45">
      <c r="P5025" s="3"/>
      <c r="W5025" s="3"/>
      <c r="Y5025" s="3"/>
    </row>
    <row r="5026" spans="16:25" x14ac:dyDescent="0.45">
      <c r="P5026" s="3"/>
      <c r="W5026" s="3"/>
      <c r="Y5026" s="3"/>
    </row>
    <row r="5027" spans="16:25" x14ac:dyDescent="0.45">
      <c r="P5027" s="3"/>
      <c r="W5027" s="3"/>
      <c r="Y5027" s="3"/>
    </row>
    <row r="5028" spans="16:25" x14ac:dyDescent="0.45">
      <c r="P5028" s="3"/>
      <c r="W5028" s="3"/>
      <c r="Y5028" s="3"/>
    </row>
    <row r="5029" spans="16:25" x14ac:dyDescent="0.45">
      <c r="P5029" s="3"/>
      <c r="W5029" s="3"/>
      <c r="Y5029" s="3"/>
    </row>
    <row r="5030" spans="16:25" x14ac:dyDescent="0.45">
      <c r="P5030" s="3"/>
      <c r="W5030" s="3"/>
      <c r="Y5030" s="3"/>
    </row>
    <row r="5031" spans="16:25" x14ac:dyDescent="0.45">
      <c r="P5031" s="3"/>
      <c r="W5031" s="3"/>
      <c r="Y5031" s="3"/>
    </row>
    <row r="5032" spans="16:25" x14ac:dyDescent="0.45">
      <c r="P5032" s="3"/>
      <c r="W5032" s="3"/>
      <c r="Y5032" s="3"/>
    </row>
    <row r="5033" spans="16:25" x14ac:dyDescent="0.45">
      <c r="P5033" s="3"/>
      <c r="W5033" s="3"/>
      <c r="Y5033" s="3"/>
    </row>
    <row r="5034" spans="16:25" x14ac:dyDescent="0.45">
      <c r="P5034" s="3"/>
      <c r="W5034" s="3"/>
      <c r="Y5034" s="3"/>
    </row>
    <row r="5035" spans="16:25" x14ac:dyDescent="0.45">
      <c r="P5035" s="3"/>
      <c r="W5035" s="3"/>
      <c r="Y5035" s="3"/>
    </row>
    <row r="5036" spans="16:25" x14ac:dyDescent="0.45">
      <c r="P5036" s="3"/>
      <c r="W5036" s="3"/>
      <c r="Y5036" s="3"/>
    </row>
    <row r="5037" spans="16:25" x14ac:dyDescent="0.45">
      <c r="P5037" s="3"/>
      <c r="W5037" s="3"/>
      <c r="Y5037" s="3"/>
    </row>
    <row r="5038" spans="16:25" x14ac:dyDescent="0.45">
      <c r="P5038" s="3"/>
      <c r="W5038" s="3"/>
      <c r="Y5038" s="3"/>
    </row>
    <row r="5039" spans="16:25" x14ac:dyDescent="0.45">
      <c r="P5039" s="3"/>
      <c r="W5039" s="3"/>
      <c r="Y5039" s="3"/>
    </row>
    <row r="5040" spans="16:25" x14ac:dyDescent="0.45">
      <c r="P5040" s="3"/>
      <c r="W5040" s="3"/>
      <c r="Y5040" s="3"/>
    </row>
    <row r="5041" spans="16:25" x14ac:dyDescent="0.45">
      <c r="P5041" s="3"/>
      <c r="W5041" s="3"/>
      <c r="Y5041" s="3"/>
    </row>
    <row r="5042" spans="16:25" x14ac:dyDescent="0.45">
      <c r="P5042" s="3"/>
      <c r="W5042" s="3"/>
      <c r="Y5042" s="3"/>
    </row>
    <row r="5043" spans="16:25" x14ac:dyDescent="0.45">
      <c r="P5043" s="3"/>
      <c r="W5043" s="3"/>
      <c r="Y5043" s="3"/>
    </row>
    <row r="5044" spans="16:25" x14ac:dyDescent="0.45">
      <c r="P5044" s="3"/>
      <c r="W5044" s="3"/>
      <c r="Y5044" s="3"/>
    </row>
    <row r="5045" spans="16:25" x14ac:dyDescent="0.45">
      <c r="P5045" s="3"/>
      <c r="W5045" s="3"/>
      <c r="Y5045" s="3"/>
    </row>
    <row r="5046" spans="16:25" x14ac:dyDescent="0.45">
      <c r="P5046" s="3"/>
      <c r="W5046" s="3"/>
      <c r="Y5046" s="3"/>
    </row>
    <row r="5047" spans="16:25" x14ac:dyDescent="0.45">
      <c r="P5047" s="3"/>
      <c r="W5047" s="3"/>
      <c r="Y5047" s="3"/>
    </row>
    <row r="5048" spans="16:25" x14ac:dyDescent="0.45">
      <c r="P5048" s="3"/>
      <c r="W5048" s="3"/>
      <c r="Y5048" s="3"/>
    </row>
    <row r="5049" spans="16:25" x14ac:dyDescent="0.45">
      <c r="P5049" s="3"/>
      <c r="W5049" s="3"/>
      <c r="Y5049" s="3"/>
    </row>
    <row r="5050" spans="16:25" x14ac:dyDescent="0.45">
      <c r="P5050" s="3"/>
      <c r="W5050" s="3"/>
      <c r="Y5050" s="3"/>
    </row>
    <row r="5051" spans="16:25" x14ac:dyDescent="0.45">
      <c r="P5051" s="3"/>
      <c r="W5051" s="3"/>
      <c r="Y5051" s="3"/>
    </row>
    <row r="5052" spans="16:25" x14ac:dyDescent="0.45">
      <c r="P5052" s="3"/>
      <c r="W5052" s="3"/>
      <c r="Y5052" s="3"/>
    </row>
    <row r="5053" spans="16:25" x14ac:dyDescent="0.45">
      <c r="P5053" s="3"/>
      <c r="W5053" s="3"/>
      <c r="Y5053" s="3"/>
    </row>
    <row r="5054" spans="16:25" x14ac:dyDescent="0.45">
      <c r="P5054" s="3"/>
      <c r="W5054" s="3"/>
      <c r="Y5054" s="3"/>
    </row>
    <row r="5055" spans="16:25" x14ac:dyDescent="0.45">
      <c r="P5055" s="3"/>
      <c r="W5055" s="3"/>
      <c r="Y5055" s="3"/>
    </row>
    <row r="5056" spans="16:25" x14ac:dyDescent="0.45">
      <c r="P5056" s="3"/>
      <c r="W5056" s="3"/>
      <c r="Y5056" s="3"/>
    </row>
    <row r="5057" spans="16:25" x14ac:dyDescent="0.45">
      <c r="P5057" s="3"/>
      <c r="W5057" s="3"/>
      <c r="Y5057" s="3"/>
    </row>
    <row r="5058" spans="16:25" x14ac:dyDescent="0.45">
      <c r="P5058" s="3"/>
      <c r="W5058" s="3"/>
      <c r="Y5058" s="3"/>
    </row>
    <row r="5059" spans="16:25" x14ac:dyDescent="0.45">
      <c r="P5059" s="3"/>
      <c r="W5059" s="3"/>
      <c r="Y5059" s="3"/>
    </row>
    <row r="5060" spans="16:25" x14ac:dyDescent="0.45">
      <c r="P5060" s="3"/>
      <c r="W5060" s="3"/>
      <c r="Y5060" s="3"/>
    </row>
    <row r="5061" spans="16:25" x14ac:dyDescent="0.45">
      <c r="P5061" s="3"/>
      <c r="W5061" s="3"/>
      <c r="Y5061" s="3"/>
    </row>
    <row r="5062" spans="16:25" x14ac:dyDescent="0.45">
      <c r="P5062" s="3"/>
      <c r="W5062" s="3"/>
      <c r="Y5062" s="3"/>
    </row>
    <row r="5063" spans="16:25" x14ac:dyDescent="0.45">
      <c r="P5063" s="3"/>
      <c r="W5063" s="3"/>
      <c r="Y5063" s="3"/>
    </row>
    <row r="5064" spans="16:25" x14ac:dyDescent="0.45">
      <c r="P5064" s="3"/>
      <c r="W5064" s="3"/>
      <c r="Y5064" s="3"/>
    </row>
    <row r="5065" spans="16:25" x14ac:dyDescent="0.45">
      <c r="P5065" s="3"/>
      <c r="W5065" s="3"/>
      <c r="Y5065" s="3"/>
    </row>
    <row r="5066" spans="16:25" x14ac:dyDescent="0.45">
      <c r="P5066" s="3"/>
      <c r="W5066" s="3"/>
      <c r="Y5066" s="3"/>
    </row>
    <row r="5067" spans="16:25" x14ac:dyDescent="0.45">
      <c r="P5067" s="3"/>
      <c r="W5067" s="3"/>
      <c r="Y5067" s="3"/>
    </row>
    <row r="5068" spans="16:25" x14ac:dyDescent="0.45">
      <c r="P5068" s="3"/>
      <c r="W5068" s="3"/>
      <c r="Y5068" s="3"/>
    </row>
    <row r="5069" spans="16:25" x14ac:dyDescent="0.45">
      <c r="P5069" s="3"/>
      <c r="W5069" s="3"/>
      <c r="Y5069" s="3"/>
    </row>
    <row r="5070" spans="16:25" x14ac:dyDescent="0.45">
      <c r="P5070" s="3"/>
      <c r="W5070" s="3"/>
      <c r="Y5070" s="3"/>
    </row>
    <row r="5071" spans="16:25" x14ac:dyDescent="0.45">
      <c r="P5071" s="3"/>
      <c r="W5071" s="3"/>
      <c r="Y5071" s="3"/>
    </row>
    <row r="5072" spans="16:25" x14ac:dyDescent="0.45">
      <c r="P5072" s="3"/>
      <c r="W5072" s="3"/>
      <c r="Y5072" s="3"/>
    </row>
    <row r="5073" spans="16:25" x14ac:dyDescent="0.45">
      <c r="P5073" s="3"/>
      <c r="W5073" s="3"/>
      <c r="Y5073" s="3"/>
    </row>
    <row r="5074" spans="16:25" x14ac:dyDescent="0.45">
      <c r="P5074" s="3"/>
      <c r="W5074" s="3"/>
      <c r="Y5074" s="3"/>
    </row>
    <row r="5075" spans="16:25" x14ac:dyDescent="0.45">
      <c r="P5075" s="3"/>
      <c r="W5075" s="3"/>
      <c r="Y5075" s="3"/>
    </row>
    <row r="5076" spans="16:25" x14ac:dyDescent="0.45">
      <c r="P5076" s="3"/>
      <c r="W5076" s="3"/>
      <c r="Y5076" s="3"/>
    </row>
    <row r="5077" spans="16:25" x14ac:dyDescent="0.45">
      <c r="P5077" s="3"/>
      <c r="W5077" s="3"/>
      <c r="Y5077" s="3"/>
    </row>
    <row r="5078" spans="16:25" x14ac:dyDescent="0.45">
      <c r="P5078" s="3"/>
      <c r="W5078" s="3"/>
      <c r="Y5078" s="3"/>
    </row>
    <row r="5079" spans="16:25" x14ac:dyDescent="0.45">
      <c r="P5079" s="3"/>
      <c r="W5079" s="3"/>
      <c r="Y5079" s="3"/>
    </row>
    <row r="5080" spans="16:25" x14ac:dyDescent="0.45">
      <c r="P5080" s="3"/>
      <c r="W5080" s="3"/>
      <c r="Y5080" s="3"/>
    </row>
    <row r="5081" spans="16:25" x14ac:dyDescent="0.45">
      <c r="P5081" s="3"/>
      <c r="W5081" s="3"/>
      <c r="Y5081" s="3"/>
    </row>
    <row r="5082" spans="16:25" x14ac:dyDescent="0.45">
      <c r="P5082" s="3"/>
      <c r="W5082" s="3"/>
      <c r="Y5082" s="3"/>
    </row>
    <row r="5083" spans="16:25" x14ac:dyDescent="0.45">
      <c r="P5083" s="3"/>
      <c r="W5083" s="3"/>
      <c r="Y5083" s="3"/>
    </row>
    <row r="5084" spans="16:25" x14ac:dyDescent="0.45">
      <c r="P5084" s="3"/>
      <c r="W5084" s="3"/>
      <c r="Y5084" s="3"/>
    </row>
    <row r="5085" spans="16:25" x14ac:dyDescent="0.45">
      <c r="P5085" s="3"/>
      <c r="W5085" s="3"/>
      <c r="Y5085" s="3"/>
    </row>
    <row r="5086" spans="16:25" x14ac:dyDescent="0.45">
      <c r="P5086" s="3"/>
      <c r="W5086" s="3"/>
      <c r="Y5086" s="3"/>
    </row>
    <row r="5087" spans="16:25" x14ac:dyDescent="0.45">
      <c r="P5087" s="3"/>
      <c r="W5087" s="3"/>
      <c r="Y5087" s="3"/>
    </row>
    <row r="5088" spans="16:25" x14ac:dyDescent="0.45">
      <c r="P5088" s="3"/>
      <c r="W5088" s="3"/>
      <c r="Y5088" s="3"/>
    </row>
    <row r="5089" spans="16:25" x14ac:dyDescent="0.45">
      <c r="P5089" s="3"/>
      <c r="W5089" s="3"/>
      <c r="Y5089" s="3"/>
    </row>
    <row r="5090" spans="16:25" x14ac:dyDescent="0.45">
      <c r="P5090" s="3"/>
      <c r="W5090" s="3"/>
      <c r="Y5090" s="3"/>
    </row>
    <row r="5091" spans="16:25" x14ac:dyDescent="0.45">
      <c r="P5091" s="3"/>
      <c r="W5091" s="3"/>
      <c r="Y5091" s="3"/>
    </row>
    <row r="5092" spans="16:25" x14ac:dyDescent="0.45">
      <c r="P5092" s="3"/>
      <c r="W5092" s="3"/>
      <c r="Y5092" s="3"/>
    </row>
    <row r="5093" spans="16:25" x14ac:dyDescent="0.45">
      <c r="P5093" s="3"/>
      <c r="W5093" s="3"/>
      <c r="Y5093" s="3"/>
    </row>
    <row r="5094" spans="16:25" x14ac:dyDescent="0.45">
      <c r="P5094" s="3"/>
      <c r="W5094" s="3"/>
      <c r="Y5094" s="3"/>
    </row>
    <row r="5095" spans="16:25" x14ac:dyDescent="0.45">
      <c r="P5095" s="3"/>
      <c r="W5095" s="3"/>
      <c r="Y5095" s="3"/>
    </row>
    <row r="5096" spans="16:25" x14ac:dyDescent="0.45">
      <c r="P5096" s="3"/>
      <c r="W5096" s="3"/>
      <c r="Y5096" s="3"/>
    </row>
    <row r="5097" spans="16:25" x14ac:dyDescent="0.45">
      <c r="P5097" s="3"/>
      <c r="W5097" s="3"/>
      <c r="Y5097" s="3"/>
    </row>
    <row r="5098" spans="16:25" x14ac:dyDescent="0.45">
      <c r="P5098" s="3"/>
      <c r="W5098" s="3"/>
      <c r="Y5098" s="3"/>
    </row>
    <row r="5099" spans="16:25" x14ac:dyDescent="0.45">
      <c r="P5099" s="3"/>
      <c r="W5099" s="3"/>
      <c r="Y5099" s="3"/>
    </row>
    <row r="5100" spans="16:25" x14ac:dyDescent="0.45">
      <c r="P5100" s="3"/>
      <c r="W5100" s="3"/>
      <c r="Y5100" s="3"/>
    </row>
    <row r="5101" spans="16:25" x14ac:dyDescent="0.45">
      <c r="P5101" s="3"/>
      <c r="W5101" s="3"/>
      <c r="Y5101" s="3"/>
    </row>
    <row r="5102" spans="16:25" x14ac:dyDescent="0.45">
      <c r="P5102" s="3"/>
      <c r="W5102" s="3"/>
      <c r="Y5102" s="3"/>
    </row>
    <row r="5103" spans="16:25" x14ac:dyDescent="0.45">
      <c r="P5103" s="3"/>
      <c r="W5103" s="3"/>
      <c r="Y5103" s="3"/>
    </row>
    <row r="5104" spans="16:25" x14ac:dyDescent="0.45">
      <c r="P5104" s="3"/>
      <c r="W5104" s="3"/>
      <c r="Y5104" s="3"/>
    </row>
    <row r="5105" spans="16:25" x14ac:dyDescent="0.45">
      <c r="P5105" s="3"/>
      <c r="W5105" s="3"/>
      <c r="Y5105" s="3"/>
    </row>
    <row r="5106" spans="16:25" x14ac:dyDescent="0.45">
      <c r="P5106" s="3"/>
      <c r="W5106" s="3"/>
      <c r="Y5106" s="3"/>
    </row>
    <row r="5107" spans="16:25" x14ac:dyDescent="0.45">
      <c r="P5107" s="3"/>
      <c r="W5107" s="3"/>
      <c r="Y5107" s="3"/>
    </row>
    <row r="5108" spans="16:25" x14ac:dyDescent="0.45">
      <c r="P5108" s="3"/>
      <c r="W5108" s="3"/>
      <c r="Y5108" s="3"/>
    </row>
    <row r="5109" spans="16:25" x14ac:dyDescent="0.45">
      <c r="P5109" s="3"/>
      <c r="W5109" s="3"/>
      <c r="Y5109" s="3"/>
    </row>
    <row r="5110" spans="16:25" x14ac:dyDescent="0.45">
      <c r="P5110" s="3"/>
      <c r="W5110" s="3"/>
      <c r="Y5110" s="3"/>
    </row>
    <row r="5111" spans="16:25" x14ac:dyDescent="0.45">
      <c r="P5111" s="3"/>
      <c r="W5111" s="3"/>
      <c r="Y5111" s="3"/>
    </row>
    <row r="5112" spans="16:25" x14ac:dyDescent="0.45">
      <c r="P5112" s="3"/>
      <c r="W5112" s="3"/>
      <c r="Y5112" s="3"/>
    </row>
    <row r="5113" spans="16:25" x14ac:dyDescent="0.45">
      <c r="P5113" s="3"/>
      <c r="W5113" s="3"/>
      <c r="Y5113" s="3"/>
    </row>
    <row r="5114" spans="16:25" x14ac:dyDescent="0.45">
      <c r="P5114" s="3"/>
      <c r="W5114" s="3"/>
      <c r="Y5114" s="3"/>
    </row>
    <row r="5115" spans="16:25" x14ac:dyDescent="0.45">
      <c r="P5115" s="3"/>
      <c r="W5115" s="3"/>
      <c r="Y5115" s="3"/>
    </row>
    <row r="5116" spans="16:25" x14ac:dyDescent="0.45">
      <c r="P5116" s="3"/>
      <c r="W5116" s="3"/>
      <c r="Y5116" s="3"/>
    </row>
    <row r="5117" spans="16:25" x14ac:dyDescent="0.45">
      <c r="P5117" s="3"/>
      <c r="W5117" s="3"/>
      <c r="Y5117" s="3"/>
    </row>
    <row r="5118" spans="16:25" x14ac:dyDescent="0.45">
      <c r="P5118" s="3"/>
      <c r="W5118" s="3"/>
      <c r="Y5118" s="3"/>
    </row>
    <row r="5119" spans="16:25" x14ac:dyDescent="0.45">
      <c r="P5119" s="3"/>
      <c r="W5119" s="3"/>
      <c r="Y5119" s="3"/>
    </row>
    <row r="5120" spans="16:25" x14ac:dyDescent="0.45">
      <c r="P5120" s="3"/>
      <c r="W5120" s="3"/>
      <c r="Y5120" s="3"/>
    </row>
    <row r="5121" spans="16:25" x14ac:dyDescent="0.45">
      <c r="P5121" s="3"/>
      <c r="W5121" s="3"/>
      <c r="Y5121" s="3"/>
    </row>
    <row r="5122" spans="16:25" x14ac:dyDescent="0.45">
      <c r="P5122" s="3"/>
      <c r="W5122" s="3"/>
      <c r="Y5122" s="3"/>
    </row>
    <row r="5123" spans="16:25" x14ac:dyDescent="0.45">
      <c r="P5123" s="3"/>
      <c r="W5123" s="3"/>
      <c r="Y5123" s="3"/>
    </row>
    <row r="5124" spans="16:25" x14ac:dyDescent="0.45">
      <c r="P5124" s="3"/>
      <c r="W5124" s="3"/>
      <c r="Y5124" s="3"/>
    </row>
    <row r="5125" spans="16:25" x14ac:dyDescent="0.45">
      <c r="P5125" s="3"/>
      <c r="W5125" s="3"/>
      <c r="Y5125" s="3"/>
    </row>
    <row r="5126" spans="16:25" x14ac:dyDescent="0.45">
      <c r="P5126" s="3"/>
      <c r="W5126" s="3"/>
      <c r="Y5126" s="3"/>
    </row>
    <row r="5127" spans="16:25" x14ac:dyDescent="0.45">
      <c r="P5127" s="3"/>
      <c r="W5127" s="3"/>
      <c r="Y5127" s="3"/>
    </row>
    <row r="5128" spans="16:25" x14ac:dyDescent="0.45">
      <c r="P5128" s="3"/>
      <c r="W5128" s="3"/>
      <c r="Y5128" s="3"/>
    </row>
    <row r="5129" spans="16:25" x14ac:dyDescent="0.45">
      <c r="P5129" s="3"/>
      <c r="W5129" s="3"/>
      <c r="Y5129" s="3"/>
    </row>
    <row r="5130" spans="16:25" x14ac:dyDescent="0.45">
      <c r="P5130" s="3"/>
      <c r="W5130" s="3"/>
      <c r="Y5130" s="3"/>
    </row>
    <row r="5131" spans="16:25" x14ac:dyDescent="0.45">
      <c r="P5131" s="3"/>
      <c r="W5131" s="3"/>
      <c r="Y5131" s="3"/>
    </row>
    <row r="5132" spans="16:25" x14ac:dyDescent="0.45">
      <c r="P5132" s="3"/>
      <c r="W5132" s="3"/>
      <c r="Y5132" s="3"/>
    </row>
    <row r="5133" spans="16:25" x14ac:dyDescent="0.45">
      <c r="P5133" s="3"/>
      <c r="W5133" s="3"/>
      <c r="Y5133" s="3"/>
    </row>
    <row r="5134" spans="16:25" x14ac:dyDescent="0.45">
      <c r="P5134" s="3"/>
      <c r="W5134" s="3"/>
      <c r="Y5134" s="3"/>
    </row>
    <row r="5135" spans="16:25" x14ac:dyDescent="0.45">
      <c r="P5135" s="3"/>
      <c r="W5135" s="3"/>
      <c r="Y5135" s="3"/>
    </row>
    <row r="5136" spans="16:25" x14ac:dyDescent="0.45">
      <c r="P5136" s="3"/>
      <c r="W5136" s="3"/>
      <c r="Y5136" s="3"/>
    </row>
    <row r="5137" spans="16:25" x14ac:dyDescent="0.45">
      <c r="P5137" s="3"/>
      <c r="W5137" s="3"/>
      <c r="Y5137" s="3"/>
    </row>
    <row r="5138" spans="16:25" x14ac:dyDescent="0.45">
      <c r="P5138" s="3"/>
      <c r="W5138" s="3"/>
      <c r="Y5138" s="3"/>
    </row>
    <row r="5139" spans="16:25" x14ac:dyDescent="0.45">
      <c r="P5139" s="3"/>
      <c r="W5139" s="3"/>
      <c r="Y5139" s="3"/>
    </row>
    <row r="5140" spans="16:25" x14ac:dyDescent="0.45">
      <c r="P5140" s="3"/>
      <c r="W5140" s="3"/>
      <c r="Y5140" s="3"/>
    </row>
    <row r="5141" spans="16:25" x14ac:dyDescent="0.45">
      <c r="P5141" s="3"/>
      <c r="W5141" s="3"/>
      <c r="Y5141" s="3"/>
    </row>
    <row r="5142" spans="16:25" x14ac:dyDescent="0.45">
      <c r="P5142" s="3"/>
      <c r="W5142" s="3"/>
      <c r="Y5142" s="3"/>
    </row>
    <row r="5143" spans="16:25" x14ac:dyDescent="0.45">
      <c r="P5143" s="3"/>
      <c r="W5143" s="3"/>
      <c r="Y5143" s="3"/>
    </row>
    <row r="5144" spans="16:25" x14ac:dyDescent="0.45">
      <c r="P5144" s="3"/>
      <c r="W5144" s="3"/>
      <c r="Y5144" s="3"/>
    </row>
    <row r="5145" spans="16:25" x14ac:dyDescent="0.45">
      <c r="P5145" s="3"/>
      <c r="W5145" s="3"/>
      <c r="Y5145" s="3"/>
    </row>
    <row r="5146" spans="16:25" x14ac:dyDescent="0.45">
      <c r="P5146" s="3"/>
      <c r="W5146" s="3"/>
      <c r="Y5146" s="3"/>
    </row>
    <row r="5147" spans="16:25" x14ac:dyDescent="0.45">
      <c r="P5147" s="3"/>
      <c r="W5147" s="3"/>
      <c r="Y5147" s="3"/>
    </row>
    <row r="5148" spans="16:25" x14ac:dyDescent="0.45">
      <c r="P5148" s="3"/>
      <c r="W5148" s="3"/>
      <c r="Y5148" s="3"/>
    </row>
    <row r="5149" spans="16:25" x14ac:dyDescent="0.45">
      <c r="P5149" s="3"/>
      <c r="W5149" s="3"/>
      <c r="Y5149" s="3"/>
    </row>
    <row r="5150" spans="16:25" x14ac:dyDescent="0.45">
      <c r="P5150" s="3"/>
      <c r="W5150" s="3"/>
      <c r="Y5150" s="3"/>
    </row>
    <row r="5151" spans="16:25" x14ac:dyDescent="0.45">
      <c r="P5151" s="3"/>
      <c r="W5151" s="3"/>
      <c r="Y5151" s="3"/>
    </row>
    <row r="5152" spans="16:25" x14ac:dyDescent="0.45">
      <c r="P5152" s="3"/>
      <c r="W5152" s="3"/>
      <c r="Y5152" s="3"/>
    </row>
    <row r="5153" spans="16:25" x14ac:dyDescent="0.45">
      <c r="P5153" s="3"/>
      <c r="W5153" s="3"/>
      <c r="Y5153" s="3"/>
    </row>
    <row r="5154" spans="16:25" x14ac:dyDescent="0.45">
      <c r="P5154" s="3"/>
      <c r="W5154" s="3"/>
      <c r="Y5154" s="3"/>
    </row>
    <row r="5155" spans="16:25" x14ac:dyDescent="0.45">
      <c r="P5155" s="3"/>
      <c r="W5155" s="3"/>
      <c r="Y5155" s="3"/>
    </row>
    <row r="5156" spans="16:25" x14ac:dyDescent="0.45">
      <c r="P5156" s="3"/>
      <c r="W5156" s="3"/>
      <c r="Y5156" s="3"/>
    </row>
    <row r="5157" spans="16:25" x14ac:dyDescent="0.45">
      <c r="P5157" s="3"/>
      <c r="W5157" s="3"/>
      <c r="Y5157" s="3"/>
    </row>
    <row r="5158" spans="16:25" x14ac:dyDescent="0.45">
      <c r="P5158" s="3"/>
      <c r="W5158" s="3"/>
      <c r="Y5158" s="3"/>
    </row>
    <row r="5159" spans="16:25" x14ac:dyDescent="0.45">
      <c r="P5159" s="3"/>
      <c r="W5159" s="3"/>
      <c r="Y5159" s="3"/>
    </row>
    <row r="5160" spans="16:25" x14ac:dyDescent="0.45">
      <c r="P5160" s="3"/>
      <c r="W5160" s="3"/>
      <c r="Y5160" s="3"/>
    </row>
    <row r="5161" spans="16:25" x14ac:dyDescent="0.45">
      <c r="P5161" s="3"/>
      <c r="W5161" s="3"/>
      <c r="Y5161" s="3"/>
    </row>
    <row r="5162" spans="16:25" x14ac:dyDescent="0.45">
      <c r="P5162" s="3"/>
      <c r="W5162" s="3"/>
      <c r="Y5162" s="3"/>
    </row>
    <row r="5163" spans="16:25" x14ac:dyDescent="0.45">
      <c r="P5163" s="3"/>
      <c r="W5163" s="3"/>
      <c r="Y5163" s="3"/>
    </row>
    <row r="5164" spans="16:25" x14ac:dyDescent="0.45">
      <c r="P5164" s="3"/>
      <c r="W5164" s="3"/>
      <c r="Y5164" s="3"/>
    </row>
    <row r="5165" spans="16:25" x14ac:dyDescent="0.45">
      <c r="P5165" s="3"/>
      <c r="W5165" s="3"/>
      <c r="Y5165" s="3"/>
    </row>
    <row r="5166" spans="16:25" x14ac:dyDescent="0.45">
      <c r="P5166" s="3"/>
      <c r="W5166" s="3"/>
      <c r="Y5166" s="3"/>
    </row>
    <row r="5167" spans="16:25" x14ac:dyDescent="0.45">
      <c r="P5167" s="3"/>
      <c r="W5167" s="3"/>
      <c r="Y5167" s="3"/>
    </row>
    <row r="5168" spans="16:25" x14ac:dyDescent="0.45">
      <c r="P5168" s="3"/>
      <c r="W5168" s="3"/>
      <c r="Y5168" s="3"/>
    </row>
    <row r="5169" spans="16:25" x14ac:dyDescent="0.45">
      <c r="P5169" s="3"/>
      <c r="W5169" s="3"/>
      <c r="Y5169" s="3"/>
    </row>
    <row r="5170" spans="16:25" x14ac:dyDescent="0.45">
      <c r="P5170" s="3"/>
      <c r="W5170" s="3"/>
      <c r="Y5170" s="3"/>
    </row>
    <row r="5171" spans="16:25" x14ac:dyDescent="0.45">
      <c r="P5171" s="3"/>
      <c r="W5171" s="3"/>
      <c r="Y5171" s="3"/>
    </row>
    <row r="5172" spans="16:25" x14ac:dyDescent="0.45">
      <c r="P5172" s="3"/>
      <c r="W5172" s="3"/>
      <c r="Y5172" s="3"/>
    </row>
    <row r="5173" spans="16:25" x14ac:dyDescent="0.45">
      <c r="P5173" s="3"/>
      <c r="W5173" s="3"/>
      <c r="Y5173" s="3"/>
    </row>
    <row r="5174" spans="16:25" x14ac:dyDescent="0.45">
      <c r="P5174" s="3"/>
      <c r="W5174" s="3"/>
      <c r="Y5174" s="3"/>
    </row>
    <row r="5175" spans="16:25" x14ac:dyDescent="0.45">
      <c r="P5175" s="3"/>
      <c r="W5175" s="3"/>
      <c r="Y5175" s="3"/>
    </row>
    <row r="5176" spans="16:25" x14ac:dyDescent="0.45">
      <c r="P5176" s="3"/>
      <c r="W5176" s="3"/>
      <c r="Y5176" s="3"/>
    </row>
    <row r="5177" spans="16:25" x14ac:dyDescent="0.45">
      <c r="P5177" s="3"/>
      <c r="W5177" s="3"/>
      <c r="Y5177" s="3"/>
    </row>
    <row r="5178" spans="16:25" x14ac:dyDescent="0.45">
      <c r="P5178" s="3"/>
      <c r="W5178" s="3"/>
      <c r="Y5178" s="3"/>
    </row>
    <row r="5179" spans="16:25" x14ac:dyDescent="0.45">
      <c r="P5179" s="3"/>
      <c r="W5179" s="3"/>
      <c r="Y5179" s="3"/>
    </row>
    <row r="5180" spans="16:25" x14ac:dyDescent="0.45">
      <c r="P5180" s="3"/>
      <c r="W5180" s="3"/>
      <c r="Y5180" s="3"/>
    </row>
    <row r="5181" spans="16:25" x14ac:dyDescent="0.45">
      <c r="P5181" s="3"/>
      <c r="W5181" s="3"/>
      <c r="Y5181" s="3"/>
    </row>
    <row r="5182" spans="16:25" x14ac:dyDescent="0.45">
      <c r="P5182" s="3"/>
      <c r="W5182" s="3"/>
      <c r="Y5182" s="3"/>
    </row>
    <row r="5183" spans="16:25" x14ac:dyDescent="0.45">
      <c r="P5183" s="3"/>
      <c r="W5183" s="3"/>
      <c r="Y5183" s="3"/>
    </row>
    <row r="5184" spans="16:25" x14ac:dyDescent="0.45">
      <c r="P5184" s="3"/>
      <c r="W5184" s="3"/>
      <c r="Y5184" s="3"/>
    </row>
    <row r="5185" spans="16:25" x14ac:dyDescent="0.45">
      <c r="P5185" s="3"/>
      <c r="W5185" s="3"/>
      <c r="Y5185" s="3"/>
    </row>
    <row r="5186" spans="16:25" x14ac:dyDescent="0.45">
      <c r="P5186" s="3"/>
      <c r="W5186" s="3"/>
      <c r="Y5186" s="3"/>
    </row>
    <row r="5187" spans="16:25" x14ac:dyDescent="0.45">
      <c r="P5187" s="3"/>
      <c r="W5187" s="3"/>
      <c r="Y5187" s="3"/>
    </row>
    <row r="5188" spans="16:25" x14ac:dyDescent="0.45">
      <c r="P5188" s="3"/>
      <c r="W5188" s="3"/>
      <c r="Y5188" s="3"/>
    </row>
    <row r="5189" spans="16:25" x14ac:dyDescent="0.45">
      <c r="P5189" s="3"/>
      <c r="W5189" s="3"/>
      <c r="Y5189" s="3"/>
    </row>
    <row r="5190" spans="16:25" x14ac:dyDescent="0.45">
      <c r="P5190" s="3"/>
      <c r="W5190" s="3"/>
      <c r="Y5190" s="3"/>
    </row>
    <row r="5191" spans="16:25" x14ac:dyDescent="0.45">
      <c r="P5191" s="3"/>
      <c r="W5191" s="3"/>
      <c r="Y5191" s="3"/>
    </row>
    <row r="5192" spans="16:25" x14ac:dyDescent="0.45">
      <c r="P5192" s="3"/>
      <c r="W5192" s="3"/>
      <c r="Y5192" s="3"/>
    </row>
    <row r="5193" spans="16:25" x14ac:dyDescent="0.45">
      <c r="P5193" s="3"/>
      <c r="W5193" s="3"/>
      <c r="Y5193" s="3"/>
    </row>
    <row r="5194" spans="16:25" x14ac:dyDescent="0.45">
      <c r="P5194" s="3"/>
      <c r="W5194" s="3"/>
      <c r="Y5194" s="3"/>
    </row>
    <row r="5195" spans="16:25" x14ac:dyDescent="0.45">
      <c r="P5195" s="3"/>
      <c r="W5195" s="3"/>
      <c r="Y5195" s="3"/>
    </row>
    <row r="5196" spans="16:25" x14ac:dyDescent="0.45">
      <c r="P5196" s="3"/>
      <c r="W5196" s="3"/>
      <c r="Y5196" s="3"/>
    </row>
    <row r="5197" spans="16:25" x14ac:dyDescent="0.45">
      <c r="P5197" s="3"/>
      <c r="W5197" s="3"/>
      <c r="Y5197" s="3"/>
    </row>
    <row r="5198" spans="16:25" x14ac:dyDescent="0.45">
      <c r="P5198" s="3"/>
      <c r="W5198" s="3"/>
      <c r="Y5198" s="3"/>
    </row>
    <row r="5199" spans="16:25" x14ac:dyDescent="0.45">
      <c r="P5199" s="3"/>
      <c r="W5199" s="3"/>
      <c r="Y5199" s="3"/>
    </row>
    <row r="5200" spans="16:25" x14ac:dyDescent="0.45">
      <c r="P5200" s="3"/>
      <c r="W5200" s="3"/>
      <c r="Y5200" s="3"/>
    </row>
    <row r="5201" spans="16:25" x14ac:dyDescent="0.45">
      <c r="P5201" s="3"/>
      <c r="W5201" s="3"/>
      <c r="Y5201" s="3"/>
    </row>
    <row r="5202" spans="16:25" x14ac:dyDescent="0.45">
      <c r="P5202" s="3"/>
      <c r="W5202" s="3"/>
      <c r="Y5202" s="3"/>
    </row>
    <row r="5203" spans="16:25" x14ac:dyDescent="0.45">
      <c r="P5203" s="3"/>
      <c r="W5203" s="3"/>
      <c r="Y5203" s="3"/>
    </row>
    <row r="5204" spans="16:25" x14ac:dyDescent="0.45">
      <c r="P5204" s="3"/>
      <c r="W5204" s="3"/>
      <c r="Y5204" s="3"/>
    </row>
    <row r="5205" spans="16:25" x14ac:dyDescent="0.45">
      <c r="P5205" s="3"/>
      <c r="W5205" s="3"/>
      <c r="Y5205" s="3"/>
    </row>
    <row r="5206" spans="16:25" x14ac:dyDescent="0.45">
      <c r="P5206" s="3"/>
      <c r="W5206" s="3"/>
      <c r="Y5206" s="3"/>
    </row>
    <row r="5207" spans="16:25" x14ac:dyDescent="0.45">
      <c r="P5207" s="3"/>
      <c r="W5207" s="3"/>
      <c r="Y5207" s="3"/>
    </row>
    <row r="5208" spans="16:25" x14ac:dyDescent="0.45">
      <c r="P5208" s="3"/>
      <c r="W5208" s="3"/>
      <c r="Y5208" s="3"/>
    </row>
    <row r="5209" spans="16:25" x14ac:dyDescent="0.45">
      <c r="P5209" s="3"/>
      <c r="W5209" s="3"/>
      <c r="Y5209" s="3"/>
    </row>
    <row r="5210" spans="16:25" x14ac:dyDescent="0.45">
      <c r="P5210" s="3"/>
      <c r="W5210" s="3"/>
      <c r="Y5210" s="3"/>
    </row>
    <row r="5211" spans="16:25" x14ac:dyDescent="0.45">
      <c r="P5211" s="3"/>
      <c r="W5211" s="3"/>
      <c r="Y5211" s="3"/>
    </row>
    <row r="5212" spans="16:25" x14ac:dyDescent="0.45">
      <c r="P5212" s="3"/>
      <c r="W5212" s="3"/>
      <c r="Y5212" s="3"/>
    </row>
    <row r="5213" spans="16:25" x14ac:dyDescent="0.45">
      <c r="P5213" s="3"/>
      <c r="W5213" s="3"/>
      <c r="Y5213" s="3"/>
    </row>
    <row r="5214" spans="16:25" x14ac:dyDescent="0.45">
      <c r="P5214" s="3"/>
      <c r="W5214" s="3"/>
      <c r="Y5214" s="3"/>
    </row>
    <row r="5215" spans="16:25" x14ac:dyDescent="0.45">
      <c r="P5215" s="3"/>
      <c r="W5215" s="3"/>
      <c r="Y5215" s="3"/>
    </row>
    <row r="5216" spans="16:25" x14ac:dyDescent="0.45">
      <c r="P5216" s="3"/>
      <c r="W5216" s="3"/>
      <c r="Y5216" s="3"/>
    </row>
    <row r="5217" spans="16:25" x14ac:dyDescent="0.45">
      <c r="P5217" s="3"/>
      <c r="W5217" s="3"/>
      <c r="Y5217" s="3"/>
    </row>
    <row r="5218" spans="16:25" x14ac:dyDescent="0.45">
      <c r="P5218" s="3"/>
      <c r="W5218" s="3"/>
      <c r="Y5218" s="3"/>
    </row>
    <row r="5219" spans="16:25" x14ac:dyDescent="0.45">
      <c r="P5219" s="3"/>
      <c r="W5219" s="3"/>
      <c r="Y5219" s="3"/>
    </row>
    <row r="5220" spans="16:25" x14ac:dyDescent="0.45">
      <c r="P5220" s="3"/>
      <c r="W5220" s="3"/>
      <c r="Y5220" s="3"/>
    </row>
    <row r="5221" spans="16:25" x14ac:dyDescent="0.45">
      <c r="P5221" s="3"/>
      <c r="W5221" s="3"/>
      <c r="Y5221" s="3"/>
    </row>
    <row r="5222" spans="16:25" x14ac:dyDescent="0.45">
      <c r="P5222" s="3"/>
      <c r="W5222" s="3"/>
      <c r="Y5222" s="3"/>
    </row>
    <row r="5223" spans="16:25" x14ac:dyDescent="0.45">
      <c r="P5223" s="3"/>
      <c r="W5223" s="3"/>
      <c r="Y5223" s="3"/>
    </row>
    <row r="5224" spans="16:25" x14ac:dyDescent="0.45">
      <c r="P5224" s="3"/>
      <c r="W5224" s="3"/>
      <c r="Y5224" s="3"/>
    </row>
    <row r="5225" spans="16:25" x14ac:dyDescent="0.45">
      <c r="P5225" s="3"/>
      <c r="W5225" s="3"/>
      <c r="Y5225" s="3"/>
    </row>
    <row r="5226" spans="16:25" x14ac:dyDescent="0.45">
      <c r="P5226" s="3"/>
      <c r="W5226" s="3"/>
      <c r="Y5226" s="3"/>
    </row>
    <row r="5227" spans="16:25" x14ac:dyDescent="0.45">
      <c r="P5227" s="3"/>
      <c r="W5227" s="3"/>
      <c r="Y5227" s="3"/>
    </row>
    <row r="5228" spans="16:25" x14ac:dyDescent="0.45">
      <c r="P5228" s="3"/>
      <c r="W5228" s="3"/>
      <c r="Y5228" s="3"/>
    </row>
    <row r="5229" spans="16:25" x14ac:dyDescent="0.45">
      <c r="P5229" s="3"/>
      <c r="W5229" s="3"/>
      <c r="Y5229" s="3"/>
    </row>
    <row r="5230" spans="16:25" x14ac:dyDescent="0.45">
      <c r="P5230" s="3"/>
      <c r="W5230" s="3"/>
      <c r="Y5230" s="3"/>
    </row>
    <row r="5231" spans="16:25" x14ac:dyDescent="0.45">
      <c r="P5231" s="3"/>
      <c r="W5231" s="3"/>
      <c r="Y5231" s="3"/>
    </row>
    <row r="5232" spans="16:25" x14ac:dyDescent="0.45">
      <c r="P5232" s="3"/>
      <c r="W5232" s="3"/>
      <c r="Y5232" s="3"/>
    </row>
    <row r="5233" spans="16:25" x14ac:dyDescent="0.45">
      <c r="P5233" s="3"/>
      <c r="W5233" s="3"/>
      <c r="Y5233" s="3"/>
    </row>
    <row r="5234" spans="16:25" x14ac:dyDescent="0.45">
      <c r="P5234" s="3"/>
      <c r="W5234" s="3"/>
      <c r="Y5234" s="3"/>
    </row>
    <row r="5235" spans="16:25" x14ac:dyDescent="0.45">
      <c r="P5235" s="3"/>
      <c r="W5235" s="3"/>
      <c r="Y5235" s="3"/>
    </row>
    <row r="5236" spans="16:25" x14ac:dyDescent="0.45">
      <c r="P5236" s="3"/>
      <c r="W5236" s="3"/>
      <c r="Y5236" s="3"/>
    </row>
    <row r="5237" spans="16:25" x14ac:dyDescent="0.45">
      <c r="P5237" s="3"/>
      <c r="W5237" s="3"/>
      <c r="Y5237" s="3"/>
    </row>
    <row r="5238" spans="16:25" x14ac:dyDescent="0.45">
      <c r="P5238" s="3"/>
      <c r="W5238" s="3"/>
      <c r="Y5238" s="3"/>
    </row>
    <row r="5239" spans="16:25" x14ac:dyDescent="0.45">
      <c r="P5239" s="3"/>
      <c r="W5239" s="3"/>
      <c r="Y5239" s="3"/>
    </row>
    <row r="5240" spans="16:25" x14ac:dyDescent="0.45">
      <c r="P5240" s="3"/>
      <c r="W5240" s="3"/>
      <c r="Y5240" s="3"/>
    </row>
    <row r="5241" spans="16:25" x14ac:dyDescent="0.45">
      <c r="P5241" s="3"/>
      <c r="W5241" s="3"/>
      <c r="Y5241" s="3"/>
    </row>
    <row r="5242" spans="16:25" x14ac:dyDescent="0.45">
      <c r="P5242" s="3"/>
      <c r="W5242" s="3"/>
      <c r="Y5242" s="3"/>
    </row>
    <row r="5243" spans="16:25" x14ac:dyDescent="0.45">
      <c r="P5243" s="3"/>
      <c r="W5243" s="3"/>
      <c r="Y5243" s="3"/>
    </row>
    <row r="5244" spans="16:25" x14ac:dyDescent="0.45">
      <c r="P5244" s="3"/>
      <c r="W5244" s="3"/>
      <c r="Y5244" s="3"/>
    </row>
    <row r="5245" spans="16:25" x14ac:dyDescent="0.45">
      <c r="P5245" s="3"/>
      <c r="W5245" s="3"/>
      <c r="Y5245" s="3"/>
    </row>
    <row r="5246" spans="16:25" x14ac:dyDescent="0.45">
      <c r="P5246" s="3"/>
      <c r="W5246" s="3"/>
      <c r="Y5246" s="3"/>
    </row>
    <row r="5247" spans="16:25" x14ac:dyDescent="0.45">
      <c r="P5247" s="3"/>
      <c r="W5247" s="3"/>
      <c r="Y5247" s="3"/>
    </row>
    <row r="5248" spans="16:25" x14ac:dyDescent="0.45">
      <c r="P5248" s="3"/>
      <c r="W5248" s="3"/>
      <c r="Y5248" s="3"/>
    </row>
    <row r="5249" spans="16:25" x14ac:dyDescent="0.45">
      <c r="P5249" s="3"/>
      <c r="W5249" s="3"/>
      <c r="Y5249" s="3"/>
    </row>
    <row r="5250" spans="16:25" x14ac:dyDescent="0.45">
      <c r="P5250" s="3"/>
      <c r="W5250" s="3"/>
      <c r="Y5250" s="3"/>
    </row>
    <row r="5251" spans="16:25" x14ac:dyDescent="0.45">
      <c r="P5251" s="3"/>
      <c r="W5251" s="3"/>
      <c r="Y5251" s="3"/>
    </row>
    <row r="5252" spans="16:25" x14ac:dyDescent="0.45">
      <c r="P5252" s="3"/>
      <c r="W5252" s="3"/>
      <c r="Y5252" s="3"/>
    </row>
    <row r="5253" spans="16:25" x14ac:dyDescent="0.45">
      <c r="P5253" s="3"/>
      <c r="W5253" s="3"/>
      <c r="Y5253" s="3"/>
    </row>
    <row r="5254" spans="16:25" x14ac:dyDescent="0.45">
      <c r="P5254" s="3"/>
      <c r="W5254" s="3"/>
      <c r="Y5254" s="3"/>
    </row>
    <row r="5255" spans="16:25" x14ac:dyDescent="0.45">
      <c r="P5255" s="3"/>
      <c r="W5255" s="3"/>
      <c r="Y5255" s="3"/>
    </row>
    <row r="5256" spans="16:25" x14ac:dyDescent="0.45">
      <c r="P5256" s="3"/>
      <c r="W5256" s="3"/>
      <c r="Y5256" s="3"/>
    </row>
    <row r="5257" spans="16:25" x14ac:dyDescent="0.45">
      <c r="P5257" s="3"/>
      <c r="W5257" s="3"/>
      <c r="Y5257" s="3"/>
    </row>
    <row r="5258" spans="16:25" x14ac:dyDescent="0.45">
      <c r="P5258" s="3"/>
      <c r="W5258" s="3"/>
      <c r="Y5258" s="3"/>
    </row>
    <row r="5259" spans="16:25" x14ac:dyDescent="0.45">
      <c r="P5259" s="3"/>
      <c r="W5259" s="3"/>
      <c r="Y5259" s="3"/>
    </row>
    <row r="5260" spans="16:25" x14ac:dyDescent="0.45">
      <c r="P5260" s="3"/>
      <c r="W5260" s="3"/>
      <c r="Y5260" s="3"/>
    </row>
    <row r="5261" spans="16:25" x14ac:dyDescent="0.45">
      <c r="P5261" s="3"/>
      <c r="W5261" s="3"/>
      <c r="Y5261" s="3"/>
    </row>
    <row r="5262" spans="16:25" x14ac:dyDescent="0.45">
      <c r="P5262" s="3"/>
      <c r="W5262" s="3"/>
      <c r="Y5262" s="3"/>
    </row>
    <row r="5263" spans="16:25" x14ac:dyDescent="0.45">
      <c r="P5263" s="3"/>
      <c r="W5263" s="3"/>
      <c r="Y5263" s="3"/>
    </row>
    <row r="5264" spans="16:25" x14ac:dyDescent="0.45">
      <c r="P5264" s="3"/>
      <c r="W5264" s="3"/>
      <c r="Y5264" s="3"/>
    </row>
    <row r="5265" spans="16:25" x14ac:dyDescent="0.45">
      <c r="P5265" s="3"/>
      <c r="W5265" s="3"/>
      <c r="Y5265" s="3"/>
    </row>
    <row r="5266" spans="16:25" x14ac:dyDescent="0.45">
      <c r="P5266" s="3"/>
      <c r="W5266" s="3"/>
      <c r="Y5266" s="3"/>
    </row>
    <row r="5267" spans="16:25" x14ac:dyDescent="0.45">
      <c r="P5267" s="3"/>
      <c r="W5267" s="3"/>
      <c r="Y5267" s="3"/>
    </row>
    <row r="5268" spans="16:25" x14ac:dyDescent="0.45">
      <c r="P5268" s="3"/>
      <c r="W5268" s="3"/>
      <c r="Y5268" s="3"/>
    </row>
    <row r="5269" spans="16:25" x14ac:dyDescent="0.45">
      <c r="P5269" s="3"/>
      <c r="W5269" s="3"/>
      <c r="Y5269" s="3"/>
    </row>
    <row r="5270" spans="16:25" x14ac:dyDescent="0.45">
      <c r="P5270" s="3"/>
      <c r="W5270" s="3"/>
      <c r="Y5270" s="3"/>
    </row>
    <row r="5271" spans="16:25" x14ac:dyDescent="0.45">
      <c r="P5271" s="3"/>
      <c r="W5271" s="3"/>
      <c r="Y5271" s="3"/>
    </row>
    <row r="5272" spans="16:25" x14ac:dyDescent="0.45">
      <c r="P5272" s="3"/>
      <c r="W5272" s="3"/>
      <c r="Y5272" s="3"/>
    </row>
    <row r="5273" spans="16:25" x14ac:dyDescent="0.45">
      <c r="P5273" s="3"/>
      <c r="W5273" s="3"/>
      <c r="Y5273" s="3"/>
    </row>
    <row r="5274" spans="16:25" x14ac:dyDescent="0.45">
      <c r="P5274" s="3"/>
      <c r="W5274" s="3"/>
      <c r="Y5274" s="3"/>
    </row>
    <row r="5275" spans="16:25" x14ac:dyDescent="0.45">
      <c r="P5275" s="3"/>
      <c r="W5275" s="3"/>
      <c r="Y5275" s="3"/>
    </row>
    <row r="5276" spans="16:25" x14ac:dyDescent="0.45">
      <c r="P5276" s="3"/>
      <c r="W5276" s="3"/>
      <c r="Y5276" s="3"/>
    </row>
    <row r="5277" spans="16:25" x14ac:dyDescent="0.45">
      <c r="P5277" s="3"/>
      <c r="W5277" s="3"/>
      <c r="Y5277" s="3"/>
    </row>
    <row r="5278" spans="16:25" x14ac:dyDescent="0.45">
      <c r="P5278" s="3"/>
      <c r="W5278" s="3"/>
      <c r="Y5278" s="3"/>
    </row>
    <row r="5279" spans="16:25" x14ac:dyDescent="0.45">
      <c r="P5279" s="3"/>
      <c r="W5279" s="3"/>
      <c r="Y5279" s="3"/>
    </row>
    <row r="5280" spans="16:25" x14ac:dyDescent="0.45">
      <c r="P5280" s="3"/>
      <c r="W5280" s="3"/>
      <c r="Y5280" s="3"/>
    </row>
    <row r="5281" spans="16:25" x14ac:dyDescent="0.45">
      <c r="P5281" s="3"/>
      <c r="W5281" s="3"/>
      <c r="Y5281" s="3"/>
    </row>
    <row r="5282" spans="16:25" x14ac:dyDescent="0.45">
      <c r="P5282" s="3"/>
      <c r="W5282" s="3"/>
      <c r="Y5282" s="3"/>
    </row>
    <row r="5283" spans="16:25" x14ac:dyDescent="0.45">
      <c r="P5283" s="3"/>
      <c r="W5283" s="3"/>
      <c r="Y5283" s="3"/>
    </row>
    <row r="5284" spans="16:25" x14ac:dyDescent="0.45">
      <c r="P5284" s="3"/>
      <c r="W5284" s="3"/>
      <c r="Y5284" s="3"/>
    </row>
    <row r="5285" spans="16:25" x14ac:dyDescent="0.45">
      <c r="P5285" s="3"/>
      <c r="W5285" s="3"/>
      <c r="Y5285" s="3"/>
    </row>
    <row r="5286" spans="16:25" x14ac:dyDescent="0.45">
      <c r="P5286" s="3"/>
      <c r="W5286" s="3"/>
      <c r="Y5286" s="3"/>
    </row>
    <row r="5287" spans="16:25" x14ac:dyDescent="0.45">
      <c r="P5287" s="3"/>
      <c r="W5287" s="3"/>
      <c r="Y5287" s="3"/>
    </row>
    <row r="5288" spans="16:25" x14ac:dyDescent="0.45">
      <c r="P5288" s="3"/>
      <c r="W5288" s="3"/>
      <c r="Y5288" s="3"/>
    </row>
    <row r="5289" spans="16:25" x14ac:dyDescent="0.45">
      <c r="P5289" s="3"/>
      <c r="W5289" s="3"/>
      <c r="Y5289" s="3"/>
    </row>
    <row r="5290" spans="16:25" x14ac:dyDescent="0.45">
      <c r="P5290" s="3"/>
      <c r="W5290" s="3"/>
      <c r="Y5290" s="3"/>
    </row>
    <row r="5291" spans="16:25" x14ac:dyDescent="0.45">
      <c r="P5291" s="3"/>
      <c r="W5291" s="3"/>
      <c r="Y5291" s="3"/>
    </row>
    <row r="5292" spans="16:25" x14ac:dyDescent="0.45">
      <c r="P5292" s="3"/>
      <c r="W5292" s="3"/>
      <c r="Y5292" s="3"/>
    </row>
    <row r="5293" spans="16:25" x14ac:dyDescent="0.45">
      <c r="P5293" s="3"/>
      <c r="W5293" s="3"/>
      <c r="Y5293" s="3"/>
    </row>
    <row r="5294" spans="16:25" x14ac:dyDescent="0.45">
      <c r="P5294" s="3"/>
      <c r="W5294" s="3"/>
      <c r="Y5294" s="3"/>
    </row>
    <row r="5295" spans="16:25" x14ac:dyDescent="0.45">
      <c r="P5295" s="3"/>
      <c r="W5295" s="3"/>
      <c r="Y5295" s="3"/>
    </row>
    <row r="5296" spans="16:25" x14ac:dyDescent="0.45">
      <c r="P5296" s="3"/>
      <c r="W5296" s="3"/>
      <c r="Y5296" s="3"/>
    </row>
    <row r="5297" spans="16:25" x14ac:dyDescent="0.45">
      <c r="P5297" s="3"/>
      <c r="W5297" s="3"/>
      <c r="Y5297" s="3"/>
    </row>
    <row r="5298" spans="16:25" x14ac:dyDescent="0.45">
      <c r="P5298" s="3"/>
      <c r="W5298" s="3"/>
      <c r="Y5298" s="3"/>
    </row>
    <row r="5299" spans="16:25" x14ac:dyDescent="0.45">
      <c r="P5299" s="3"/>
      <c r="W5299" s="3"/>
      <c r="Y5299" s="3"/>
    </row>
    <row r="5300" spans="16:25" x14ac:dyDescent="0.45">
      <c r="P5300" s="3"/>
      <c r="W5300" s="3"/>
      <c r="Y5300" s="3"/>
    </row>
    <row r="5301" spans="16:25" x14ac:dyDescent="0.45">
      <c r="P5301" s="3"/>
      <c r="W5301" s="3"/>
      <c r="Y5301" s="3"/>
    </row>
    <row r="5302" spans="16:25" x14ac:dyDescent="0.45">
      <c r="P5302" s="3"/>
      <c r="W5302" s="3"/>
      <c r="Y5302" s="3"/>
    </row>
    <row r="5303" spans="16:25" x14ac:dyDescent="0.45">
      <c r="P5303" s="3"/>
      <c r="W5303" s="3"/>
      <c r="Y5303" s="3"/>
    </row>
    <row r="5304" spans="16:25" x14ac:dyDescent="0.45">
      <c r="P5304" s="3"/>
      <c r="W5304" s="3"/>
      <c r="Y5304" s="3"/>
    </row>
    <row r="5305" spans="16:25" x14ac:dyDescent="0.45">
      <c r="P5305" s="3"/>
      <c r="W5305" s="3"/>
      <c r="Y5305" s="3"/>
    </row>
    <row r="5306" spans="16:25" x14ac:dyDescent="0.45">
      <c r="P5306" s="3"/>
      <c r="W5306" s="3"/>
      <c r="Y5306" s="3"/>
    </row>
    <row r="5307" spans="16:25" x14ac:dyDescent="0.45">
      <c r="P5307" s="3"/>
      <c r="W5307" s="3"/>
      <c r="Y5307" s="3"/>
    </row>
    <row r="5308" spans="16:25" x14ac:dyDescent="0.45">
      <c r="P5308" s="3"/>
      <c r="W5308" s="3"/>
      <c r="Y5308" s="3"/>
    </row>
    <row r="5309" spans="16:25" x14ac:dyDescent="0.45">
      <c r="P5309" s="3"/>
      <c r="W5309" s="3"/>
      <c r="Y5309" s="3"/>
    </row>
    <row r="5310" spans="16:25" x14ac:dyDescent="0.45">
      <c r="P5310" s="3"/>
      <c r="W5310" s="3"/>
      <c r="Y5310" s="3"/>
    </row>
    <row r="5311" spans="16:25" x14ac:dyDescent="0.45">
      <c r="P5311" s="3"/>
      <c r="W5311" s="3"/>
      <c r="Y5311" s="3"/>
    </row>
    <row r="5312" spans="16:25" x14ac:dyDescent="0.45">
      <c r="P5312" s="3"/>
      <c r="W5312" s="3"/>
      <c r="Y5312" s="3"/>
    </row>
    <row r="5313" spans="16:25" x14ac:dyDescent="0.45">
      <c r="P5313" s="3"/>
      <c r="W5313" s="3"/>
      <c r="Y5313" s="3"/>
    </row>
    <row r="5314" spans="16:25" x14ac:dyDescent="0.45">
      <c r="P5314" s="3"/>
      <c r="W5314" s="3"/>
      <c r="Y5314" s="3"/>
    </row>
    <row r="5315" spans="16:25" x14ac:dyDescent="0.45">
      <c r="P5315" s="3"/>
      <c r="W5315" s="3"/>
      <c r="Y5315" s="3"/>
    </row>
    <row r="5316" spans="16:25" x14ac:dyDescent="0.45">
      <c r="P5316" s="3"/>
      <c r="W5316" s="3"/>
      <c r="Y5316" s="3"/>
    </row>
    <row r="5317" spans="16:25" x14ac:dyDescent="0.45">
      <c r="P5317" s="3"/>
      <c r="W5317" s="3"/>
      <c r="Y5317" s="3"/>
    </row>
    <row r="5318" spans="16:25" x14ac:dyDescent="0.45">
      <c r="P5318" s="3"/>
      <c r="W5318" s="3"/>
      <c r="Y5318" s="3"/>
    </row>
    <row r="5319" spans="16:25" x14ac:dyDescent="0.45">
      <c r="P5319" s="3"/>
      <c r="W5319" s="3"/>
      <c r="Y5319" s="3"/>
    </row>
    <row r="5320" spans="16:25" x14ac:dyDescent="0.45">
      <c r="P5320" s="3"/>
      <c r="W5320" s="3"/>
      <c r="Y5320" s="3"/>
    </row>
    <row r="5321" spans="16:25" x14ac:dyDescent="0.45">
      <c r="P5321" s="3"/>
      <c r="W5321" s="3"/>
      <c r="Y5321" s="3"/>
    </row>
    <row r="5322" spans="16:25" x14ac:dyDescent="0.45">
      <c r="P5322" s="3"/>
      <c r="W5322" s="3"/>
      <c r="Y5322" s="3"/>
    </row>
    <row r="5323" spans="16:25" x14ac:dyDescent="0.45">
      <c r="P5323" s="3"/>
      <c r="W5323" s="3"/>
      <c r="Y5323" s="3"/>
    </row>
    <row r="5324" spans="16:25" x14ac:dyDescent="0.45">
      <c r="P5324" s="3"/>
      <c r="W5324" s="3"/>
      <c r="Y5324" s="3"/>
    </row>
    <row r="5325" spans="16:25" x14ac:dyDescent="0.45">
      <c r="P5325" s="3"/>
      <c r="W5325" s="3"/>
      <c r="Y5325" s="3"/>
    </row>
    <row r="5326" spans="16:25" x14ac:dyDescent="0.45">
      <c r="P5326" s="3"/>
      <c r="W5326" s="3"/>
      <c r="Y5326" s="3"/>
    </row>
    <row r="5327" spans="16:25" x14ac:dyDescent="0.45">
      <c r="P5327" s="3"/>
      <c r="W5327" s="3"/>
      <c r="Y5327" s="3"/>
    </row>
    <row r="5328" spans="16:25" x14ac:dyDescent="0.45">
      <c r="P5328" s="3"/>
      <c r="W5328" s="3"/>
      <c r="Y5328" s="3"/>
    </row>
    <row r="5329" spans="16:25" x14ac:dyDescent="0.45">
      <c r="P5329" s="3"/>
      <c r="W5329" s="3"/>
      <c r="Y5329" s="3"/>
    </row>
    <row r="5330" spans="16:25" x14ac:dyDescent="0.45">
      <c r="P5330" s="3"/>
      <c r="W5330" s="3"/>
      <c r="Y5330" s="3"/>
    </row>
    <row r="5331" spans="16:25" x14ac:dyDescent="0.45">
      <c r="P5331" s="3"/>
      <c r="W5331" s="3"/>
      <c r="Y5331" s="3"/>
    </row>
    <row r="5332" spans="16:25" x14ac:dyDescent="0.45">
      <c r="P5332" s="3"/>
      <c r="W5332" s="3"/>
      <c r="Y5332" s="3"/>
    </row>
    <row r="5333" spans="16:25" x14ac:dyDescent="0.45">
      <c r="P5333" s="3"/>
      <c r="W5333" s="3"/>
      <c r="Y5333" s="3"/>
    </row>
    <row r="5334" spans="16:25" x14ac:dyDescent="0.45">
      <c r="P5334" s="3"/>
      <c r="W5334" s="3"/>
      <c r="Y5334" s="3"/>
    </row>
    <row r="5335" spans="16:25" x14ac:dyDescent="0.45">
      <c r="P5335" s="3"/>
      <c r="W5335" s="3"/>
      <c r="Y5335" s="3"/>
    </row>
    <row r="5336" spans="16:25" x14ac:dyDescent="0.45">
      <c r="P5336" s="3"/>
      <c r="W5336" s="3"/>
      <c r="Y5336" s="3"/>
    </row>
    <row r="5337" spans="16:25" x14ac:dyDescent="0.45">
      <c r="P5337" s="3"/>
      <c r="W5337" s="3"/>
      <c r="Y5337" s="3"/>
    </row>
    <row r="5338" spans="16:25" x14ac:dyDescent="0.45">
      <c r="P5338" s="3"/>
      <c r="W5338" s="3"/>
      <c r="Y5338" s="3"/>
    </row>
    <row r="5339" spans="16:25" x14ac:dyDescent="0.45">
      <c r="P5339" s="3"/>
      <c r="W5339" s="3"/>
      <c r="Y5339" s="3"/>
    </row>
    <row r="5340" spans="16:25" x14ac:dyDescent="0.45">
      <c r="P5340" s="3"/>
      <c r="W5340" s="3"/>
      <c r="Y5340" s="3"/>
    </row>
    <row r="5341" spans="16:25" x14ac:dyDescent="0.45">
      <c r="P5341" s="3"/>
      <c r="W5341" s="3"/>
      <c r="Y5341" s="3"/>
    </row>
    <row r="5342" spans="16:25" x14ac:dyDescent="0.45">
      <c r="P5342" s="3"/>
      <c r="W5342" s="3"/>
      <c r="Y5342" s="3"/>
    </row>
    <row r="5343" spans="16:25" x14ac:dyDescent="0.45">
      <c r="P5343" s="3"/>
      <c r="W5343" s="3"/>
      <c r="Y5343" s="3"/>
    </row>
    <row r="5344" spans="16:25" x14ac:dyDescent="0.45">
      <c r="P5344" s="3"/>
      <c r="W5344" s="3"/>
      <c r="Y5344" s="3"/>
    </row>
    <row r="5345" spans="16:25" x14ac:dyDescent="0.45">
      <c r="P5345" s="3"/>
      <c r="W5345" s="3"/>
      <c r="Y5345" s="3"/>
    </row>
    <row r="5346" spans="16:25" x14ac:dyDescent="0.45">
      <c r="P5346" s="3"/>
      <c r="W5346" s="3"/>
      <c r="Y5346" s="3"/>
    </row>
    <row r="5347" spans="16:25" x14ac:dyDescent="0.45">
      <c r="P5347" s="3"/>
      <c r="W5347" s="3"/>
      <c r="Y5347" s="3"/>
    </row>
    <row r="5348" spans="16:25" x14ac:dyDescent="0.45">
      <c r="P5348" s="3"/>
      <c r="W5348" s="3"/>
      <c r="Y5348" s="3"/>
    </row>
    <row r="5349" spans="16:25" x14ac:dyDescent="0.45">
      <c r="P5349" s="3"/>
      <c r="W5349" s="3"/>
      <c r="Y5349" s="3"/>
    </row>
    <row r="5350" spans="16:25" x14ac:dyDescent="0.45">
      <c r="P5350" s="3"/>
      <c r="W5350" s="3"/>
      <c r="Y5350" s="3"/>
    </row>
    <row r="5351" spans="16:25" x14ac:dyDescent="0.45">
      <c r="P5351" s="3"/>
      <c r="W5351" s="3"/>
      <c r="Y5351" s="3"/>
    </row>
    <row r="5352" spans="16:25" x14ac:dyDescent="0.45">
      <c r="P5352" s="3"/>
      <c r="W5352" s="3"/>
      <c r="Y5352" s="3"/>
    </row>
    <row r="5353" spans="16:25" x14ac:dyDescent="0.45">
      <c r="P5353" s="3"/>
      <c r="W5353" s="3"/>
      <c r="Y5353" s="3"/>
    </row>
    <row r="5354" spans="16:25" x14ac:dyDescent="0.45">
      <c r="P5354" s="3"/>
      <c r="W5354" s="3"/>
      <c r="Y5354" s="3"/>
    </row>
    <row r="5355" spans="16:25" x14ac:dyDescent="0.45">
      <c r="P5355" s="3"/>
      <c r="W5355" s="3"/>
      <c r="Y5355" s="3"/>
    </row>
    <row r="5356" spans="16:25" x14ac:dyDescent="0.45">
      <c r="P5356" s="3"/>
      <c r="W5356" s="3"/>
      <c r="Y5356" s="3"/>
    </row>
    <row r="5357" spans="16:25" x14ac:dyDescent="0.45">
      <c r="P5357" s="3"/>
      <c r="W5357" s="3"/>
      <c r="Y5357" s="3"/>
    </row>
    <row r="5358" spans="16:25" x14ac:dyDescent="0.45">
      <c r="P5358" s="3"/>
      <c r="W5358" s="3"/>
      <c r="Y5358" s="3"/>
    </row>
    <row r="5359" spans="16:25" x14ac:dyDescent="0.45">
      <c r="P5359" s="3"/>
      <c r="W5359" s="3"/>
      <c r="Y5359" s="3"/>
    </row>
    <row r="5360" spans="16:25" x14ac:dyDescent="0.45">
      <c r="P5360" s="3"/>
      <c r="W5360" s="3"/>
      <c r="Y5360" s="3"/>
    </row>
    <row r="5361" spans="16:25" x14ac:dyDescent="0.45">
      <c r="P5361" s="3"/>
      <c r="W5361" s="3"/>
      <c r="Y5361" s="3"/>
    </row>
    <row r="5362" spans="16:25" x14ac:dyDescent="0.45">
      <c r="P5362" s="3"/>
      <c r="W5362" s="3"/>
      <c r="Y5362" s="3"/>
    </row>
    <row r="5363" spans="16:25" x14ac:dyDescent="0.45">
      <c r="P5363" s="3"/>
      <c r="W5363" s="3"/>
      <c r="Y5363" s="3"/>
    </row>
    <row r="5364" spans="16:25" x14ac:dyDescent="0.45">
      <c r="P5364" s="3"/>
      <c r="W5364" s="3"/>
      <c r="Y5364" s="3"/>
    </row>
    <row r="5365" spans="16:25" x14ac:dyDescent="0.45">
      <c r="P5365" s="3"/>
      <c r="W5365" s="3"/>
      <c r="Y5365" s="3"/>
    </row>
    <row r="5366" spans="16:25" x14ac:dyDescent="0.45">
      <c r="P5366" s="3"/>
      <c r="W5366" s="3"/>
      <c r="Y5366" s="3"/>
    </row>
    <row r="5367" spans="16:25" x14ac:dyDescent="0.45">
      <c r="P5367" s="3"/>
      <c r="W5367" s="3"/>
      <c r="Y5367" s="3"/>
    </row>
    <row r="5368" spans="16:25" x14ac:dyDescent="0.45">
      <c r="P5368" s="3"/>
      <c r="W5368" s="3"/>
      <c r="Y5368" s="3"/>
    </row>
    <row r="5369" spans="16:25" x14ac:dyDescent="0.45">
      <c r="P5369" s="3"/>
      <c r="W5369" s="3"/>
      <c r="Y5369" s="3"/>
    </row>
    <row r="5370" spans="16:25" x14ac:dyDescent="0.45">
      <c r="P5370" s="3"/>
      <c r="W5370" s="3"/>
      <c r="Y5370" s="3"/>
    </row>
    <row r="5371" spans="16:25" x14ac:dyDescent="0.45">
      <c r="P5371" s="3"/>
      <c r="W5371" s="3"/>
      <c r="Y5371" s="3"/>
    </row>
    <row r="5372" spans="16:25" x14ac:dyDescent="0.45">
      <c r="P5372" s="3"/>
      <c r="W5372" s="3"/>
      <c r="Y5372" s="3"/>
    </row>
    <row r="5373" spans="16:25" x14ac:dyDescent="0.45">
      <c r="P5373" s="3"/>
      <c r="W5373" s="3"/>
      <c r="Y5373" s="3"/>
    </row>
    <row r="5374" spans="16:25" x14ac:dyDescent="0.45">
      <c r="P5374" s="3"/>
      <c r="W5374" s="3"/>
      <c r="Y5374" s="3"/>
    </row>
    <row r="5375" spans="16:25" x14ac:dyDescent="0.45">
      <c r="P5375" s="3"/>
      <c r="W5375" s="3"/>
      <c r="Y5375" s="3"/>
    </row>
    <row r="5376" spans="16:25" x14ac:dyDescent="0.45">
      <c r="P5376" s="3"/>
      <c r="W5376" s="3"/>
      <c r="Y5376" s="3"/>
    </row>
    <row r="5377" spans="16:25" x14ac:dyDescent="0.45">
      <c r="P5377" s="3"/>
      <c r="W5377" s="3"/>
      <c r="Y5377" s="3"/>
    </row>
    <row r="5378" spans="16:25" x14ac:dyDescent="0.45">
      <c r="P5378" s="3"/>
      <c r="W5378" s="3"/>
      <c r="Y5378" s="3"/>
    </row>
    <row r="5379" spans="16:25" x14ac:dyDescent="0.45">
      <c r="P5379" s="3"/>
      <c r="W5379" s="3"/>
      <c r="Y5379" s="3"/>
    </row>
    <row r="5380" spans="16:25" x14ac:dyDescent="0.45">
      <c r="P5380" s="3"/>
      <c r="W5380" s="3"/>
      <c r="Y5380" s="3"/>
    </row>
    <row r="5381" spans="16:25" x14ac:dyDescent="0.45">
      <c r="P5381" s="3"/>
      <c r="W5381" s="3"/>
      <c r="Y5381" s="3"/>
    </row>
    <row r="5382" spans="16:25" x14ac:dyDescent="0.45">
      <c r="P5382" s="3"/>
      <c r="W5382" s="3"/>
      <c r="Y5382" s="3"/>
    </row>
    <row r="5383" spans="16:25" x14ac:dyDescent="0.45">
      <c r="P5383" s="3"/>
      <c r="W5383" s="3"/>
      <c r="Y5383" s="3"/>
    </row>
    <row r="5384" spans="16:25" x14ac:dyDescent="0.45">
      <c r="P5384" s="3"/>
      <c r="W5384" s="3"/>
      <c r="Y5384" s="3"/>
    </row>
    <row r="5385" spans="16:25" x14ac:dyDescent="0.45">
      <c r="P5385" s="3"/>
      <c r="W5385" s="3"/>
      <c r="Y5385" s="3"/>
    </row>
    <row r="5386" spans="16:25" x14ac:dyDescent="0.45">
      <c r="P5386" s="3"/>
      <c r="W5386" s="3"/>
      <c r="Y5386" s="3"/>
    </row>
    <row r="5387" spans="16:25" x14ac:dyDescent="0.45">
      <c r="P5387" s="3"/>
      <c r="W5387" s="3"/>
      <c r="Y5387" s="3"/>
    </row>
    <row r="5388" spans="16:25" x14ac:dyDescent="0.45">
      <c r="P5388" s="3"/>
      <c r="W5388" s="3"/>
      <c r="Y5388" s="3"/>
    </row>
    <row r="5389" spans="16:25" x14ac:dyDescent="0.45">
      <c r="P5389" s="3"/>
      <c r="W5389" s="3"/>
      <c r="Y5389" s="3"/>
    </row>
    <row r="5390" spans="16:25" x14ac:dyDescent="0.45">
      <c r="P5390" s="3"/>
      <c r="W5390" s="3"/>
      <c r="Y5390" s="3"/>
    </row>
    <row r="5391" spans="16:25" x14ac:dyDescent="0.45">
      <c r="P5391" s="3"/>
      <c r="W5391" s="3"/>
      <c r="Y5391" s="3"/>
    </row>
    <row r="5392" spans="16:25" x14ac:dyDescent="0.45">
      <c r="P5392" s="3"/>
      <c r="W5392" s="3"/>
      <c r="Y5392" s="3"/>
    </row>
    <row r="5393" spans="16:25" x14ac:dyDescent="0.45">
      <c r="P5393" s="3"/>
      <c r="W5393" s="3"/>
      <c r="Y5393" s="3"/>
    </row>
    <row r="5394" spans="16:25" x14ac:dyDescent="0.45">
      <c r="P5394" s="3"/>
      <c r="W5394" s="3"/>
      <c r="Y5394" s="3"/>
    </row>
    <row r="5395" spans="16:25" x14ac:dyDescent="0.45">
      <c r="P5395" s="3"/>
      <c r="W5395" s="3"/>
      <c r="Y5395" s="3"/>
    </row>
    <row r="5396" spans="16:25" x14ac:dyDescent="0.45">
      <c r="P5396" s="3"/>
      <c r="W5396" s="3"/>
      <c r="Y5396" s="3"/>
    </row>
    <row r="5397" spans="16:25" x14ac:dyDescent="0.45">
      <c r="P5397" s="3"/>
      <c r="W5397" s="3"/>
      <c r="Y5397" s="3"/>
    </row>
    <row r="5398" spans="16:25" x14ac:dyDescent="0.45">
      <c r="P5398" s="3"/>
      <c r="W5398" s="3"/>
      <c r="Y5398" s="3"/>
    </row>
    <row r="5399" spans="16:25" x14ac:dyDescent="0.45">
      <c r="P5399" s="3"/>
      <c r="W5399" s="3"/>
      <c r="Y5399" s="3"/>
    </row>
    <row r="5400" spans="16:25" x14ac:dyDescent="0.45">
      <c r="P5400" s="3"/>
      <c r="W5400" s="3"/>
      <c r="Y5400" s="3"/>
    </row>
    <row r="5401" spans="16:25" x14ac:dyDescent="0.45">
      <c r="P5401" s="3"/>
      <c r="W5401" s="3"/>
      <c r="Y5401" s="3"/>
    </row>
    <row r="5402" spans="16:25" x14ac:dyDescent="0.45">
      <c r="P5402" s="3"/>
      <c r="W5402" s="3"/>
      <c r="Y5402" s="3"/>
    </row>
    <row r="5403" spans="16:25" x14ac:dyDescent="0.45">
      <c r="P5403" s="3"/>
      <c r="W5403" s="3"/>
      <c r="Y5403" s="3"/>
    </row>
    <row r="5404" spans="16:25" x14ac:dyDescent="0.45">
      <c r="P5404" s="3"/>
      <c r="W5404" s="3"/>
      <c r="Y5404" s="3"/>
    </row>
    <row r="5405" spans="16:25" x14ac:dyDescent="0.45">
      <c r="P5405" s="3"/>
      <c r="W5405" s="3"/>
      <c r="Y5405" s="3"/>
    </row>
    <row r="5406" spans="16:25" x14ac:dyDescent="0.45">
      <c r="P5406" s="3"/>
      <c r="W5406" s="3"/>
      <c r="Y5406" s="3"/>
    </row>
    <row r="5407" spans="16:25" x14ac:dyDescent="0.45">
      <c r="P5407" s="3"/>
      <c r="W5407" s="3"/>
      <c r="Y5407" s="3"/>
    </row>
    <row r="5408" spans="16:25" x14ac:dyDescent="0.45">
      <c r="P5408" s="3"/>
      <c r="W5408" s="3"/>
      <c r="Y5408" s="3"/>
    </row>
    <row r="5409" spans="16:25" x14ac:dyDescent="0.45">
      <c r="P5409" s="3"/>
      <c r="W5409" s="3"/>
      <c r="Y5409" s="3"/>
    </row>
    <row r="5410" spans="16:25" x14ac:dyDescent="0.45">
      <c r="P5410" s="3"/>
      <c r="W5410" s="3"/>
      <c r="Y5410" s="3"/>
    </row>
    <row r="5411" spans="16:25" x14ac:dyDescent="0.45">
      <c r="P5411" s="3"/>
      <c r="W5411" s="3"/>
      <c r="Y5411" s="3"/>
    </row>
    <row r="5412" spans="16:25" x14ac:dyDescent="0.45">
      <c r="P5412" s="3"/>
      <c r="W5412" s="3"/>
      <c r="Y5412" s="3"/>
    </row>
    <row r="5413" spans="16:25" x14ac:dyDescent="0.45">
      <c r="P5413" s="3"/>
      <c r="W5413" s="3"/>
      <c r="Y5413" s="3"/>
    </row>
    <row r="5414" spans="16:25" x14ac:dyDescent="0.45">
      <c r="P5414" s="3"/>
      <c r="W5414" s="3"/>
      <c r="Y5414" s="3"/>
    </row>
    <row r="5415" spans="16:25" x14ac:dyDescent="0.45">
      <c r="P5415" s="3"/>
      <c r="W5415" s="3"/>
      <c r="Y5415" s="3"/>
    </row>
    <row r="5416" spans="16:25" x14ac:dyDescent="0.45">
      <c r="P5416" s="3"/>
      <c r="W5416" s="3"/>
      <c r="Y5416" s="3"/>
    </row>
    <row r="5417" spans="16:25" x14ac:dyDescent="0.45">
      <c r="P5417" s="3"/>
      <c r="W5417" s="3"/>
      <c r="Y5417" s="3"/>
    </row>
    <row r="5418" spans="16:25" x14ac:dyDescent="0.45">
      <c r="P5418" s="3"/>
      <c r="W5418" s="3"/>
      <c r="Y5418" s="3"/>
    </row>
    <row r="5419" spans="16:25" x14ac:dyDescent="0.45">
      <c r="P5419" s="3"/>
      <c r="W5419" s="3"/>
      <c r="Y5419" s="3"/>
    </row>
    <row r="5420" spans="16:25" x14ac:dyDescent="0.45">
      <c r="P5420" s="3"/>
      <c r="W5420" s="3"/>
      <c r="Y5420" s="3"/>
    </row>
    <row r="5421" spans="16:25" x14ac:dyDescent="0.45">
      <c r="P5421" s="3"/>
      <c r="W5421" s="3"/>
      <c r="Y5421" s="3"/>
    </row>
    <row r="5422" spans="16:25" x14ac:dyDescent="0.45">
      <c r="P5422" s="3"/>
      <c r="W5422" s="3"/>
      <c r="Y5422" s="3"/>
    </row>
    <row r="5423" spans="16:25" x14ac:dyDescent="0.45">
      <c r="P5423" s="3"/>
      <c r="W5423" s="3"/>
      <c r="Y5423" s="3"/>
    </row>
    <row r="5424" spans="16:25" x14ac:dyDescent="0.45">
      <c r="P5424" s="3"/>
      <c r="W5424" s="3"/>
      <c r="Y5424" s="3"/>
    </row>
    <row r="5425" spans="16:25" x14ac:dyDescent="0.45">
      <c r="P5425" s="3"/>
      <c r="W5425" s="3"/>
      <c r="Y5425" s="3"/>
    </row>
    <row r="5426" spans="16:25" x14ac:dyDescent="0.45">
      <c r="P5426" s="3"/>
      <c r="W5426" s="3"/>
      <c r="Y5426" s="3"/>
    </row>
    <row r="5427" spans="16:25" x14ac:dyDescent="0.45">
      <c r="P5427" s="3"/>
      <c r="W5427" s="3"/>
      <c r="Y5427" s="3"/>
    </row>
    <row r="5428" spans="16:25" x14ac:dyDescent="0.45">
      <c r="P5428" s="3"/>
      <c r="W5428" s="3"/>
      <c r="Y5428" s="3"/>
    </row>
    <row r="5429" spans="16:25" x14ac:dyDescent="0.45">
      <c r="P5429" s="3"/>
      <c r="W5429" s="3"/>
      <c r="Y5429" s="3"/>
    </row>
    <row r="5430" spans="16:25" x14ac:dyDescent="0.45">
      <c r="P5430" s="3"/>
      <c r="W5430" s="3"/>
      <c r="Y5430" s="3"/>
    </row>
    <row r="5431" spans="16:25" x14ac:dyDescent="0.45">
      <c r="P5431" s="3"/>
      <c r="W5431" s="3"/>
      <c r="Y5431" s="3"/>
    </row>
    <row r="5432" spans="16:25" x14ac:dyDescent="0.45">
      <c r="P5432" s="3"/>
      <c r="W5432" s="3"/>
      <c r="Y5432" s="3"/>
    </row>
    <row r="5433" spans="16:25" x14ac:dyDescent="0.45">
      <c r="P5433" s="3"/>
      <c r="W5433" s="3"/>
      <c r="Y5433" s="3"/>
    </row>
    <row r="5434" spans="16:25" x14ac:dyDescent="0.45">
      <c r="P5434" s="3"/>
      <c r="W5434" s="3"/>
      <c r="Y5434" s="3"/>
    </row>
    <row r="5435" spans="16:25" x14ac:dyDescent="0.45">
      <c r="P5435" s="3"/>
      <c r="W5435" s="3"/>
      <c r="Y5435" s="3"/>
    </row>
    <row r="5436" spans="16:25" x14ac:dyDescent="0.45">
      <c r="P5436" s="3"/>
      <c r="W5436" s="3"/>
      <c r="Y5436" s="3"/>
    </row>
    <row r="5437" spans="16:25" x14ac:dyDescent="0.45">
      <c r="P5437" s="3"/>
      <c r="W5437" s="3"/>
      <c r="Y5437" s="3"/>
    </row>
    <row r="5438" spans="16:25" x14ac:dyDescent="0.45">
      <c r="P5438" s="3"/>
      <c r="W5438" s="3"/>
      <c r="Y5438" s="3"/>
    </row>
    <row r="5439" spans="16:25" x14ac:dyDescent="0.45">
      <c r="P5439" s="3"/>
      <c r="W5439" s="3"/>
      <c r="Y5439" s="3"/>
    </row>
    <row r="5440" spans="16:25" x14ac:dyDescent="0.45">
      <c r="P5440" s="3"/>
      <c r="W5440" s="3"/>
      <c r="Y5440" s="3"/>
    </row>
    <row r="5441" spans="16:25" x14ac:dyDescent="0.45">
      <c r="P5441" s="3"/>
      <c r="W5441" s="3"/>
      <c r="Y5441" s="3"/>
    </row>
    <row r="5442" spans="16:25" x14ac:dyDescent="0.45">
      <c r="P5442" s="3"/>
      <c r="W5442" s="3"/>
      <c r="Y5442" s="3"/>
    </row>
    <row r="5443" spans="16:25" x14ac:dyDescent="0.45">
      <c r="P5443" s="3"/>
      <c r="W5443" s="3"/>
      <c r="Y5443" s="3"/>
    </row>
    <row r="5444" spans="16:25" x14ac:dyDescent="0.45">
      <c r="P5444" s="3"/>
      <c r="W5444" s="3"/>
      <c r="Y5444" s="3"/>
    </row>
    <row r="5445" spans="16:25" x14ac:dyDescent="0.45">
      <c r="P5445" s="3"/>
      <c r="W5445" s="3"/>
      <c r="Y5445" s="3"/>
    </row>
    <row r="5446" spans="16:25" x14ac:dyDescent="0.45">
      <c r="P5446" s="3"/>
      <c r="W5446" s="3"/>
      <c r="Y5446" s="3"/>
    </row>
    <row r="5447" spans="16:25" x14ac:dyDescent="0.45">
      <c r="P5447" s="3"/>
      <c r="W5447" s="3"/>
      <c r="Y5447" s="3"/>
    </row>
    <row r="5448" spans="16:25" x14ac:dyDescent="0.45">
      <c r="P5448" s="3"/>
      <c r="W5448" s="3"/>
      <c r="Y5448" s="3"/>
    </row>
    <row r="5449" spans="16:25" x14ac:dyDescent="0.45">
      <c r="P5449" s="3"/>
      <c r="W5449" s="3"/>
      <c r="Y5449" s="3"/>
    </row>
    <row r="5450" spans="16:25" x14ac:dyDescent="0.45">
      <c r="P5450" s="3"/>
      <c r="W5450" s="3"/>
      <c r="Y5450" s="3"/>
    </row>
    <row r="5451" spans="16:25" x14ac:dyDescent="0.45">
      <c r="P5451" s="3"/>
      <c r="W5451" s="3"/>
      <c r="Y5451" s="3"/>
    </row>
    <row r="5452" spans="16:25" x14ac:dyDescent="0.45">
      <c r="P5452" s="3"/>
      <c r="W5452" s="3"/>
      <c r="Y5452" s="3"/>
    </row>
    <row r="5453" spans="16:25" x14ac:dyDescent="0.45">
      <c r="P5453" s="3"/>
      <c r="W5453" s="3"/>
      <c r="Y5453" s="3"/>
    </row>
    <row r="5454" spans="16:25" x14ac:dyDescent="0.45">
      <c r="P5454" s="3"/>
      <c r="W5454" s="3"/>
      <c r="Y5454" s="3"/>
    </row>
    <row r="5455" spans="16:25" x14ac:dyDescent="0.45">
      <c r="P5455" s="3"/>
      <c r="W5455" s="3"/>
      <c r="Y5455" s="3"/>
    </row>
    <row r="5456" spans="16:25" x14ac:dyDescent="0.45">
      <c r="P5456" s="3"/>
      <c r="W5456" s="3"/>
      <c r="Y5456" s="3"/>
    </row>
    <row r="5457" spans="16:25" x14ac:dyDescent="0.45">
      <c r="P5457" s="3"/>
      <c r="W5457" s="3"/>
      <c r="Y5457" s="3"/>
    </row>
    <row r="5458" spans="16:25" x14ac:dyDescent="0.45">
      <c r="P5458" s="3"/>
      <c r="W5458" s="3"/>
      <c r="Y5458" s="3"/>
    </row>
    <row r="5459" spans="16:25" x14ac:dyDescent="0.45">
      <c r="P5459" s="3"/>
      <c r="W5459" s="3"/>
      <c r="Y5459" s="3"/>
    </row>
    <row r="5460" spans="16:25" x14ac:dyDescent="0.45">
      <c r="P5460" s="3"/>
      <c r="W5460" s="3"/>
      <c r="Y5460" s="3"/>
    </row>
    <row r="5461" spans="16:25" x14ac:dyDescent="0.45">
      <c r="P5461" s="3"/>
      <c r="W5461" s="3"/>
      <c r="Y5461" s="3"/>
    </row>
    <row r="5462" spans="16:25" x14ac:dyDescent="0.45">
      <c r="P5462" s="3"/>
      <c r="W5462" s="3"/>
      <c r="Y5462" s="3"/>
    </row>
    <row r="5463" spans="16:25" x14ac:dyDescent="0.45">
      <c r="P5463" s="3"/>
      <c r="W5463" s="3"/>
      <c r="Y5463" s="3"/>
    </row>
    <row r="5464" spans="16:25" x14ac:dyDescent="0.45">
      <c r="P5464" s="3"/>
      <c r="W5464" s="3"/>
      <c r="Y5464" s="3"/>
    </row>
    <row r="5465" spans="16:25" x14ac:dyDescent="0.45">
      <c r="P5465" s="3"/>
      <c r="W5465" s="3"/>
      <c r="Y5465" s="3"/>
    </row>
    <row r="5466" spans="16:25" x14ac:dyDescent="0.45">
      <c r="P5466" s="3"/>
      <c r="W5466" s="3"/>
      <c r="Y5466" s="3"/>
    </row>
    <row r="5467" spans="16:25" x14ac:dyDescent="0.45">
      <c r="P5467" s="3"/>
      <c r="W5467" s="3"/>
      <c r="Y5467" s="3"/>
    </row>
    <row r="5468" spans="16:25" x14ac:dyDescent="0.45">
      <c r="P5468" s="3"/>
      <c r="W5468" s="3"/>
      <c r="Y5468" s="3"/>
    </row>
    <row r="5469" spans="16:25" x14ac:dyDescent="0.45">
      <c r="P5469" s="3"/>
      <c r="W5469" s="3"/>
      <c r="Y5469" s="3"/>
    </row>
    <row r="5470" spans="16:25" x14ac:dyDescent="0.45">
      <c r="P5470" s="3"/>
      <c r="W5470" s="3"/>
      <c r="Y5470" s="3"/>
    </row>
    <row r="5471" spans="16:25" x14ac:dyDescent="0.45">
      <c r="P5471" s="3"/>
      <c r="W5471" s="3"/>
      <c r="Y5471" s="3"/>
    </row>
    <row r="5472" spans="16:25" x14ac:dyDescent="0.45">
      <c r="P5472" s="3"/>
      <c r="W5472" s="3"/>
      <c r="Y5472" s="3"/>
    </row>
    <row r="5473" spans="16:25" x14ac:dyDescent="0.45">
      <c r="P5473" s="3"/>
      <c r="W5473" s="3"/>
      <c r="Y5473" s="3"/>
    </row>
    <row r="5474" spans="16:25" x14ac:dyDescent="0.45">
      <c r="P5474" s="3"/>
      <c r="W5474" s="3"/>
      <c r="Y5474" s="3"/>
    </row>
    <row r="5475" spans="16:25" x14ac:dyDescent="0.45">
      <c r="P5475" s="3"/>
      <c r="W5475" s="3"/>
      <c r="Y5475" s="3"/>
    </row>
    <row r="5476" spans="16:25" x14ac:dyDescent="0.45">
      <c r="P5476" s="3"/>
      <c r="W5476" s="3"/>
      <c r="Y5476" s="3"/>
    </row>
    <row r="5477" spans="16:25" x14ac:dyDescent="0.45">
      <c r="P5477" s="3"/>
      <c r="W5477" s="3"/>
      <c r="Y5477" s="3"/>
    </row>
    <row r="5478" spans="16:25" x14ac:dyDescent="0.45">
      <c r="P5478" s="3"/>
      <c r="W5478" s="3"/>
      <c r="Y5478" s="3"/>
    </row>
    <row r="5479" spans="16:25" x14ac:dyDescent="0.45">
      <c r="P5479" s="3"/>
      <c r="W5479" s="3"/>
      <c r="Y5479" s="3"/>
    </row>
    <row r="5480" spans="16:25" x14ac:dyDescent="0.45">
      <c r="P5480" s="3"/>
      <c r="W5480" s="3"/>
      <c r="Y5480" s="3"/>
    </row>
    <row r="5481" spans="16:25" x14ac:dyDescent="0.45">
      <c r="P5481" s="3"/>
      <c r="W5481" s="3"/>
      <c r="Y5481" s="3"/>
    </row>
    <row r="5482" spans="16:25" x14ac:dyDescent="0.45">
      <c r="P5482" s="3"/>
      <c r="W5482" s="3"/>
      <c r="Y5482" s="3"/>
    </row>
    <row r="5483" spans="16:25" x14ac:dyDescent="0.45">
      <c r="P5483" s="3"/>
      <c r="W5483" s="3"/>
      <c r="Y5483" s="3"/>
    </row>
    <row r="5484" spans="16:25" x14ac:dyDescent="0.45">
      <c r="P5484" s="3"/>
      <c r="W5484" s="3"/>
      <c r="Y5484" s="3"/>
    </row>
    <row r="5485" spans="16:25" x14ac:dyDescent="0.45">
      <c r="P5485" s="3"/>
      <c r="W5485" s="3"/>
      <c r="Y5485" s="3"/>
    </row>
    <row r="5486" spans="16:25" x14ac:dyDescent="0.45">
      <c r="P5486" s="3"/>
      <c r="W5486" s="3"/>
      <c r="Y5486" s="3"/>
    </row>
    <row r="5487" spans="16:25" x14ac:dyDescent="0.45">
      <c r="P5487" s="3"/>
      <c r="W5487" s="3"/>
      <c r="Y5487" s="3"/>
    </row>
    <row r="5488" spans="16:25" x14ac:dyDescent="0.45">
      <c r="P5488" s="3"/>
      <c r="W5488" s="3"/>
      <c r="Y5488" s="3"/>
    </row>
    <row r="5489" spans="16:25" x14ac:dyDescent="0.45">
      <c r="P5489" s="3"/>
      <c r="W5489" s="3"/>
      <c r="Y5489" s="3"/>
    </row>
    <row r="5490" spans="16:25" x14ac:dyDescent="0.45">
      <c r="P5490" s="3"/>
      <c r="W5490" s="3"/>
      <c r="Y5490" s="3"/>
    </row>
    <row r="5491" spans="16:25" x14ac:dyDescent="0.45">
      <c r="P5491" s="3"/>
      <c r="W5491" s="3"/>
      <c r="Y5491" s="3"/>
    </row>
    <row r="5492" spans="16:25" x14ac:dyDescent="0.45">
      <c r="P5492" s="3"/>
      <c r="W5492" s="3"/>
      <c r="Y5492" s="3"/>
    </row>
    <row r="5493" spans="16:25" x14ac:dyDescent="0.45">
      <c r="P5493" s="3"/>
      <c r="W5493" s="3"/>
      <c r="Y5493" s="3"/>
    </row>
    <row r="5494" spans="16:25" x14ac:dyDescent="0.45">
      <c r="P5494" s="3"/>
      <c r="W5494" s="3"/>
      <c r="Y5494" s="3"/>
    </row>
    <row r="5495" spans="16:25" x14ac:dyDescent="0.45">
      <c r="P5495" s="3"/>
      <c r="W5495" s="3"/>
      <c r="Y5495" s="3"/>
    </row>
    <row r="5496" spans="16:25" x14ac:dyDescent="0.45">
      <c r="P5496" s="3"/>
      <c r="W5496" s="3"/>
      <c r="Y5496" s="3"/>
    </row>
    <row r="5497" spans="16:25" x14ac:dyDescent="0.45">
      <c r="P5497" s="3"/>
      <c r="W5497" s="3"/>
      <c r="Y5497" s="3"/>
    </row>
    <row r="5498" spans="16:25" x14ac:dyDescent="0.45">
      <c r="P5498" s="3"/>
      <c r="W5498" s="3"/>
      <c r="Y5498" s="3"/>
    </row>
    <row r="5499" spans="16:25" x14ac:dyDescent="0.45">
      <c r="P5499" s="3"/>
      <c r="W5499" s="3"/>
      <c r="Y5499" s="3"/>
    </row>
    <row r="5500" spans="16:25" x14ac:dyDescent="0.45">
      <c r="P5500" s="3"/>
      <c r="W5500" s="3"/>
      <c r="Y5500" s="3"/>
    </row>
    <row r="5501" spans="16:25" x14ac:dyDescent="0.45">
      <c r="P5501" s="3"/>
      <c r="W5501" s="3"/>
      <c r="Y5501" s="3"/>
    </row>
    <row r="5502" spans="16:25" x14ac:dyDescent="0.45">
      <c r="P5502" s="3"/>
      <c r="W5502" s="3"/>
      <c r="Y5502" s="3"/>
    </row>
    <row r="5503" spans="16:25" x14ac:dyDescent="0.45">
      <c r="P5503" s="3"/>
      <c r="W5503" s="3"/>
      <c r="Y5503" s="3"/>
    </row>
    <row r="5504" spans="16:25" x14ac:dyDescent="0.45">
      <c r="P5504" s="3"/>
      <c r="W5504" s="3"/>
      <c r="Y5504" s="3"/>
    </row>
    <row r="5505" spans="16:25" x14ac:dyDescent="0.45">
      <c r="P5505" s="3"/>
      <c r="W5505" s="3"/>
      <c r="Y5505" s="3"/>
    </row>
    <row r="5506" spans="16:25" x14ac:dyDescent="0.45">
      <c r="P5506" s="3"/>
      <c r="W5506" s="3"/>
      <c r="Y5506" s="3"/>
    </row>
    <row r="5507" spans="16:25" x14ac:dyDescent="0.45">
      <c r="P5507" s="3"/>
      <c r="W5507" s="3"/>
      <c r="Y5507" s="3"/>
    </row>
    <row r="5508" spans="16:25" x14ac:dyDescent="0.45">
      <c r="P5508" s="3"/>
      <c r="W5508" s="3"/>
      <c r="Y5508" s="3"/>
    </row>
    <row r="5509" spans="16:25" x14ac:dyDescent="0.45">
      <c r="P5509" s="3"/>
      <c r="W5509" s="3"/>
      <c r="Y5509" s="3"/>
    </row>
    <row r="5510" spans="16:25" x14ac:dyDescent="0.45">
      <c r="P5510" s="3"/>
      <c r="W5510" s="3"/>
      <c r="Y5510" s="3"/>
    </row>
    <row r="5511" spans="16:25" x14ac:dyDescent="0.45">
      <c r="P5511" s="3"/>
      <c r="W5511" s="3"/>
      <c r="Y5511" s="3"/>
    </row>
    <row r="5512" spans="16:25" x14ac:dyDescent="0.45">
      <c r="P5512" s="3"/>
      <c r="W5512" s="3"/>
      <c r="Y5512" s="3"/>
    </row>
    <row r="5513" spans="16:25" x14ac:dyDescent="0.45">
      <c r="P5513" s="3"/>
      <c r="W5513" s="3"/>
      <c r="Y5513" s="3"/>
    </row>
    <row r="5514" spans="16:25" x14ac:dyDescent="0.45">
      <c r="P5514" s="3"/>
      <c r="W5514" s="3"/>
      <c r="Y5514" s="3"/>
    </row>
    <row r="5515" spans="16:25" x14ac:dyDescent="0.45">
      <c r="P5515" s="3"/>
      <c r="W5515" s="3"/>
      <c r="Y5515" s="3"/>
    </row>
    <row r="5516" spans="16:25" x14ac:dyDescent="0.45">
      <c r="P5516" s="3"/>
      <c r="W5516" s="3"/>
      <c r="Y5516" s="3"/>
    </row>
    <row r="5517" spans="16:25" x14ac:dyDescent="0.45">
      <c r="P5517" s="3"/>
      <c r="W5517" s="3"/>
      <c r="Y5517" s="3"/>
    </row>
    <row r="5518" spans="16:25" x14ac:dyDescent="0.45">
      <c r="P5518" s="3"/>
      <c r="W5518" s="3"/>
      <c r="Y5518" s="3"/>
    </row>
    <row r="5519" spans="16:25" x14ac:dyDescent="0.45">
      <c r="P5519" s="3"/>
      <c r="W5519" s="3"/>
      <c r="Y5519" s="3"/>
    </row>
    <row r="5520" spans="16:25" x14ac:dyDescent="0.45">
      <c r="P5520" s="3"/>
      <c r="W5520" s="3"/>
      <c r="Y5520" s="3"/>
    </row>
    <row r="5521" spans="16:25" x14ac:dyDescent="0.45">
      <c r="P5521" s="3"/>
      <c r="W5521" s="3"/>
      <c r="Y5521" s="3"/>
    </row>
    <row r="5522" spans="16:25" x14ac:dyDescent="0.45">
      <c r="P5522" s="3"/>
      <c r="W5522" s="3"/>
      <c r="Y5522" s="3"/>
    </row>
    <row r="5523" spans="16:25" x14ac:dyDescent="0.45">
      <c r="P5523" s="3"/>
      <c r="W5523" s="3"/>
      <c r="Y5523" s="3"/>
    </row>
    <row r="5524" spans="16:25" x14ac:dyDescent="0.45">
      <c r="P5524" s="3"/>
      <c r="W5524" s="3"/>
      <c r="Y5524" s="3"/>
    </row>
    <row r="5525" spans="16:25" x14ac:dyDescent="0.45">
      <c r="P5525" s="3"/>
      <c r="W5525" s="3"/>
      <c r="Y5525" s="3"/>
    </row>
    <row r="5526" spans="16:25" x14ac:dyDescent="0.45">
      <c r="P5526" s="3"/>
      <c r="W5526" s="3"/>
      <c r="Y5526" s="3"/>
    </row>
    <row r="5527" spans="16:25" x14ac:dyDescent="0.45">
      <c r="P5527" s="3"/>
      <c r="W5527" s="3"/>
      <c r="Y5527" s="3"/>
    </row>
    <row r="5528" spans="16:25" x14ac:dyDescent="0.45">
      <c r="P5528" s="3"/>
      <c r="W5528" s="3"/>
      <c r="Y5528" s="3"/>
    </row>
    <row r="5529" spans="16:25" x14ac:dyDescent="0.45">
      <c r="P5529" s="3"/>
      <c r="W5529" s="3"/>
      <c r="Y5529" s="3"/>
    </row>
    <row r="5530" spans="16:25" x14ac:dyDescent="0.45">
      <c r="P5530" s="3"/>
      <c r="W5530" s="3"/>
      <c r="Y5530" s="3"/>
    </row>
    <row r="5531" spans="16:25" x14ac:dyDescent="0.45">
      <c r="P5531" s="3"/>
      <c r="W5531" s="3"/>
      <c r="Y5531" s="3"/>
    </row>
    <row r="5532" spans="16:25" x14ac:dyDescent="0.45">
      <c r="P5532" s="3"/>
      <c r="W5532" s="3"/>
      <c r="Y5532" s="3"/>
    </row>
    <row r="5533" spans="16:25" x14ac:dyDescent="0.45">
      <c r="P5533" s="3"/>
      <c r="W5533" s="3"/>
      <c r="Y5533" s="3"/>
    </row>
    <row r="5534" spans="16:25" x14ac:dyDescent="0.45">
      <c r="P5534" s="3"/>
      <c r="W5534" s="3"/>
      <c r="Y5534" s="3"/>
    </row>
    <row r="5535" spans="16:25" x14ac:dyDescent="0.45">
      <c r="P5535" s="3"/>
      <c r="W5535" s="3"/>
      <c r="Y5535" s="3"/>
    </row>
    <row r="5536" spans="16:25" x14ac:dyDescent="0.45">
      <c r="P5536" s="3"/>
      <c r="W5536" s="3"/>
      <c r="Y5536" s="3"/>
    </row>
    <row r="5537" spans="16:25" x14ac:dyDescent="0.45">
      <c r="P5537" s="3"/>
      <c r="W5537" s="3"/>
      <c r="Y5537" s="3"/>
    </row>
    <row r="5538" spans="16:25" x14ac:dyDescent="0.45">
      <c r="P5538" s="3"/>
      <c r="W5538" s="3"/>
      <c r="Y5538" s="3"/>
    </row>
    <row r="5539" spans="16:25" x14ac:dyDescent="0.45">
      <c r="P5539" s="3"/>
      <c r="W5539" s="3"/>
      <c r="Y5539" s="3"/>
    </row>
    <row r="5540" spans="16:25" x14ac:dyDescent="0.45">
      <c r="P5540" s="3"/>
      <c r="W5540" s="3"/>
      <c r="Y5540" s="3"/>
    </row>
    <row r="5541" spans="16:25" x14ac:dyDescent="0.45">
      <c r="P5541" s="3"/>
      <c r="W5541" s="3"/>
      <c r="Y5541" s="3"/>
    </row>
    <row r="5542" spans="16:25" x14ac:dyDescent="0.45">
      <c r="P5542" s="3"/>
      <c r="W5542" s="3"/>
      <c r="Y5542" s="3"/>
    </row>
    <row r="5543" spans="16:25" x14ac:dyDescent="0.45">
      <c r="P5543" s="3"/>
      <c r="W5543" s="3"/>
      <c r="Y5543" s="3"/>
    </row>
    <row r="5544" spans="16:25" x14ac:dyDescent="0.45">
      <c r="P5544" s="3"/>
      <c r="W5544" s="3"/>
      <c r="Y5544" s="3"/>
    </row>
    <row r="5545" spans="16:25" x14ac:dyDescent="0.45">
      <c r="P5545" s="3"/>
      <c r="W5545" s="3"/>
      <c r="Y5545" s="3"/>
    </row>
    <row r="5546" spans="16:25" x14ac:dyDescent="0.45">
      <c r="P5546" s="3"/>
      <c r="W5546" s="3"/>
      <c r="Y5546" s="3"/>
    </row>
    <row r="5547" spans="16:25" x14ac:dyDescent="0.45">
      <c r="P5547" s="3"/>
      <c r="W5547" s="3"/>
      <c r="Y5547" s="3"/>
    </row>
    <row r="5548" spans="16:25" x14ac:dyDescent="0.45">
      <c r="P5548" s="3"/>
      <c r="W5548" s="3"/>
      <c r="Y5548" s="3"/>
    </row>
    <row r="5549" spans="16:25" x14ac:dyDescent="0.45">
      <c r="P5549" s="3"/>
      <c r="W5549" s="3"/>
      <c r="Y5549" s="3"/>
    </row>
    <row r="5550" spans="16:25" x14ac:dyDescent="0.45">
      <c r="P5550" s="3"/>
      <c r="W5550" s="3"/>
      <c r="Y5550" s="3"/>
    </row>
    <row r="5551" spans="16:25" x14ac:dyDescent="0.45">
      <c r="P5551" s="3"/>
      <c r="W5551" s="3"/>
      <c r="Y5551" s="3"/>
    </row>
    <row r="5552" spans="16:25" x14ac:dyDescent="0.45">
      <c r="P5552" s="3"/>
      <c r="W5552" s="3"/>
      <c r="Y5552" s="3"/>
    </row>
    <row r="5553" spans="16:25" x14ac:dyDescent="0.45">
      <c r="P5553" s="3"/>
      <c r="W5553" s="3"/>
      <c r="Y5553" s="3"/>
    </row>
    <row r="5554" spans="16:25" x14ac:dyDescent="0.45">
      <c r="P5554" s="3"/>
      <c r="W5554" s="3"/>
      <c r="Y5554" s="3"/>
    </row>
    <row r="5555" spans="16:25" x14ac:dyDescent="0.45">
      <c r="P5555" s="3"/>
      <c r="W5555" s="3"/>
      <c r="Y5555" s="3"/>
    </row>
    <row r="5556" spans="16:25" x14ac:dyDescent="0.45">
      <c r="P5556" s="3"/>
      <c r="W5556" s="3"/>
      <c r="Y5556" s="3"/>
    </row>
    <row r="5557" spans="16:25" x14ac:dyDescent="0.45">
      <c r="P5557" s="3"/>
      <c r="W5557" s="3"/>
      <c r="Y5557" s="3"/>
    </row>
    <row r="5558" spans="16:25" x14ac:dyDescent="0.45">
      <c r="P5558" s="3"/>
      <c r="W5558" s="3"/>
      <c r="Y5558" s="3"/>
    </row>
    <row r="5559" spans="16:25" x14ac:dyDescent="0.45">
      <c r="P5559" s="3"/>
      <c r="W5559" s="3"/>
      <c r="Y5559" s="3"/>
    </row>
    <row r="5560" spans="16:25" x14ac:dyDescent="0.45">
      <c r="P5560" s="3"/>
      <c r="W5560" s="3"/>
      <c r="Y5560" s="3"/>
    </row>
    <row r="5561" spans="16:25" x14ac:dyDescent="0.45">
      <c r="P5561" s="3"/>
      <c r="W5561" s="3"/>
      <c r="Y5561" s="3"/>
    </row>
    <row r="5562" spans="16:25" x14ac:dyDescent="0.45">
      <c r="P5562" s="3"/>
      <c r="W5562" s="3"/>
      <c r="Y5562" s="3"/>
    </row>
    <row r="5563" spans="16:25" x14ac:dyDescent="0.45">
      <c r="P5563" s="3"/>
      <c r="W5563" s="3"/>
      <c r="Y5563" s="3"/>
    </row>
    <row r="5564" spans="16:25" x14ac:dyDescent="0.45">
      <c r="P5564" s="3"/>
      <c r="W5564" s="3"/>
      <c r="Y5564" s="3"/>
    </row>
    <row r="5565" spans="16:25" x14ac:dyDescent="0.45">
      <c r="P5565" s="3"/>
      <c r="W5565" s="3"/>
      <c r="Y5565" s="3"/>
    </row>
    <row r="5566" spans="16:25" x14ac:dyDescent="0.45">
      <c r="P5566" s="3"/>
      <c r="W5566" s="3"/>
      <c r="Y5566" s="3"/>
    </row>
    <row r="5567" spans="16:25" x14ac:dyDescent="0.45">
      <c r="P5567" s="3"/>
      <c r="W5567" s="3"/>
      <c r="Y5567" s="3"/>
    </row>
    <row r="5568" spans="16:25" x14ac:dyDescent="0.45">
      <c r="P5568" s="3"/>
      <c r="W5568" s="3"/>
      <c r="Y5568" s="3"/>
    </row>
    <row r="5569" spans="16:25" x14ac:dyDescent="0.45">
      <c r="P5569" s="3"/>
      <c r="W5569" s="3"/>
      <c r="Y5569" s="3"/>
    </row>
    <row r="5570" spans="16:25" x14ac:dyDescent="0.45">
      <c r="P5570" s="3"/>
      <c r="W5570" s="3"/>
      <c r="Y5570" s="3"/>
    </row>
    <row r="5571" spans="16:25" x14ac:dyDescent="0.45">
      <c r="P5571" s="3"/>
      <c r="W5571" s="3"/>
      <c r="Y5571" s="3"/>
    </row>
    <row r="5572" spans="16:25" x14ac:dyDescent="0.45">
      <c r="P5572" s="3"/>
      <c r="W5572" s="3"/>
      <c r="Y5572" s="3"/>
    </row>
    <row r="5573" spans="16:25" x14ac:dyDescent="0.45">
      <c r="P5573" s="3"/>
      <c r="W5573" s="3"/>
      <c r="Y5573" s="3"/>
    </row>
    <row r="5574" spans="16:25" x14ac:dyDescent="0.45">
      <c r="P5574" s="3"/>
      <c r="W5574" s="3"/>
      <c r="Y5574" s="3"/>
    </row>
    <row r="5575" spans="16:25" x14ac:dyDescent="0.45">
      <c r="P5575" s="3"/>
      <c r="W5575" s="3"/>
      <c r="Y5575" s="3"/>
    </row>
    <row r="5576" spans="16:25" x14ac:dyDescent="0.45">
      <c r="P5576" s="3"/>
      <c r="W5576" s="3"/>
      <c r="Y5576" s="3"/>
    </row>
    <row r="5577" spans="16:25" x14ac:dyDescent="0.45">
      <c r="P5577" s="3"/>
      <c r="W5577" s="3"/>
      <c r="Y5577" s="3"/>
    </row>
    <row r="5578" spans="16:25" x14ac:dyDescent="0.45">
      <c r="P5578" s="3"/>
      <c r="W5578" s="3"/>
      <c r="Y5578" s="3"/>
    </row>
    <row r="5579" spans="16:25" x14ac:dyDescent="0.45">
      <c r="P5579" s="3"/>
      <c r="W5579" s="3"/>
      <c r="Y5579" s="3"/>
    </row>
    <row r="5580" spans="16:25" x14ac:dyDescent="0.45">
      <c r="P5580" s="3"/>
      <c r="W5580" s="3"/>
      <c r="Y5580" s="3"/>
    </row>
    <row r="5581" spans="16:25" x14ac:dyDescent="0.45">
      <c r="P5581" s="3"/>
      <c r="W5581" s="3"/>
      <c r="Y5581" s="3"/>
    </row>
    <row r="5582" spans="16:25" x14ac:dyDescent="0.45">
      <c r="P5582" s="3"/>
      <c r="W5582" s="3"/>
      <c r="Y5582" s="3"/>
    </row>
    <row r="5583" spans="16:25" x14ac:dyDescent="0.45">
      <c r="P5583" s="3"/>
      <c r="W5583" s="3"/>
      <c r="Y5583" s="3"/>
    </row>
    <row r="5584" spans="16:25" x14ac:dyDescent="0.45">
      <c r="P5584" s="3"/>
      <c r="W5584" s="3"/>
      <c r="Y5584" s="3"/>
    </row>
    <row r="5585" spans="16:25" x14ac:dyDescent="0.45">
      <c r="P5585" s="3"/>
      <c r="W5585" s="3"/>
      <c r="Y5585" s="3"/>
    </row>
    <row r="5586" spans="16:25" x14ac:dyDescent="0.45">
      <c r="P5586" s="3"/>
      <c r="W5586" s="3"/>
      <c r="Y5586" s="3"/>
    </row>
    <row r="5587" spans="16:25" x14ac:dyDescent="0.45">
      <c r="P5587" s="3"/>
      <c r="W5587" s="3"/>
      <c r="Y5587" s="3"/>
    </row>
    <row r="5588" spans="16:25" x14ac:dyDescent="0.45">
      <c r="P5588" s="3"/>
      <c r="W5588" s="3"/>
      <c r="Y5588" s="3"/>
    </row>
    <row r="5589" spans="16:25" x14ac:dyDescent="0.45">
      <c r="P5589" s="3"/>
      <c r="W5589" s="3"/>
      <c r="Y5589" s="3"/>
    </row>
    <row r="5590" spans="16:25" x14ac:dyDescent="0.45">
      <c r="P5590" s="3"/>
      <c r="W5590" s="3"/>
      <c r="Y5590" s="3"/>
    </row>
    <row r="5591" spans="16:25" x14ac:dyDescent="0.45">
      <c r="P5591" s="3"/>
      <c r="W5591" s="3"/>
      <c r="Y5591" s="3"/>
    </row>
    <row r="5592" spans="16:25" x14ac:dyDescent="0.45">
      <c r="P5592" s="3"/>
      <c r="W5592" s="3"/>
      <c r="Y5592" s="3"/>
    </row>
    <row r="5593" spans="16:25" x14ac:dyDescent="0.45">
      <c r="P5593" s="3"/>
      <c r="W5593" s="3"/>
      <c r="Y5593" s="3"/>
    </row>
    <row r="5594" spans="16:25" x14ac:dyDescent="0.45">
      <c r="P5594" s="3"/>
      <c r="W5594" s="3"/>
      <c r="Y5594" s="3"/>
    </row>
    <row r="5595" spans="16:25" x14ac:dyDescent="0.45">
      <c r="P5595" s="3"/>
      <c r="W5595" s="3"/>
      <c r="Y5595" s="3"/>
    </row>
    <row r="5596" spans="16:25" x14ac:dyDescent="0.45">
      <c r="P5596" s="3"/>
      <c r="W5596" s="3"/>
      <c r="Y5596" s="3"/>
    </row>
    <row r="5597" spans="16:25" x14ac:dyDescent="0.45">
      <c r="P5597" s="3"/>
      <c r="W5597" s="3"/>
      <c r="Y5597" s="3"/>
    </row>
    <row r="5598" spans="16:25" x14ac:dyDescent="0.45">
      <c r="P5598" s="3"/>
      <c r="W5598" s="3"/>
      <c r="Y5598" s="3"/>
    </row>
    <row r="5599" spans="16:25" x14ac:dyDescent="0.45">
      <c r="P5599" s="3"/>
      <c r="W5599" s="3"/>
      <c r="Y5599" s="3"/>
    </row>
    <row r="5600" spans="16:25" x14ac:dyDescent="0.45">
      <c r="P5600" s="3"/>
      <c r="W5600" s="3"/>
      <c r="Y5600" s="3"/>
    </row>
    <row r="5601" spans="16:25" x14ac:dyDescent="0.45">
      <c r="P5601" s="3"/>
      <c r="W5601" s="3"/>
      <c r="Y5601" s="3"/>
    </row>
    <row r="5602" spans="16:25" x14ac:dyDescent="0.45">
      <c r="P5602" s="3"/>
      <c r="W5602" s="3"/>
      <c r="Y5602" s="3"/>
    </row>
    <row r="5603" spans="16:25" x14ac:dyDescent="0.45">
      <c r="P5603" s="3"/>
      <c r="W5603" s="3"/>
      <c r="Y5603" s="3"/>
    </row>
    <row r="5604" spans="16:25" x14ac:dyDescent="0.45">
      <c r="P5604" s="3"/>
      <c r="W5604" s="3"/>
      <c r="Y5604" s="3"/>
    </row>
    <row r="5605" spans="16:25" x14ac:dyDescent="0.45">
      <c r="P5605" s="3"/>
      <c r="W5605" s="3"/>
      <c r="Y5605" s="3"/>
    </row>
    <row r="5606" spans="16:25" x14ac:dyDescent="0.45">
      <c r="P5606" s="3"/>
      <c r="W5606" s="3"/>
      <c r="Y5606" s="3"/>
    </row>
    <row r="5607" spans="16:25" x14ac:dyDescent="0.45">
      <c r="P5607" s="3"/>
      <c r="W5607" s="3"/>
      <c r="Y5607" s="3"/>
    </row>
    <row r="5608" spans="16:25" x14ac:dyDescent="0.45">
      <c r="P5608" s="3"/>
      <c r="W5608" s="3"/>
      <c r="Y5608" s="3"/>
    </row>
    <row r="5609" spans="16:25" x14ac:dyDescent="0.45">
      <c r="P5609" s="3"/>
      <c r="W5609" s="3"/>
      <c r="Y5609" s="3"/>
    </row>
    <row r="5610" spans="16:25" x14ac:dyDescent="0.45">
      <c r="P5610" s="3"/>
      <c r="W5610" s="3"/>
      <c r="Y5610" s="3"/>
    </row>
    <row r="5611" spans="16:25" x14ac:dyDescent="0.45">
      <c r="P5611" s="3"/>
      <c r="W5611" s="3"/>
      <c r="Y5611" s="3"/>
    </row>
    <row r="5612" spans="16:25" x14ac:dyDescent="0.45">
      <c r="P5612" s="3"/>
      <c r="W5612" s="3"/>
      <c r="Y5612" s="3"/>
    </row>
    <row r="5613" spans="16:25" x14ac:dyDescent="0.45">
      <c r="P5613" s="3"/>
      <c r="W5613" s="3"/>
      <c r="Y5613" s="3"/>
    </row>
    <row r="5614" spans="16:25" x14ac:dyDescent="0.45">
      <c r="P5614" s="3"/>
      <c r="W5614" s="3"/>
      <c r="Y5614" s="3"/>
    </row>
    <row r="5615" spans="16:25" x14ac:dyDescent="0.45">
      <c r="P5615" s="3"/>
      <c r="W5615" s="3"/>
      <c r="Y5615" s="3"/>
    </row>
    <row r="5616" spans="16:25" x14ac:dyDescent="0.45">
      <c r="P5616" s="3"/>
      <c r="W5616" s="3"/>
      <c r="Y5616" s="3"/>
    </row>
    <row r="5617" spans="16:25" x14ac:dyDescent="0.45">
      <c r="P5617" s="3"/>
      <c r="W5617" s="3"/>
      <c r="Y5617" s="3"/>
    </row>
    <row r="5618" spans="16:25" x14ac:dyDescent="0.45">
      <c r="P5618" s="3"/>
      <c r="W5618" s="3"/>
      <c r="Y5618" s="3"/>
    </row>
    <row r="5619" spans="16:25" x14ac:dyDescent="0.45">
      <c r="P5619" s="3"/>
      <c r="W5619" s="3"/>
      <c r="Y5619" s="3"/>
    </row>
    <row r="5620" spans="16:25" x14ac:dyDescent="0.45">
      <c r="P5620" s="3"/>
      <c r="W5620" s="3"/>
      <c r="Y5620" s="3"/>
    </row>
    <row r="5621" spans="16:25" x14ac:dyDescent="0.45">
      <c r="P5621" s="3"/>
      <c r="W5621" s="3"/>
      <c r="Y5621" s="3"/>
    </row>
    <row r="5622" spans="16:25" x14ac:dyDescent="0.45">
      <c r="P5622" s="3"/>
      <c r="W5622" s="3"/>
      <c r="Y5622" s="3"/>
    </row>
    <row r="5623" spans="16:25" x14ac:dyDescent="0.45">
      <c r="P5623" s="3"/>
      <c r="W5623" s="3"/>
      <c r="Y5623" s="3"/>
    </row>
    <row r="5624" spans="16:25" x14ac:dyDescent="0.45">
      <c r="P5624" s="3"/>
      <c r="W5624" s="3"/>
      <c r="Y5624" s="3"/>
    </row>
    <row r="5625" spans="16:25" x14ac:dyDescent="0.45">
      <c r="P5625" s="3"/>
      <c r="W5625" s="3"/>
      <c r="Y5625" s="3"/>
    </row>
    <row r="5626" spans="16:25" x14ac:dyDescent="0.45">
      <c r="P5626" s="3"/>
      <c r="W5626" s="3"/>
      <c r="Y5626" s="3"/>
    </row>
    <row r="5627" spans="16:25" x14ac:dyDescent="0.45">
      <c r="P5627" s="3"/>
      <c r="W5627" s="3"/>
      <c r="Y5627" s="3"/>
    </row>
    <row r="5628" spans="16:25" x14ac:dyDescent="0.45">
      <c r="P5628" s="3"/>
      <c r="W5628" s="3"/>
      <c r="Y5628" s="3"/>
    </row>
    <row r="5629" spans="16:25" x14ac:dyDescent="0.45">
      <c r="P5629" s="3"/>
      <c r="W5629" s="3"/>
      <c r="Y5629" s="3"/>
    </row>
    <row r="5630" spans="16:25" x14ac:dyDescent="0.45">
      <c r="P5630" s="3"/>
      <c r="W5630" s="3"/>
      <c r="Y5630" s="3"/>
    </row>
    <row r="5631" spans="16:25" x14ac:dyDescent="0.45">
      <c r="P5631" s="3"/>
      <c r="W5631" s="3"/>
      <c r="Y5631" s="3"/>
    </row>
    <row r="5632" spans="16:25" x14ac:dyDescent="0.45">
      <c r="P5632" s="3"/>
      <c r="W5632" s="3"/>
      <c r="Y5632" s="3"/>
    </row>
    <row r="5633" spans="16:25" x14ac:dyDescent="0.45">
      <c r="P5633" s="3"/>
      <c r="W5633" s="3"/>
      <c r="Y5633" s="3"/>
    </row>
    <row r="5634" spans="16:25" x14ac:dyDescent="0.45">
      <c r="P5634" s="3"/>
      <c r="W5634" s="3"/>
      <c r="Y5634" s="3"/>
    </row>
    <row r="5635" spans="16:25" x14ac:dyDescent="0.45">
      <c r="P5635" s="3"/>
      <c r="W5635" s="3"/>
      <c r="Y5635" s="3"/>
    </row>
    <row r="5636" spans="16:25" x14ac:dyDescent="0.45">
      <c r="P5636" s="3"/>
      <c r="W5636" s="3"/>
      <c r="Y5636" s="3"/>
    </row>
    <row r="5637" spans="16:25" x14ac:dyDescent="0.45">
      <c r="P5637" s="3"/>
      <c r="W5637" s="3"/>
      <c r="Y5637" s="3"/>
    </row>
    <row r="5638" spans="16:25" x14ac:dyDescent="0.45">
      <c r="P5638" s="3"/>
      <c r="W5638" s="3"/>
      <c r="Y5638" s="3"/>
    </row>
    <row r="5639" spans="16:25" x14ac:dyDescent="0.45">
      <c r="P5639" s="3"/>
      <c r="W5639" s="3"/>
      <c r="Y5639" s="3"/>
    </row>
    <row r="5640" spans="16:25" x14ac:dyDescent="0.45">
      <c r="P5640" s="3"/>
      <c r="W5640" s="3"/>
      <c r="Y5640" s="3"/>
    </row>
    <row r="5641" spans="16:25" x14ac:dyDescent="0.45">
      <c r="P5641" s="3"/>
      <c r="W5641" s="3"/>
      <c r="Y5641" s="3"/>
    </row>
    <row r="5642" spans="16:25" x14ac:dyDescent="0.45">
      <c r="P5642" s="3"/>
      <c r="W5642" s="3"/>
      <c r="Y5642" s="3"/>
    </row>
    <row r="5643" spans="16:25" x14ac:dyDescent="0.45">
      <c r="P5643" s="3"/>
      <c r="W5643" s="3"/>
      <c r="Y5643" s="3"/>
    </row>
    <row r="5644" spans="16:25" x14ac:dyDescent="0.45">
      <c r="P5644" s="3"/>
      <c r="W5644" s="3"/>
      <c r="Y5644" s="3"/>
    </row>
    <row r="5645" spans="16:25" x14ac:dyDescent="0.45">
      <c r="P5645" s="3"/>
      <c r="W5645" s="3"/>
      <c r="Y5645" s="3"/>
    </row>
    <row r="5646" spans="16:25" x14ac:dyDescent="0.45">
      <c r="P5646" s="3"/>
      <c r="W5646" s="3"/>
      <c r="Y5646" s="3"/>
    </row>
    <row r="5647" spans="16:25" x14ac:dyDescent="0.45">
      <c r="P5647" s="3"/>
      <c r="W5647" s="3"/>
      <c r="Y5647" s="3"/>
    </row>
    <row r="5648" spans="16:25" x14ac:dyDescent="0.45">
      <c r="P5648" s="3"/>
      <c r="W5648" s="3"/>
      <c r="Y5648" s="3"/>
    </row>
    <row r="5649" spans="16:25" x14ac:dyDescent="0.45">
      <c r="P5649" s="3"/>
      <c r="W5649" s="3"/>
      <c r="Y5649" s="3"/>
    </row>
    <row r="5650" spans="16:25" x14ac:dyDescent="0.45">
      <c r="P5650" s="3"/>
      <c r="W5650" s="3"/>
      <c r="Y5650" s="3"/>
    </row>
    <row r="5651" spans="16:25" x14ac:dyDescent="0.45">
      <c r="P5651" s="3"/>
      <c r="W5651" s="3"/>
      <c r="Y5651" s="3"/>
    </row>
    <row r="5652" spans="16:25" x14ac:dyDescent="0.45">
      <c r="P5652" s="3"/>
      <c r="W5652" s="3"/>
      <c r="Y5652" s="3"/>
    </row>
    <row r="5653" spans="16:25" x14ac:dyDescent="0.45">
      <c r="P5653" s="3"/>
      <c r="W5653" s="3"/>
      <c r="Y5653" s="3"/>
    </row>
    <row r="5654" spans="16:25" x14ac:dyDescent="0.45">
      <c r="P5654" s="3"/>
      <c r="W5654" s="3"/>
      <c r="Y5654" s="3"/>
    </row>
    <row r="5655" spans="16:25" x14ac:dyDescent="0.45">
      <c r="P5655" s="3"/>
      <c r="W5655" s="3"/>
      <c r="Y5655" s="3"/>
    </row>
    <row r="5656" spans="16:25" x14ac:dyDescent="0.45">
      <c r="P5656" s="3"/>
      <c r="W5656" s="3"/>
      <c r="Y5656" s="3"/>
    </row>
    <row r="5657" spans="16:25" x14ac:dyDescent="0.45">
      <c r="P5657" s="3"/>
      <c r="W5657" s="3"/>
      <c r="Y5657" s="3"/>
    </row>
    <row r="5658" spans="16:25" x14ac:dyDescent="0.45">
      <c r="P5658" s="3"/>
      <c r="W5658" s="3"/>
      <c r="Y5658" s="3"/>
    </row>
    <row r="5659" spans="16:25" x14ac:dyDescent="0.45">
      <c r="P5659" s="3"/>
      <c r="W5659" s="3"/>
      <c r="Y5659" s="3"/>
    </row>
    <row r="5660" spans="16:25" x14ac:dyDescent="0.45">
      <c r="P5660" s="3"/>
      <c r="W5660" s="3"/>
      <c r="Y5660" s="3"/>
    </row>
    <row r="5661" spans="16:25" x14ac:dyDescent="0.45">
      <c r="P5661" s="3"/>
      <c r="W5661" s="3"/>
      <c r="Y5661" s="3"/>
    </row>
    <row r="5662" spans="16:25" x14ac:dyDescent="0.45">
      <c r="P5662" s="3"/>
      <c r="W5662" s="3"/>
      <c r="Y5662" s="3"/>
    </row>
    <row r="5663" spans="16:25" x14ac:dyDescent="0.45">
      <c r="P5663" s="3"/>
      <c r="W5663" s="3"/>
      <c r="Y5663" s="3"/>
    </row>
    <row r="5664" spans="16:25" x14ac:dyDescent="0.45">
      <c r="P5664" s="3"/>
      <c r="W5664" s="3"/>
      <c r="Y5664" s="3"/>
    </row>
    <row r="5665" spans="16:25" x14ac:dyDescent="0.45">
      <c r="P5665" s="3"/>
      <c r="W5665" s="3"/>
      <c r="Y5665" s="3"/>
    </row>
    <row r="5666" spans="16:25" x14ac:dyDescent="0.45">
      <c r="P5666" s="3"/>
      <c r="W5666" s="3"/>
      <c r="Y5666" s="3"/>
    </row>
    <row r="5667" spans="16:25" x14ac:dyDescent="0.45">
      <c r="P5667" s="3"/>
      <c r="W5667" s="3"/>
      <c r="Y5667" s="3"/>
    </row>
    <row r="5668" spans="16:25" x14ac:dyDescent="0.45">
      <c r="P5668" s="3"/>
      <c r="W5668" s="3"/>
      <c r="Y5668" s="3"/>
    </row>
    <row r="5669" spans="16:25" x14ac:dyDescent="0.45">
      <c r="P5669" s="3"/>
      <c r="W5669" s="3"/>
      <c r="Y5669" s="3"/>
    </row>
    <row r="5670" spans="16:25" x14ac:dyDescent="0.45">
      <c r="P5670" s="3"/>
      <c r="W5670" s="3"/>
      <c r="Y5670" s="3"/>
    </row>
    <row r="5671" spans="16:25" x14ac:dyDescent="0.45">
      <c r="P5671" s="3"/>
      <c r="W5671" s="3"/>
      <c r="Y5671" s="3"/>
    </row>
    <row r="5672" spans="16:25" x14ac:dyDescent="0.45">
      <c r="P5672" s="3"/>
      <c r="W5672" s="3"/>
      <c r="Y5672" s="3"/>
    </row>
    <row r="5673" spans="16:25" x14ac:dyDescent="0.45">
      <c r="P5673" s="3"/>
      <c r="W5673" s="3"/>
      <c r="Y5673" s="3"/>
    </row>
    <row r="5674" spans="16:25" x14ac:dyDescent="0.45">
      <c r="P5674" s="3"/>
      <c r="W5674" s="3"/>
      <c r="Y5674" s="3"/>
    </row>
    <row r="5675" spans="16:25" x14ac:dyDescent="0.45">
      <c r="P5675" s="3"/>
      <c r="W5675" s="3"/>
      <c r="Y5675" s="3"/>
    </row>
    <row r="5676" spans="16:25" x14ac:dyDescent="0.45">
      <c r="P5676" s="3"/>
      <c r="W5676" s="3"/>
      <c r="Y5676" s="3"/>
    </row>
    <row r="5677" spans="16:25" x14ac:dyDescent="0.45">
      <c r="P5677" s="3"/>
      <c r="W5677" s="3"/>
      <c r="Y5677" s="3"/>
    </row>
    <row r="5678" spans="16:25" x14ac:dyDescent="0.45">
      <c r="P5678" s="3"/>
      <c r="W5678" s="3"/>
      <c r="Y5678" s="3"/>
    </row>
    <row r="5679" spans="16:25" x14ac:dyDescent="0.45">
      <c r="P5679" s="3"/>
      <c r="W5679" s="3"/>
      <c r="Y5679" s="3"/>
    </row>
    <row r="5680" spans="16:25" x14ac:dyDescent="0.45">
      <c r="P5680" s="3"/>
      <c r="W5680" s="3"/>
      <c r="Y5680" s="3"/>
    </row>
    <row r="5681" spans="16:25" x14ac:dyDescent="0.45">
      <c r="P5681" s="3"/>
      <c r="W5681" s="3"/>
      <c r="Y5681" s="3"/>
    </row>
    <row r="5682" spans="16:25" x14ac:dyDescent="0.45">
      <c r="P5682" s="3"/>
      <c r="W5682" s="3"/>
      <c r="Y5682" s="3"/>
    </row>
    <row r="5683" spans="16:25" x14ac:dyDescent="0.45">
      <c r="P5683" s="3"/>
      <c r="W5683" s="3"/>
      <c r="Y5683" s="3"/>
    </row>
    <row r="5684" spans="16:25" x14ac:dyDescent="0.45">
      <c r="P5684" s="3"/>
      <c r="W5684" s="3"/>
      <c r="Y5684" s="3"/>
    </row>
    <row r="5685" spans="16:25" x14ac:dyDescent="0.45">
      <c r="P5685" s="3"/>
      <c r="W5685" s="3"/>
      <c r="Y5685" s="3"/>
    </row>
    <row r="5686" spans="16:25" x14ac:dyDescent="0.45">
      <c r="P5686" s="3"/>
      <c r="W5686" s="3"/>
      <c r="Y5686" s="3"/>
    </row>
    <row r="5687" spans="16:25" x14ac:dyDescent="0.45">
      <c r="P5687" s="3"/>
      <c r="W5687" s="3"/>
      <c r="Y5687" s="3"/>
    </row>
    <row r="5688" spans="16:25" x14ac:dyDescent="0.45">
      <c r="P5688" s="3"/>
      <c r="W5688" s="3"/>
      <c r="Y5688" s="3"/>
    </row>
    <row r="5689" spans="16:25" x14ac:dyDescent="0.45">
      <c r="P5689" s="3"/>
      <c r="W5689" s="3"/>
      <c r="Y5689" s="3"/>
    </row>
    <row r="5690" spans="16:25" x14ac:dyDescent="0.45">
      <c r="P5690" s="3"/>
      <c r="W5690" s="3"/>
      <c r="Y5690" s="3"/>
    </row>
    <row r="5691" spans="16:25" x14ac:dyDescent="0.45">
      <c r="P5691" s="3"/>
      <c r="W5691" s="3"/>
      <c r="Y5691" s="3"/>
    </row>
    <row r="5692" spans="16:25" x14ac:dyDescent="0.45">
      <c r="P5692" s="3"/>
      <c r="W5692" s="3"/>
      <c r="Y5692" s="3"/>
    </row>
    <row r="5693" spans="16:25" x14ac:dyDescent="0.45">
      <c r="P5693" s="3"/>
      <c r="W5693" s="3"/>
      <c r="Y5693" s="3"/>
    </row>
    <row r="5694" spans="16:25" x14ac:dyDescent="0.45">
      <c r="P5694" s="3"/>
      <c r="W5694" s="3"/>
      <c r="Y5694" s="3"/>
    </row>
    <row r="5695" spans="16:25" x14ac:dyDescent="0.45">
      <c r="P5695" s="3"/>
      <c r="W5695" s="3"/>
      <c r="Y5695" s="3"/>
    </row>
    <row r="5696" spans="16:25" x14ac:dyDescent="0.45">
      <c r="P5696" s="3"/>
      <c r="W5696" s="3"/>
      <c r="Y5696" s="3"/>
    </row>
    <row r="5697" spans="16:25" x14ac:dyDescent="0.45">
      <c r="P5697" s="3"/>
      <c r="W5697" s="3"/>
      <c r="Y5697" s="3"/>
    </row>
    <row r="5698" spans="16:25" x14ac:dyDescent="0.45">
      <c r="P5698" s="3"/>
      <c r="W5698" s="3"/>
      <c r="Y5698" s="3"/>
    </row>
    <row r="5699" spans="16:25" x14ac:dyDescent="0.45">
      <c r="P5699" s="3"/>
      <c r="W5699" s="3"/>
      <c r="Y5699" s="3"/>
    </row>
    <row r="5700" spans="16:25" x14ac:dyDescent="0.45">
      <c r="P5700" s="3"/>
      <c r="W5700" s="3"/>
      <c r="Y5700" s="3"/>
    </row>
    <row r="5701" spans="16:25" x14ac:dyDescent="0.45">
      <c r="P5701" s="3"/>
      <c r="W5701" s="3"/>
      <c r="Y5701" s="3"/>
    </row>
    <row r="5702" spans="16:25" x14ac:dyDescent="0.45">
      <c r="P5702" s="3"/>
      <c r="W5702" s="3"/>
      <c r="Y5702" s="3"/>
    </row>
    <row r="5703" spans="16:25" x14ac:dyDescent="0.45">
      <c r="P5703" s="3"/>
      <c r="W5703" s="3"/>
      <c r="Y5703" s="3"/>
    </row>
    <row r="5704" spans="16:25" x14ac:dyDescent="0.45">
      <c r="P5704" s="3"/>
      <c r="W5704" s="3"/>
      <c r="Y5704" s="3"/>
    </row>
    <row r="5705" spans="16:25" x14ac:dyDescent="0.45">
      <c r="P5705" s="3"/>
      <c r="W5705" s="3"/>
      <c r="Y5705" s="3"/>
    </row>
    <row r="5706" spans="16:25" x14ac:dyDescent="0.45">
      <c r="P5706" s="3"/>
      <c r="W5706" s="3"/>
      <c r="Y5706" s="3"/>
    </row>
    <row r="5707" spans="16:25" x14ac:dyDescent="0.45">
      <c r="P5707" s="3"/>
      <c r="W5707" s="3"/>
      <c r="Y5707" s="3"/>
    </row>
    <row r="5708" spans="16:25" x14ac:dyDescent="0.45">
      <c r="P5708" s="3"/>
      <c r="W5708" s="3"/>
      <c r="Y5708" s="3"/>
    </row>
    <row r="5709" spans="16:25" x14ac:dyDescent="0.45">
      <c r="P5709" s="3"/>
      <c r="W5709" s="3"/>
      <c r="Y5709" s="3"/>
    </row>
    <row r="5710" spans="16:25" x14ac:dyDescent="0.45">
      <c r="P5710" s="3"/>
      <c r="W5710" s="3"/>
      <c r="Y5710" s="3"/>
    </row>
    <row r="5711" spans="16:25" x14ac:dyDescent="0.45">
      <c r="P5711" s="3"/>
      <c r="W5711" s="3"/>
      <c r="Y5711" s="3"/>
    </row>
    <row r="5712" spans="16:25" x14ac:dyDescent="0.45">
      <c r="P5712" s="3"/>
      <c r="W5712" s="3"/>
      <c r="Y5712" s="3"/>
    </row>
    <row r="5713" spans="16:25" x14ac:dyDescent="0.45">
      <c r="P5713" s="3"/>
      <c r="W5713" s="3"/>
      <c r="Y5713" s="3"/>
    </row>
    <row r="5714" spans="16:25" x14ac:dyDescent="0.45">
      <c r="P5714" s="3"/>
      <c r="W5714" s="3"/>
      <c r="Y5714" s="3"/>
    </row>
    <row r="5715" spans="16:25" x14ac:dyDescent="0.45">
      <c r="P5715" s="3"/>
      <c r="W5715" s="3"/>
      <c r="Y5715" s="3"/>
    </row>
    <row r="5716" spans="16:25" x14ac:dyDescent="0.45">
      <c r="P5716" s="3"/>
      <c r="W5716" s="3"/>
      <c r="Y5716" s="3"/>
    </row>
    <row r="5717" spans="16:25" x14ac:dyDescent="0.45">
      <c r="P5717" s="3"/>
      <c r="W5717" s="3"/>
      <c r="Y5717" s="3"/>
    </row>
    <row r="5718" spans="16:25" x14ac:dyDescent="0.45">
      <c r="P5718" s="3"/>
      <c r="W5718" s="3"/>
      <c r="Y5718" s="3"/>
    </row>
    <row r="5719" spans="16:25" x14ac:dyDescent="0.45">
      <c r="P5719" s="3"/>
      <c r="W5719" s="3"/>
      <c r="Y5719" s="3"/>
    </row>
    <row r="5720" spans="16:25" x14ac:dyDescent="0.45">
      <c r="P5720" s="3"/>
      <c r="W5720" s="3"/>
      <c r="Y5720" s="3"/>
    </row>
    <row r="5721" spans="16:25" x14ac:dyDescent="0.45">
      <c r="P5721" s="3"/>
      <c r="W5721" s="3"/>
      <c r="Y5721" s="3"/>
    </row>
    <row r="5722" spans="16:25" x14ac:dyDescent="0.45">
      <c r="P5722" s="3"/>
      <c r="W5722" s="3"/>
      <c r="Y5722" s="3"/>
    </row>
    <row r="5723" spans="16:25" x14ac:dyDescent="0.45">
      <c r="P5723" s="3"/>
      <c r="W5723" s="3"/>
      <c r="Y5723" s="3"/>
    </row>
    <row r="5724" spans="16:25" x14ac:dyDescent="0.45">
      <c r="P5724" s="3"/>
      <c r="W5724" s="3"/>
      <c r="Y5724" s="3"/>
    </row>
    <row r="5725" spans="16:25" x14ac:dyDescent="0.45">
      <c r="P5725" s="3"/>
      <c r="W5725" s="3"/>
      <c r="Y5725" s="3"/>
    </row>
    <row r="5726" spans="16:25" x14ac:dyDescent="0.45">
      <c r="P5726" s="3"/>
      <c r="W5726" s="3"/>
      <c r="Y5726" s="3"/>
    </row>
    <row r="5727" spans="16:25" x14ac:dyDescent="0.45">
      <c r="P5727" s="3"/>
      <c r="W5727" s="3"/>
      <c r="Y5727" s="3"/>
    </row>
    <row r="5728" spans="16:25" x14ac:dyDescent="0.45">
      <c r="P5728" s="3"/>
      <c r="W5728" s="3"/>
      <c r="Y5728" s="3"/>
    </row>
    <row r="5729" spans="16:25" x14ac:dyDescent="0.45">
      <c r="P5729" s="3"/>
      <c r="W5729" s="3"/>
      <c r="Y5729" s="3"/>
    </row>
    <row r="5730" spans="16:25" x14ac:dyDescent="0.45">
      <c r="P5730" s="3"/>
      <c r="W5730" s="3"/>
      <c r="Y5730" s="3"/>
    </row>
    <row r="5731" spans="16:25" x14ac:dyDescent="0.45">
      <c r="P5731" s="3"/>
      <c r="W5731" s="3"/>
      <c r="Y5731" s="3"/>
    </row>
    <row r="5732" spans="16:25" x14ac:dyDescent="0.45">
      <c r="P5732" s="3"/>
      <c r="W5732" s="3"/>
      <c r="Y5732" s="3"/>
    </row>
    <row r="5733" spans="16:25" x14ac:dyDescent="0.45">
      <c r="P5733" s="3"/>
      <c r="W5733" s="3"/>
      <c r="Y5733" s="3"/>
    </row>
    <row r="5734" spans="16:25" x14ac:dyDescent="0.45">
      <c r="P5734" s="3"/>
      <c r="W5734" s="3"/>
      <c r="Y5734" s="3"/>
    </row>
    <row r="5735" spans="16:25" x14ac:dyDescent="0.45">
      <c r="P5735" s="3"/>
      <c r="W5735" s="3"/>
      <c r="Y5735" s="3"/>
    </row>
    <row r="5736" spans="16:25" x14ac:dyDescent="0.45">
      <c r="P5736" s="3"/>
      <c r="W5736" s="3"/>
      <c r="Y5736" s="3"/>
    </row>
    <row r="5737" spans="16:25" x14ac:dyDescent="0.45">
      <c r="P5737" s="3"/>
      <c r="W5737" s="3"/>
      <c r="Y5737" s="3"/>
    </row>
    <row r="5738" spans="16:25" x14ac:dyDescent="0.45">
      <c r="P5738" s="3"/>
      <c r="W5738" s="3"/>
      <c r="Y5738" s="3"/>
    </row>
    <row r="5739" spans="16:25" x14ac:dyDescent="0.45">
      <c r="P5739" s="3"/>
      <c r="W5739" s="3"/>
      <c r="Y5739" s="3"/>
    </row>
    <row r="5740" spans="16:25" x14ac:dyDescent="0.45">
      <c r="P5740" s="3"/>
      <c r="W5740" s="3"/>
      <c r="Y5740" s="3"/>
    </row>
    <row r="5741" spans="16:25" x14ac:dyDescent="0.45">
      <c r="P5741" s="3"/>
      <c r="W5741" s="3"/>
      <c r="Y5741" s="3"/>
    </row>
    <row r="5742" spans="16:25" x14ac:dyDescent="0.45">
      <c r="P5742" s="3"/>
      <c r="W5742" s="3"/>
      <c r="Y5742" s="3"/>
    </row>
    <row r="5743" spans="16:25" x14ac:dyDescent="0.45">
      <c r="P5743" s="3"/>
      <c r="W5743" s="3"/>
      <c r="Y5743" s="3"/>
    </row>
    <row r="5744" spans="16:25" x14ac:dyDescent="0.45">
      <c r="P5744" s="3"/>
      <c r="W5744" s="3"/>
      <c r="Y5744" s="3"/>
    </row>
    <row r="5745" spans="16:25" x14ac:dyDescent="0.45">
      <c r="P5745" s="3"/>
      <c r="W5745" s="3"/>
      <c r="Y5745" s="3"/>
    </row>
    <row r="5746" spans="16:25" x14ac:dyDescent="0.45">
      <c r="P5746" s="3"/>
      <c r="W5746" s="3"/>
      <c r="Y5746" s="3"/>
    </row>
    <row r="5747" spans="16:25" x14ac:dyDescent="0.45">
      <c r="P5747" s="3"/>
      <c r="W5747" s="3"/>
      <c r="Y5747" s="3"/>
    </row>
    <row r="5748" spans="16:25" x14ac:dyDescent="0.45">
      <c r="P5748" s="3"/>
      <c r="W5748" s="3"/>
      <c r="Y5748" s="3"/>
    </row>
    <row r="5749" spans="16:25" x14ac:dyDescent="0.45">
      <c r="P5749" s="3"/>
      <c r="W5749" s="3"/>
      <c r="Y5749" s="3"/>
    </row>
    <row r="5750" spans="16:25" x14ac:dyDescent="0.45">
      <c r="P5750" s="3"/>
      <c r="W5750" s="3"/>
      <c r="Y5750" s="3"/>
    </row>
    <row r="5751" spans="16:25" x14ac:dyDescent="0.45">
      <c r="P5751" s="3"/>
      <c r="W5751" s="3"/>
      <c r="Y5751" s="3"/>
    </row>
    <row r="5752" spans="16:25" x14ac:dyDescent="0.45">
      <c r="P5752" s="3"/>
      <c r="W5752" s="3"/>
      <c r="Y5752" s="3"/>
    </row>
    <row r="5753" spans="16:25" x14ac:dyDescent="0.45">
      <c r="P5753" s="3"/>
      <c r="W5753" s="3"/>
      <c r="Y5753" s="3"/>
    </row>
    <row r="5754" spans="16:25" x14ac:dyDescent="0.45">
      <c r="P5754" s="3"/>
      <c r="W5754" s="3"/>
      <c r="Y5754" s="3"/>
    </row>
    <row r="5755" spans="16:25" x14ac:dyDescent="0.45">
      <c r="P5755" s="3"/>
      <c r="W5755" s="3"/>
      <c r="Y5755" s="3"/>
    </row>
    <row r="5756" spans="16:25" x14ac:dyDescent="0.45">
      <c r="P5756" s="3"/>
      <c r="W5756" s="3"/>
      <c r="Y5756" s="3"/>
    </row>
    <row r="5757" spans="16:25" x14ac:dyDescent="0.45">
      <c r="P5757" s="3"/>
      <c r="W5757" s="3"/>
      <c r="Y5757" s="3"/>
    </row>
    <row r="5758" spans="16:25" x14ac:dyDescent="0.45">
      <c r="P5758" s="3"/>
      <c r="W5758" s="3"/>
      <c r="Y5758" s="3"/>
    </row>
    <row r="5759" spans="16:25" x14ac:dyDescent="0.45">
      <c r="P5759" s="3"/>
      <c r="W5759" s="3"/>
      <c r="Y5759" s="3"/>
    </row>
    <row r="5760" spans="16:25" x14ac:dyDescent="0.45">
      <c r="P5760" s="3"/>
      <c r="W5760" s="3"/>
      <c r="Y5760" s="3"/>
    </row>
    <row r="5761" spans="16:25" x14ac:dyDescent="0.45">
      <c r="P5761" s="3"/>
      <c r="W5761" s="3"/>
      <c r="Y5761" s="3"/>
    </row>
    <row r="5762" spans="16:25" x14ac:dyDescent="0.45">
      <c r="P5762" s="3"/>
      <c r="W5762" s="3"/>
      <c r="Y5762" s="3"/>
    </row>
    <row r="5763" spans="16:25" x14ac:dyDescent="0.45">
      <c r="P5763" s="3"/>
      <c r="W5763" s="3"/>
      <c r="Y5763" s="3"/>
    </row>
    <row r="5764" spans="16:25" x14ac:dyDescent="0.45">
      <c r="P5764" s="3"/>
      <c r="W5764" s="3"/>
      <c r="Y5764" s="3"/>
    </row>
    <row r="5765" spans="16:25" x14ac:dyDescent="0.45">
      <c r="P5765" s="3"/>
      <c r="W5765" s="3"/>
      <c r="Y5765" s="3"/>
    </row>
    <row r="5766" spans="16:25" x14ac:dyDescent="0.45">
      <c r="P5766" s="3"/>
      <c r="W5766" s="3"/>
      <c r="Y5766" s="3"/>
    </row>
    <row r="5767" spans="16:25" x14ac:dyDescent="0.45">
      <c r="P5767" s="3"/>
      <c r="W5767" s="3"/>
      <c r="Y5767" s="3"/>
    </row>
    <row r="5768" spans="16:25" x14ac:dyDescent="0.45">
      <c r="P5768" s="3"/>
      <c r="W5768" s="3"/>
      <c r="Y5768" s="3"/>
    </row>
    <row r="5769" spans="16:25" x14ac:dyDescent="0.45">
      <c r="P5769" s="3"/>
      <c r="W5769" s="3"/>
      <c r="Y5769" s="3"/>
    </row>
    <row r="5770" spans="16:25" x14ac:dyDescent="0.45">
      <c r="P5770" s="3"/>
      <c r="W5770" s="3"/>
      <c r="Y5770" s="3"/>
    </row>
    <row r="5771" spans="16:25" x14ac:dyDescent="0.45">
      <c r="P5771" s="3"/>
      <c r="W5771" s="3"/>
      <c r="Y5771" s="3"/>
    </row>
    <row r="5772" spans="16:25" x14ac:dyDescent="0.45">
      <c r="P5772" s="3"/>
      <c r="W5772" s="3"/>
      <c r="Y5772" s="3"/>
    </row>
    <row r="5773" spans="16:25" x14ac:dyDescent="0.45">
      <c r="P5773" s="3"/>
      <c r="W5773" s="3"/>
      <c r="Y5773" s="3"/>
    </row>
    <row r="5774" spans="16:25" x14ac:dyDescent="0.45">
      <c r="P5774" s="3"/>
      <c r="W5774" s="3"/>
      <c r="Y5774" s="3"/>
    </row>
    <row r="5775" spans="16:25" x14ac:dyDescent="0.45">
      <c r="P5775" s="3"/>
      <c r="W5775" s="3"/>
      <c r="Y5775" s="3"/>
    </row>
    <row r="5776" spans="16:25" x14ac:dyDescent="0.45">
      <c r="P5776" s="3"/>
      <c r="W5776" s="3"/>
      <c r="Y5776" s="3"/>
    </row>
    <row r="5777" spans="16:25" x14ac:dyDescent="0.45">
      <c r="P5777" s="3"/>
      <c r="W5777" s="3"/>
      <c r="Y5777" s="3"/>
    </row>
    <row r="5778" spans="16:25" x14ac:dyDescent="0.45">
      <c r="P5778" s="3"/>
      <c r="W5778" s="3"/>
      <c r="Y5778" s="3"/>
    </row>
    <row r="5779" spans="16:25" x14ac:dyDescent="0.45">
      <c r="P5779" s="3"/>
      <c r="W5779" s="3"/>
      <c r="Y5779" s="3"/>
    </row>
    <row r="5780" spans="16:25" x14ac:dyDescent="0.45">
      <c r="P5780" s="3"/>
      <c r="W5780" s="3"/>
      <c r="Y5780" s="3"/>
    </row>
    <row r="5781" spans="16:25" x14ac:dyDescent="0.45">
      <c r="P5781" s="3"/>
      <c r="W5781" s="3"/>
      <c r="Y5781" s="3"/>
    </row>
    <row r="5782" spans="16:25" x14ac:dyDescent="0.45">
      <c r="P5782" s="3"/>
      <c r="W5782" s="3"/>
      <c r="Y5782" s="3"/>
    </row>
    <row r="5783" spans="16:25" x14ac:dyDescent="0.45">
      <c r="P5783" s="3"/>
      <c r="W5783" s="3"/>
      <c r="Y5783" s="3"/>
    </row>
    <row r="5784" spans="16:25" x14ac:dyDescent="0.45">
      <c r="P5784" s="3"/>
      <c r="W5784" s="3"/>
      <c r="Y5784" s="3"/>
    </row>
    <row r="5785" spans="16:25" x14ac:dyDescent="0.45">
      <c r="P5785" s="3"/>
      <c r="W5785" s="3"/>
      <c r="Y5785" s="3"/>
    </row>
    <row r="5786" spans="16:25" x14ac:dyDescent="0.45">
      <c r="P5786" s="3"/>
      <c r="W5786" s="3"/>
      <c r="Y5786" s="3"/>
    </row>
    <row r="5787" spans="16:25" x14ac:dyDescent="0.45">
      <c r="P5787" s="3"/>
      <c r="W5787" s="3"/>
      <c r="Y5787" s="3"/>
    </row>
    <row r="5788" spans="16:25" x14ac:dyDescent="0.45">
      <c r="P5788" s="3"/>
      <c r="W5788" s="3"/>
      <c r="Y5788" s="3"/>
    </row>
    <row r="5789" spans="16:25" x14ac:dyDescent="0.45">
      <c r="P5789" s="3"/>
      <c r="W5789" s="3"/>
      <c r="Y5789" s="3"/>
    </row>
    <row r="5790" spans="16:25" x14ac:dyDescent="0.45">
      <c r="P5790" s="3"/>
      <c r="W5790" s="3"/>
      <c r="Y5790" s="3"/>
    </row>
    <row r="5791" spans="16:25" x14ac:dyDescent="0.45">
      <c r="P5791" s="3"/>
      <c r="W5791" s="3"/>
      <c r="Y5791" s="3"/>
    </row>
    <row r="5792" spans="16:25" x14ac:dyDescent="0.45">
      <c r="P5792" s="3"/>
      <c r="W5792" s="3"/>
      <c r="Y5792" s="3"/>
    </row>
    <row r="5793" spans="16:25" x14ac:dyDescent="0.45">
      <c r="P5793" s="3"/>
      <c r="W5793" s="3"/>
      <c r="Y5793" s="3"/>
    </row>
    <row r="5794" spans="16:25" x14ac:dyDescent="0.45">
      <c r="P5794" s="3"/>
      <c r="W5794" s="3"/>
      <c r="Y5794" s="3"/>
    </row>
    <row r="5795" spans="16:25" x14ac:dyDescent="0.45">
      <c r="P5795" s="3"/>
      <c r="W5795" s="3"/>
      <c r="Y5795" s="3"/>
    </row>
    <row r="5796" spans="16:25" x14ac:dyDescent="0.45">
      <c r="P5796" s="3"/>
      <c r="W5796" s="3"/>
      <c r="Y5796" s="3"/>
    </row>
    <row r="5797" spans="16:25" x14ac:dyDescent="0.45">
      <c r="P5797" s="3"/>
      <c r="W5797" s="3"/>
      <c r="Y5797" s="3"/>
    </row>
    <row r="5798" spans="16:25" x14ac:dyDescent="0.45">
      <c r="P5798" s="3"/>
      <c r="W5798" s="3"/>
      <c r="Y5798" s="3"/>
    </row>
    <row r="5799" spans="16:25" x14ac:dyDescent="0.45">
      <c r="P5799" s="3"/>
      <c r="W5799" s="3"/>
      <c r="Y5799" s="3"/>
    </row>
    <row r="5800" spans="16:25" x14ac:dyDescent="0.45">
      <c r="P5800" s="3"/>
      <c r="W5800" s="3"/>
      <c r="Y5800" s="3"/>
    </row>
    <row r="5801" spans="16:25" x14ac:dyDescent="0.45">
      <c r="P5801" s="3"/>
      <c r="W5801" s="3"/>
      <c r="Y5801" s="3"/>
    </row>
    <row r="5802" spans="16:25" x14ac:dyDescent="0.45">
      <c r="P5802" s="3"/>
      <c r="W5802" s="3"/>
      <c r="Y5802" s="3"/>
    </row>
    <row r="5803" spans="16:25" x14ac:dyDescent="0.45">
      <c r="P5803" s="3"/>
      <c r="W5803" s="3"/>
      <c r="Y5803" s="3"/>
    </row>
    <row r="5804" spans="16:25" x14ac:dyDescent="0.45">
      <c r="P5804" s="3"/>
      <c r="W5804" s="3"/>
      <c r="Y5804" s="3"/>
    </row>
    <row r="5805" spans="16:25" x14ac:dyDescent="0.45">
      <c r="P5805" s="3"/>
      <c r="W5805" s="3"/>
      <c r="Y5805" s="3"/>
    </row>
    <row r="5806" spans="16:25" x14ac:dyDescent="0.45">
      <c r="P5806" s="3"/>
      <c r="W5806" s="3"/>
      <c r="Y5806" s="3"/>
    </row>
    <row r="5807" spans="16:25" x14ac:dyDescent="0.45">
      <c r="P5807" s="3"/>
      <c r="W5807" s="3"/>
      <c r="Y5807" s="3"/>
    </row>
    <row r="5808" spans="16:25" x14ac:dyDescent="0.45">
      <c r="P5808" s="3"/>
      <c r="W5808" s="3"/>
      <c r="Y5808" s="3"/>
    </row>
    <row r="5809" spans="16:25" x14ac:dyDescent="0.45">
      <c r="P5809" s="3"/>
      <c r="W5809" s="3"/>
      <c r="Y5809" s="3"/>
    </row>
    <row r="5810" spans="16:25" x14ac:dyDescent="0.45">
      <c r="P5810" s="3"/>
      <c r="W5810" s="3"/>
      <c r="Y5810" s="3"/>
    </row>
    <row r="5811" spans="16:25" x14ac:dyDescent="0.45">
      <c r="P5811" s="3"/>
      <c r="W5811" s="3"/>
      <c r="Y5811" s="3"/>
    </row>
    <row r="5812" spans="16:25" x14ac:dyDescent="0.45">
      <c r="P5812" s="3"/>
      <c r="W5812" s="3"/>
      <c r="Y5812" s="3"/>
    </row>
    <row r="5813" spans="16:25" x14ac:dyDescent="0.45">
      <c r="P5813" s="3"/>
      <c r="W5813" s="3"/>
      <c r="Y5813" s="3"/>
    </row>
    <row r="5814" spans="16:25" x14ac:dyDescent="0.45">
      <c r="P5814" s="3"/>
      <c r="W5814" s="3"/>
      <c r="Y5814" s="3"/>
    </row>
    <row r="5815" spans="16:25" x14ac:dyDescent="0.45">
      <c r="P5815" s="3"/>
      <c r="W5815" s="3"/>
      <c r="Y5815" s="3"/>
    </row>
    <row r="5816" spans="16:25" x14ac:dyDescent="0.45">
      <c r="P5816" s="3"/>
      <c r="W5816" s="3"/>
      <c r="Y5816" s="3"/>
    </row>
    <row r="5817" spans="16:25" x14ac:dyDescent="0.45">
      <c r="P5817" s="3"/>
      <c r="W5817" s="3"/>
      <c r="Y5817" s="3"/>
    </row>
    <row r="5818" spans="16:25" x14ac:dyDescent="0.45">
      <c r="P5818" s="3"/>
      <c r="W5818" s="3"/>
      <c r="Y5818" s="3"/>
    </row>
    <row r="5819" spans="16:25" x14ac:dyDescent="0.45">
      <c r="P5819" s="3"/>
      <c r="W5819" s="3"/>
      <c r="Y5819" s="3"/>
    </row>
    <row r="5820" spans="16:25" x14ac:dyDescent="0.45">
      <c r="P5820" s="3"/>
      <c r="W5820" s="3"/>
      <c r="Y5820" s="3"/>
    </row>
    <row r="5821" spans="16:25" x14ac:dyDescent="0.45">
      <c r="P5821" s="3"/>
      <c r="W5821" s="3"/>
      <c r="Y5821" s="3"/>
    </row>
    <row r="5822" spans="16:25" x14ac:dyDescent="0.45">
      <c r="P5822" s="3"/>
      <c r="W5822" s="3"/>
      <c r="Y5822" s="3"/>
    </row>
    <row r="5823" spans="16:25" x14ac:dyDescent="0.45">
      <c r="P5823" s="3"/>
      <c r="W5823" s="3"/>
      <c r="Y5823" s="3"/>
    </row>
    <row r="5824" spans="16:25" x14ac:dyDescent="0.45">
      <c r="P5824" s="3"/>
      <c r="W5824" s="3"/>
      <c r="Y5824" s="3"/>
    </row>
    <row r="5825" spans="16:25" x14ac:dyDescent="0.45">
      <c r="P5825" s="3"/>
      <c r="W5825" s="3"/>
      <c r="Y5825" s="3"/>
    </row>
    <row r="5826" spans="16:25" x14ac:dyDescent="0.45">
      <c r="P5826" s="3"/>
      <c r="W5826" s="3"/>
      <c r="Y5826" s="3"/>
    </row>
    <row r="5827" spans="16:25" x14ac:dyDescent="0.45">
      <c r="P5827" s="3"/>
      <c r="W5827" s="3"/>
      <c r="Y5827" s="3"/>
    </row>
    <row r="5828" spans="16:25" x14ac:dyDescent="0.45">
      <c r="P5828" s="3"/>
      <c r="W5828" s="3"/>
      <c r="Y5828" s="3"/>
    </row>
    <row r="5829" spans="16:25" x14ac:dyDescent="0.45">
      <c r="P5829" s="3"/>
      <c r="W5829" s="3"/>
      <c r="Y5829" s="3"/>
    </row>
    <row r="5830" spans="16:25" x14ac:dyDescent="0.45">
      <c r="P5830" s="3"/>
      <c r="W5830" s="3"/>
      <c r="Y5830" s="3"/>
    </row>
    <row r="5831" spans="16:25" x14ac:dyDescent="0.45">
      <c r="P5831" s="3"/>
      <c r="W5831" s="3"/>
      <c r="Y5831" s="3"/>
    </row>
    <row r="5832" spans="16:25" x14ac:dyDescent="0.45">
      <c r="P5832" s="3"/>
      <c r="W5832" s="3"/>
      <c r="Y5832" s="3"/>
    </row>
    <row r="5833" spans="16:25" x14ac:dyDescent="0.45">
      <c r="P5833" s="3"/>
      <c r="W5833" s="3"/>
      <c r="Y5833" s="3"/>
    </row>
    <row r="5834" spans="16:25" x14ac:dyDescent="0.45">
      <c r="P5834" s="3"/>
      <c r="W5834" s="3"/>
      <c r="Y5834" s="3"/>
    </row>
    <row r="5835" spans="16:25" x14ac:dyDescent="0.45">
      <c r="P5835" s="3"/>
      <c r="W5835" s="3"/>
      <c r="Y5835" s="3"/>
    </row>
    <row r="5836" spans="16:25" x14ac:dyDescent="0.45">
      <c r="P5836" s="3"/>
      <c r="W5836" s="3"/>
      <c r="Y5836" s="3"/>
    </row>
    <row r="5837" spans="16:25" x14ac:dyDescent="0.45">
      <c r="P5837" s="3"/>
      <c r="W5837" s="3"/>
      <c r="Y5837" s="3"/>
    </row>
    <row r="5838" spans="16:25" x14ac:dyDescent="0.45">
      <c r="P5838" s="3"/>
      <c r="W5838" s="3"/>
      <c r="Y5838" s="3"/>
    </row>
    <row r="5839" spans="16:25" x14ac:dyDescent="0.45">
      <c r="P5839" s="3"/>
      <c r="W5839" s="3"/>
      <c r="Y5839" s="3"/>
    </row>
    <row r="5840" spans="16:25" x14ac:dyDescent="0.45">
      <c r="P5840" s="3"/>
      <c r="W5840" s="3"/>
      <c r="Y5840" s="3"/>
    </row>
    <row r="5841" spans="16:25" x14ac:dyDescent="0.45">
      <c r="P5841" s="3"/>
      <c r="W5841" s="3"/>
      <c r="Y5841" s="3"/>
    </row>
    <row r="5842" spans="16:25" x14ac:dyDescent="0.45">
      <c r="P5842" s="3"/>
      <c r="W5842" s="3"/>
      <c r="Y5842" s="3"/>
    </row>
    <row r="5843" spans="16:25" x14ac:dyDescent="0.45">
      <c r="P5843" s="3"/>
      <c r="W5843" s="3"/>
      <c r="Y5843" s="3"/>
    </row>
    <row r="5844" spans="16:25" x14ac:dyDescent="0.45">
      <c r="P5844" s="3"/>
      <c r="W5844" s="3"/>
      <c r="Y5844" s="3"/>
    </row>
    <row r="5845" spans="16:25" x14ac:dyDescent="0.45">
      <c r="P5845" s="3"/>
      <c r="W5845" s="3"/>
      <c r="Y5845" s="3"/>
    </row>
    <row r="5846" spans="16:25" x14ac:dyDescent="0.45">
      <c r="P5846" s="3"/>
      <c r="W5846" s="3"/>
      <c r="Y5846" s="3"/>
    </row>
    <row r="5847" spans="16:25" x14ac:dyDescent="0.45">
      <c r="P5847" s="3"/>
      <c r="W5847" s="3"/>
      <c r="Y5847" s="3"/>
    </row>
    <row r="5848" spans="16:25" x14ac:dyDescent="0.45">
      <c r="P5848" s="3"/>
      <c r="W5848" s="3"/>
      <c r="Y5848" s="3"/>
    </row>
    <row r="5849" spans="16:25" x14ac:dyDescent="0.45">
      <c r="P5849" s="3"/>
      <c r="W5849" s="3"/>
      <c r="Y5849" s="3"/>
    </row>
    <row r="5850" spans="16:25" x14ac:dyDescent="0.45">
      <c r="P5850" s="3"/>
      <c r="W5850" s="3"/>
      <c r="Y5850" s="3"/>
    </row>
    <row r="5851" spans="16:25" x14ac:dyDescent="0.45">
      <c r="P5851" s="3"/>
      <c r="W5851" s="3"/>
      <c r="Y5851" s="3"/>
    </row>
    <row r="5852" spans="16:25" x14ac:dyDescent="0.45">
      <c r="P5852" s="3"/>
      <c r="W5852" s="3"/>
      <c r="Y5852" s="3"/>
    </row>
    <row r="5853" spans="16:25" x14ac:dyDescent="0.45">
      <c r="P5853" s="3"/>
      <c r="W5853" s="3"/>
      <c r="Y5853" s="3"/>
    </row>
    <row r="5854" spans="16:25" x14ac:dyDescent="0.45">
      <c r="P5854" s="3"/>
      <c r="W5854" s="3"/>
      <c r="Y5854" s="3"/>
    </row>
    <row r="5855" spans="16:25" x14ac:dyDescent="0.45">
      <c r="P5855" s="3"/>
      <c r="W5855" s="3"/>
      <c r="Y5855" s="3"/>
    </row>
    <row r="5856" spans="16:25" x14ac:dyDescent="0.45">
      <c r="P5856" s="3"/>
      <c r="W5856" s="3"/>
      <c r="Y5856" s="3"/>
    </row>
    <row r="5857" spans="16:25" x14ac:dyDescent="0.45">
      <c r="P5857" s="3"/>
      <c r="W5857" s="3"/>
      <c r="Y5857" s="3"/>
    </row>
    <row r="5858" spans="16:25" x14ac:dyDescent="0.45">
      <c r="P5858" s="3"/>
      <c r="W5858" s="3"/>
      <c r="Y5858" s="3"/>
    </row>
    <row r="5859" spans="16:25" x14ac:dyDescent="0.45">
      <c r="P5859" s="3"/>
      <c r="W5859" s="3"/>
      <c r="Y5859" s="3"/>
    </row>
    <row r="5860" spans="16:25" x14ac:dyDescent="0.45">
      <c r="P5860" s="3"/>
      <c r="W5860" s="3"/>
      <c r="Y5860" s="3"/>
    </row>
    <row r="5861" spans="16:25" x14ac:dyDescent="0.45">
      <c r="P5861" s="3"/>
      <c r="W5861" s="3"/>
      <c r="Y5861" s="3"/>
    </row>
    <row r="5862" spans="16:25" x14ac:dyDescent="0.45">
      <c r="P5862" s="3"/>
      <c r="W5862" s="3"/>
      <c r="Y5862" s="3"/>
    </row>
    <row r="5863" spans="16:25" x14ac:dyDescent="0.45">
      <c r="P5863" s="3"/>
      <c r="W5863" s="3"/>
      <c r="Y5863" s="3"/>
    </row>
    <row r="5864" spans="16:25" x14ac:dyDescent="0.45">
      <c r="P5864" s="3"/>
      <c r="W5864" s="3"/>
      <c r="Y5864" s="3"/>
    </row>
    <row r="5865" spans="16:25" x14ac:dyDescent="0.45">
      <c r="P5865" s="3"/>
      <c r="W5865" s="3"/>
      <c r="Y5865" s="3"/>
    </row>
    <row r="5866" spans="16:25" x14ac:dyDescent="0.45">
      <c r="P5866" s="3"/>
      <c r="W5866" s="3"/>
      <c r="Y5866" s="3"/>
    </row>
    <row r="5867" spans="16:25" x14ac:dyDescent="0.45">
      <c r="P5867" s="3"/>
      <c r="W5867" s="3"/>
      <c r="Y5867" s="3"/>
    </row>
    <row r="5868" spans="16:25" x14ac:dyDescent="0.45">
      <c r="P5868" s="3"/>
      <c r="W5868" s="3"/>
      <c r="Y5868" s="3"/>
    </row>
    <row r="5869" spans="16:25" x14ac:dyDescent="0.45">
      <c r="P5869" s="3"/>
      <c r="W5869" s="3"/>
      <c r="Y5869" s="3"/>
    </row>
    <row r="5870" spans="16:25" x14ac:dyDescent="0.45">
      <c r="P5870" s="3"/>
      <c r="W5870" s="3"/>
      <c r="Y5870" s="3"/>
    </row>
    <row r="5871" spans="16:25" x14ac:dyDescent="0.45">
      <c r="P5871" s="3"/>
      <c r="W5871" s="3"/>
      <c r="Y5871" s="3"/>
    </row>
    <row r="5872" spans="16:25" x14ac:dyDescent="0.45">
      <c r="P5872" s="3"/>
      <c r="W5872" s="3"/>
      <c r="Y5872" s="3"/>
    </row>
    <row r="5873" spans="16:25" x14ac:dyDescent="0.45">
      <c r="P5873" s="3"/>
      <c r="W5873" s="3"/>
      <c r="Y5873" s="3"/>
    </row>
    <row r="5874" spans="16:25" x14ac:dyDescent="0.45">
      <c r="P5874" s="3"/>
      <c r="W5874" s="3"/>
      <c r="Y5874" s="3"/>
    </row>
    <row r="5875" spans="16:25" x14ac:dyDescent="0.45">
      <c r="P5875" s="3"/>
      <c r="W5875" s="3"/>
      <c r="Y5875" s="3"/>
    </row>
    <row r="5876" spans="16:25" x14ac:dyDescent="0.45">
      <c r="P5876" s="3"/>
      <c r="W5876" s="3"/>
      <c r="Y5876" s="3"/>
    </row>
    <row r="5877" spans="16:25" x14ac:dyDescent="0.45">
      <c r="P5877" s="3"/>
      <c r="W5877" s="3"/>
      <c r="Y5877" s="3"/>
    </row>
    <row r="5878" spans="16:25" x14ac:dyDescent="0.45">
      <c r="P5878" s="3"/>
      <c r="W5878" s="3"/>
      <c r="Y5878" s="3"/>
    </row>
    <row r="5879" spans="16:25" x14ac:dyDescent="0.45">
      <c r="P5879" s="3"/>
      <c r="W5879" s="3"/>
      <c r="Y5879" s="3"/>
    </row>
    <row r="5880" spans="16:25" x14ac:dyDescent="0.45">
      <c r="P5880" s="3"/>
      <c r="W5880" s="3"/>
      <c r="Y5880" s="3"/>
    </row>
    <row r="5881" spans="16:25" x14ac:dyDescent="0.45">
      <c r="P5881" s="3"/>
      <c r="W5881" s="3"/>
      <c r="Y5881" s="3"/>
    </row>
    <row r="5882" spans="16:25" x14ac:dyDescent="0.45">
      <c r="P5882" s="3"/>
      <c r="W5882" s="3"/>
      <c r="Y5882" s="3"/>
    </row>
    <row r="5883" spans="16:25" x14ac:dyDescent="0.45">
      <c r="P5883" s="3"/>
      <c r="W5883" s="3"/>
      <c r="Y5883" s="3"/>
    </row>
    <row r="5884" spans="16:25" x14ac:dyDescent="0.45">
      <c r="P5884" s="3"/>
      <c r="W5884" s="3"/>
      <c r="Y5884" s="3"/>
    </row>
    <row r="5885" spans="16:25" x14ac:dyDescent="0.45">
      <c r="P5885" s="3"/>
      <c r="W5885" s="3"/>
      <c r="Y5885" s="3"/>
    </row>
    <row r="5886" spans="16:25" x14ac:dyDescent="0.45">
      <c r="P5886" s="3"/>
      <c r="W5886" s="3"/>
      <c r="Y5886" s="3"/>
    </row>
    <row r="5887" spans="16:25" x14ac:dyDescent="0.45">
      <c r="P5887" s="3"/>
      <c r="W5887" s="3"/>
      <c r="Y5887" s="3"/>
    </row>
    <row r="5888" spans="16:25" x14ac:dyDescent="0.45">
      <c r="P5888" s="3"/>
      <c r="W5888" s="3"/>
      <c r="Y5888" s="3"/>
    </row>
    <row r="5889" spans="16:25" x14ac:dyDescent="0.45">
      <c r="P5889" s="3"/>
      <c r="W5889" s="3"/>
      <c r="Y5889" s="3"/>
    </row>
    <row r="5890" spans="16:25" x14ac:dyDescent="0.45">
      <c r="P5890" s="3"/>
      <c r="W5890" s="3"/>
      <c r="Y5890" s="3"/>
    </row>
    <row r="5891" spans="16:25" x14ac:dyDescent="0.45">
      <c r="P5891" s="3"/>
      <c r="W5891" s="3"/>
      <c r="Y5891" s="3"/>
    </row>
    <row r="5892" spans="16:25" x14ac:dyDescent="0.45">
      <c r="P5892" s="3"/>
      <c r="W5892" s="3"/>
      <c r="Y5892" s="3"/>
    </row>
    <row r="5893" spans="16:25" x14ac:dyDescent="0.45">
      <c r="P5893" s="3"/>
      <c r="W5893" s="3"/>
      <c r="Y5893" s="3"/>
    </row>
    <row r="5894" spans="16:25" x14ac:dyDescent="0.45">
      <c r="P5894" s="3"/>
      <c r="W5894" s="3"/>
      <c r="Y5894" s="3"/>
    </row>
    <row r="5895" spans="16:25" x14ac:dyDescent="0.45">
      <c r="P5895" s="3"/>
      <c r="W5895" s="3"/>
      <c r="Y5895" s="3"/>
    </row>
    <row r="5896" spans="16:25" x14ac:dyDescent="0.45">
      <c r="P5896" s="3"/>
      <c r="W5896" s="3"/>
      <c r="Y5896" s="3"/>
    </row>
    <row r="5897" spans="16:25" x14ac:dyDescent="0.45">
      <c r="P5897" s="3"/>
      <c r="W5897" s="3"/>
      <c r="Y5897" s="3"/>
    </row>
    <row r="5898" spans="16:25" x14ac:dyDescent="0.45">
      <c r="P5898" s="3"/>
      <c r="W5898" s="3"/>
      <c r="Y5898" s="3"/>
    </row>
    <row r="5899" spans="16:25" x14ac:dyDescent="0.45">
      <c r="P5899" s="3"/>
      <c r="W5899" s="3"/>
      <c r="Y5899" s="3"/>
    </row>
    <row r="5900" spans="16:25" x14ac:dyDescent="0.45">
      <c r="P5900" s="3"/>
      <c r="W5900" s="3"/>
      <c r="Y5900" s="3"/>
    </row>
    <row r="5901" spans="16:25" x14ac:dyDescent="0.45">
      <c r="P5901" s="3"/>
      <c r="W5901" s="3"/>
      <c r="Y5901" s="3"/>
    </row>
    <row r="5902" spans="16:25" x14ac:dyDescent="0.45">
      <c r="P5902" s="3"/>
      <c r="W5902" s="3"/>
      <c r="Y5902" s="3"/>
    </row>
    <row r="5903" spans="16:25" x14ac:dyDescent="0.45">
      <c r="P5903" s="3"/>
      <c r="W5903" s="3"/>
      <c r="Y5903" s="3"/>
    </row>
    <row r="5904" spans="16:25" x14ac:dyDescent="0.45">
      <c r="P5904" s="3"/>
      <c r="W5904" s="3"/>
      <c r="Y5904" s="3"/>
    </row>
    <row r="5905" spans="16:25" x14ac:dyDescent="0.45">
      <c r="P5905" s="3"/>
      <c r="W5905" s="3"/>
      <c r="Y5905" s="3"/>
    </row>
    <row r="5906" spans="16:25" x14ac:dyDescent="0.45">
      <c r="P5906" s="3"/>
      <c r="W5906" s="3"/>
      <c r="Y5906" s="3"/>
    </row>
    <row r="5907" spans="16:25" x14ac:dyDescent="0.45">
      <c r="P5907" s="3"/>
      <c r="W5907" s="3"/>
      <c r="Y5907" s="3"/>
    </row>
    <row r="5908" spans="16:25" x14ac:dyDescent="0.45">
      <c r="P5908" s="3"/>
      <c r="W5908" s="3"/>
      <c r="Y5908" s="3"/>
    </row>
    <row r="5909" spans="16:25" x14ac:dyDescent="0.45">
      <c r="P5909" s="3"/>
      <c r="W5909" s="3"/>
      <c r="Y5909" s="3"/>
    </row>
    <row r="5910" spans="16:25" x14ac:dyDescent="0.45">
      <c r="P5910" s="3"/>
      <c r="W5910" s="3"/>
      <c r="Y5910" s="3"/>
    </row>
    <row r="5911" spans="16:25" x14ac:dyDescent="0.45">
      <c r="P5911" s="3"/>
      <c r="W5911" s="3"/>
      <c r="Y5911" s="3"/>
    </row>
    <row r="5912" spans="16:25" x14ac:dyDescent="0.45">
      <c r="P5912" s="3"/>
      <c r="W5912" s="3"/>
      <c r="Y5912" s="3"/>
    </row>
    <row r="5913" spans="16:25" x14ac:dyDescent="0.45">
      <c r="P5913" s="3"/>
      <c r="W5913" s="3"/>
      <c r="Y5913" s="3"/>
    </row>
    <row r="5914" spans="16:25" x14ac:dyDescent="0.45">
      <c r="P5914" s="3"/>
      <c r="W5914" s="3"/>
      <c r="Y5914" s="3"/>
    </row>
    <row r="5915" spans="16:25" x14ac:dyDescent="0.45">
      <c r="P5915" s="3"/>
      <c r="W5915" s="3"/>
      <c r="Y5915" s="3"/>
    </row>
    <row r="5916" spans="16:25" x14ac:dyDescent="0.45">
      <c r="P5916" s="3"/>
      <c r="W5916" s="3"/>
      <c r="Y5916" s="3"/>
    </row>
    <row r="5917" spans="16:25" x14ac:dyDescent="0.45">
      <c r="P5917" s="3"/>
      <c r="W5917" s="3"/>
      <c r="Y5917" s="3"/>
    </row>
    <row r="5918" spans="16:25" x14ac:dyDescent="0.45">
      <c r="P5918" s="3"/>
      <c r="W5918" s="3"/>
      <c r="Y5918" s="3"/>
    </row>
    <row r="5919" spans="16:25" x14ac:dyDescent="0.45">
      <c r="P5919" s="3"/>
      <c r="W5919" s="3"/>
      <c r="Y5919" s="3"/>
    </row>
    <row r="5920" spans="16:25" x14ac:dyDescent="0.45">
      <c r="P5920" s="3"/>
      <c r="W5920" s="3"/>
      <c r="Y5920" s="3"/>
    </row>
    <row r="5921" spans="16:25" x14ac:dyDescent="0.45">
      <c r="P5921" s="3"/>
      <c r="W5921" s="3"/>
      <c r="Y5921" s="3"/>
    </row>
    <row r="5922" spans="16:25" x14ac:dyDescent="0.45">
      <c r="P5922" s="3"/>
      <c r="W5922" s="3"/>
      <c r="Y5922" s="3"/>
    </row>
    <row r="5923" spans="16:25" x14ac:dyDescent="0.45">
      <c r="P5923" s="3"/>
      <c r="W5923" s="3"/>
      <c r="Y5923" s="3"/>
    </row>
    <row r="5924" spans="16:25" x14ac:dyDescent="0.45">
      <c r="P5924" s="3"/>
      <c r="W5924" s="3"/>
      <c r="Y5924" s="3"/>
    </row>
    <row r="5925" spans="16:25" x14ac:dyDescent="0.45">
      <c r="P5925" s="3"/>
      <c r="W5925" s="3"/>
      <c r="Y5925" s="3"/>
    </row>
    <row r="5926" spans="16:25" x14ac:dyDescent="0.45">
      <c r="P5926" s="3"/>
      <c r="W5926" s="3"/>
      <c r="Y5926" s="3"/>
    </row>
    <row r="5927" spans="16:25" x14ac:dyDescent="0.45">
      <c r="P5927" s="3"/>
      <c r="W5927" s="3"/>
      <c r="Y5927" s="3"/>
    </row>
    <row r="5928" spans="16:25" x14ac:dyDescent="0.45">
      <c r="P5928" s="3"/>
      <c r="W5928" s="3"/>
      <c r="Y5928" s="3"/>
    </row>
    <row r="5929" spans="16:25" x14ac:dyDescent="0.45">
      <c r="P5929" s="3"/>
      <c r="W5929" s="3"/>
      <c r="Y5929" s="3"/>
    </row>
    <row r="5930" spans="16:25" x14ac:dyDescent="0.45">
      <c r="P5930" s="3"/>
      <c r="W5930" s="3"/>
      <c r="Y5930" s="3"/>
    </row>
    <row r="5931" spans="16:25" x14ac:dyDescent="0.45">
      <c r="P5931" s="3"/>
      <c r="W5931" s="3"/>
      <c r="Y5931" s="3"/>
    </row>
    <row r="5932" spans="16:25" x14ac:dyDescent="0.45">
      <c r="P5932" s="3"/>
      <c r="W5932" s="3"/>
      <c r="Y5932" s="3"/>
    </row>
    <row r="5933" spans="16:25" x14ac:dyDescent="0.45">
      <c r="P5933" s="3"/>
      <c r="W5933" s="3"/>
      <c r="Y5933" s="3"/>
    </row>
    <row r="5934" spans="16:25" x14ac:dyDescent="0.45">
      <c r="P5934" s="3"/>
      <c r="W5934" s="3"/>
      <c r="Y5934" s="3"/>
    </row>
    <row r="5935" spans="16:25" x14ac:dyDescent="0.45">
      <c r="P5935" s="3"/>
      <c r="W5935" s="3"/>
      <c r="Y5935" s="3"/>
    </row>
    <row r="5936" spans="16:25" x14ac:dyDescent="0.45">
      <c r="P5936" s="3"/>
      <c r="W5936" s="3"/>
      <c r="Y5936" s="3"/>
    </row>
    <row r="5937" spans="16:25" x14ac:dyDescent="0.45">
      <c r="P5937" s="3"/>
      <c r="W5937" s="3"/>
      <c r="Y5937" s="3"/>
    </row>
    <row r="5938" spans="16:25" x14ac:dyDescent="0.45">
      <c r="P5938" s="3"/>
      <c r="W5938" s="3"/>
      <c r="Y5938" s="3"/>
    </row>
    <row r="5939" spans="16:25" x14ac:dyDescent="0.45">
      <c r="P5939" s="3"/>
      <c r="W5939" s="3"/>
      <c r="Y5939" s="3"/>
    </row>
    <row r="5940" spans="16:25" x14ac:dyDescent="0.45">
      <c r="P5940" s="3"/>
      <c r="W5940" s="3"/>
      <c r="Y5940" s="3"/>
    </row>
    <row r="5941" spans="16:25" x14ac:dyDescent="0.45">
      <c r="P5941" s="3"/>
      <c r="W5941" s="3"/>
      <c r="Y5941" s="3"/>
    </row>
    <row r="5942" spans="16:25" x14ac:dyDescent="0.45">
      <c r="P5942" s="3"/>
      <c r="W5942" s="3"/>
      <c r="Y5942" s="3"/>
    </row>
    <row r="5943" spans="16:25" x14ac:dyDescent="0.45">
      <c r="P5943" s="3"/>
      <c r="W5943" s="3"/>
      <c r="Y5943" s="3"/>
    </row>
    <row r="5944" spans="16:25" x14ac:dyDescent="0.45">
      <c r="P5944" s="3"/>
      <c r="W5944" s="3"/>
      <c r="Y5944" s="3"/>
    </row>
    <row r="5945" spans="16:25" x14ac:dyDescent="0.45">
      <c r="P5945" s="3"/>
      <c r="W5945" s="3"/>
      <c r="Y5945" s="3"/>
    </row>
    <row r="5946" spans="16:25" x14ac:dyDescent="0.45">
      <c r="P5946" s="3"/>
      <c r="W5946" s="3"/>
      <c r="Y5946" s="3"/>
    </row>
    <row r="5947" spans="16:25" x14ac:dyDescent="0.45">
      <c r="P5947" s="3"/>
      <c r="W5947" s="3"/>
      <c r="Y5947" s="3"/>
    </row>
    <row r="5948" spans="16:25" x14ac:dyDescent="0.45">
      <c r="P5948" s="3"/>
      <c r="W5948" s="3"/>
      <c r="Y5948" s="3"/>
    </row>
    <row r="5949" spans="16:25" x14ac:dyDescent="0.45">
      <c r="P5949" s="3"/>
      <c r="W5949" s="3"/>
      <c r="Y5949" s="3"/>
    </row>
    <row r="5950" spans="16:25" x14ac:dyDescent="0.45">
      <c r="P5950" s="3"/>
      <c r="W5950" s="3"/>
      <c r="Y5950" s="3"/>
    </row>
    <row r="5951" spans="16:25" x14ac:dyDescent="0.45">
      <c r="P5951" s="3"/>
      <c r="W5951" s="3"/>
      <c r="Y5951" s="3"/>
    </row>
    <row r="5952" spans="16:25" x14ac:dyDescent="0.45">
      <c r="P5952" s="3"/>
      <c r="W5952" s="3"/>
      <c r="Y5952" s="3"/>
    </row>
    <row r="5953" spans="16:25" x14ac:dyDescent="0.45">
      <c r="P5953" s="3"/>
      <c r="W5953" s="3"/>
      <c r="Y5953" s="3"/>
    </row>
    <row r="5954" spans="16:25" x14ac:dyDescent="0.45">
      <c r="P5954" s="3"/>
      <c r="W5954" s="3"/>
      <c r="Y5954" s="3"/>
    </row>
    <row r="5955" spans="16:25" x14ac:dyDescent="0.45">
      <c r="P5955" s="3"/>
      <c r="W5955" s="3"/>
      <c r="Y5955" s="3"/>
    </row>
    <row r="5956" spans="16:25" x14ac:dyDescent="0.45">
      <c r="P5956" s="3"/>
      <c r="W5956" s="3"/>
      <c r="Y5956" s="3"/>
    </row>
    <row r="5957" spans="16:25" x14ac:dyDescent="0.45">
      <c r="P5957" s="3"/>
      <c r="W5957" s="3"/>
      <c r="Y5957" s="3"/>
    </row>
    <row r="5958" spans="16:25" x14ac:dyDescent="0.45">
      <c r="P5958" s="3"/>
      <c r="W5958" s="3"/>
      <c r="Y5958" s="3"/>
    </row>
    <row r="5959" spans="16:25" x14ac:dyDescent="0.45">
      <c r="P5959" s="3"/>
      <c r="W5959" s="3"/>
      <c r="Y5959" s="3"/>
    </row>
    <row r="5960" spans="16:25" x14ac:dyDescent="0.45">
      <c r="P5960" s="3"/>
      <c r="W5960" s="3"/>
      <c r="Y5960" s="3"/>
    </row>
    <row r="5961" spans="16:25" x14ac:dyDescent="0.45">
      <c r="P5961" s="3"/>
      <c r="W5961" s="3"/>
      <c r="Y5961" s="3"/>
    </row>
    <row r="5962" spans="16:25" x14ac:dyDescent="0.45">
      <c r="P5962" s="3"/>
      <c r="W5962" s="3"/>
      <c r="Y5962" s="3"/>
    </row>
    <row r="5963" spans="16:25" x14ac:dyDescent="0.45">
      <c r="P5963" s="3"/>
      <c r="W5963" s="3"/>
      <c r="Y5963" s="3"/>
    </row>
    <row r="5964" spans="16:25" x14ac:dyDescent="0.45">
      <c r="P5964" s="3"/>
      <c r="W5964" s="3"/>
      <c r="Y5964" s="3"/>
    </row>
    <row r="5965" spans="16:25" x14ac:dyDescent="0.45">
      <c r="P5965" s="3"/>
      <c r="W5965" s="3"/>
      <c r="Y5965" s="3"/>
    </row>
    <row r="5966" spans="16:25" x14ac:dyDescent="0.45">
      <c r="P5966" s="3"/>
      <c r="W5966" s="3"/>
      <c r="Y5966" s="3"/>
    </row>
    <row r="5967" spans="16:25" x14ac:dyDescent="0.45">
      <c r="P5967" s="3"/>
      <c r="W5967" s="3"/>
      <c r="Y5967" s="3"/>
    </row>
    <row r="5968" spans="16:25" x14ac:dyDescent="0.45">
      <c r="P5968" s="3"/>
      <c r="W5968" s="3"/>
      <c r="Y5968" s="3"/>
    </row>
    <row r="5969" spans="16:25" x14ac:dyDescent="0.45">
      <c r="P5969" s="3"/>
      <c r="W5969" s="3"/>
      <c r="Y5969" s="3"/>
    </row>
    <row r="5970" spans="16:25" x14ac:dyDescent="0.45">
      <c r="P5970" s="3"/>
      <c r="W5970" s="3"/>
      <c r="Y5970" s="3"/>
    </row>
    <row r="5971" spans="16:25" x14ac:dyDescent="0.45">
      <c r="P5971" s="3"/>
      <c r="W5971" s="3"/>
      <c r="Y5971" s="3"/>
    </row>
    <row r="5972" spans="16:25" x14ac:dyDescent="0.45">
      <c r="P5972" s="3"/>
      <c r="W5972" s="3"/>
      <c r="Y5972" s="3"/>
    </row>
    <row r="5973" spans="16:25" x14ac:dyDescent="0.45">
      <c r="P5973" s="3"/>
      <c r="W5973" s="3"/>
      <c r="Y5973" s="3"/>
    </row>
    <row r="5974" spans="16:25" x14ac:dyDescent="0.45">
      <c r="P5974" s="3"/>
      <c r="W5974" s="3"/>
      <c r="Y5974" s="3"/>
    </row>
    <row r="5975" spans="16:25" x14ac:dyDescent="0.45">
      <c r="P5975" s="3"/>
      <c r="W5975" s="3"/>
      <c r="Y5975" s="3"/>
    </row>
    <row r="5976" spans="16:25" x14ac:dyDescent="0.45">
      <c r="P5976" s="3"/>
      <c r="W5976" s="3"/>
      <c r="Y5976" s="3"/>
    </row>
    <row r="5977" spans="16:25" x14ac:dyDescent="0.45">
      <c r="P5977" s="3"/>
      <c r="W5977" s="3"/>
      <c r="Y5977" s="3"/>
    </row>
    <row r="5978" spans="16:25" x14ac:dyDescent="0.45">
      <c r="P5978" s="3"/>
      <c r="W5978" s="3"/>
      <c r="Y5978" s="3"/>
    </row>
    <row r="5979" spans="16:25" x14ac:dyDescent="0.45">
      <c r="P5979" s="3"/>
      <c r="W5979" s="3"/>
      <c r="Y5979" s="3"/>
    </row>
    <row r="5980" spans="16:25" x14ac:dyDescent="0.45">
      <c r="P5980" s="3"/>
      <c r="W5980" s="3"/>
      <c r="Y5980" s="3"/>
    </row>
    <row r="5981" spans="16:25" x14ac:dyDescent="0.45">
      <c r="P5981" s="3"/>
      <c r="W5981" s="3"/>
      <c r="Y5981" s="3"/>
    </row>
    <row r="5982" spans="16:25" x14ac:dyDescent="0.45">
      <c r="P5982" s="3"/>
      <c r="W5982" s="3"/>
      <c r="Y5982" s="3"/>
    </row>
    <row r="5983" spans="16:25" x14ac:dyDescent="0.45">
      <c r="P5983" s="3"/>
      <c r="W5983" s="3"/>
      <c r="Y5983" s="3"/>
    </row>
    <row r="5984" spans="16:25" x14ac:dyDescent="0.45">
      <c r="P5984" s="3"/>
      <c r="W5984" s="3"/>
      <c r="Y5984" s="3"/>
    </row>
    <row r="5985" spans="16:25" x14ac:dyDescent="0.45">
      <c r="P5985" s="3"/>
      <c r="W5985" s="3"/>
      <c r="Y5985" s="3"/>
    </row>
    <row r="5986" spans="16:25" x14ac:dyDescent="0.45">
      <c r="P5986" s="3"/>
      <c r="W5986" s="3"/>
      <c r="Y5986" s="3"/>
    </row>
    <row r="5987" spans="16:25" x14ac:dyDescent="0.45">
      <c r="P5987" s="3"/>
      <c r="W5987" s="3"/>
      <c r="Y5987" s="3"/>
    </row>
    <row r="5988" spans="16:25" x14ac:dyDescent="0.45">
      <c r="P5988" s="3"/>
      <c r="W5988" s="3"/>
      <c r="Y5988" s="3"/>
    </row>
    <row r="5989" spans="16:25" x14ac:dyDescent="0.45">
      <c r="P5989" s="3"/>
      <c r="W5989" s="3"/>
      <c r="Y5989" s="3"/>
    </row>
    <row r="5990" spans="16:25" x14ac:dyDescent="0.45">
      <c r="P5990" s="3"/>
      <c r="W5990" s="3"/>
      <c r="Y5990" s="3"/>
    </row>
    <row r="5991" spans="16:25" x14ac:dyDescent="0.45">
      <c r="P5991" s="3"/>
      <c r="W5991" s="3"/>
      <c r="Y5991" s="3"/>
    </row>
    <row r="5992" spans="16:25" x14ac:dyDescent="0.45">
      <c r="P5992" s="3"/>
      <c r="W5992" s="3"/>
      <c r="Y5992" s="3"/>
    </row>
    <row r="5993" spans="16:25" x14ac:dyDescent="0.45">
      <c r="P5993" s="3"/>
      <c r="W5993" s="3"/>
      <c r="Y5993" s="3"/>
    </row>
    <row r="5994" spans="16:25" x14ac:dyDescent="0.45">
      <c r="P5994" s="3"/>
      <c r="W5994" s="3"/>
      <c r="Y5994" s="3"/>
    </row>
    <row r="5995" spans="16:25" x14ac:dyDescent="0.45">
      <c r="P5995" s="3"/>
      <c r="W5995" s="3"/>
      <c r="Y5995" s="3"/>
    </row>
    <row r="5996" spans="16:25" x14ac:dyDescent="0.45">
      <c r="P5996" s="3"/>
      <c r="W5996" s="3"/>
      <c r="Y5996" s="3"/>
    </row>
    <row r="5997" spans="16:25" x14ac:dyDescent="0.45">
      <c r="P5997" s="3"/>
      <c r="W5997" s="3"/>
      <c r="Y5997" s="3"/>
    </row>
    <row r="5998" spans="16:25" x14ac:dyDescent="0.45">
      <c r="P5998" s="3"/>
      <c r="W5998" s="3"/>
      <c r="Y5998" s="3"/>
    </row>
    <row r="5999" spans="16:25" x14ac:dyDescent="0.45">
      <c r="P5999" s="3"/>
      <c r="W5999" s="3"/>
      <c r="Y5999" s="3"/>
    </row>
    <row r="6000" spans="16:25" x14ac:dyDescent="0.45">
      <c r="P6000" s="3"/>
      <c r="W6000" s="3"/>
      <c r="Y6000" s="3"/>
    </row>
    <row r="6001" spans="16:25" x14ac:dyDescent="0.45">
      <c r="P6001" s="3"/>
      <c r="W6001" s="3"/>
      <c r="Y6001" s="3"/>
    </row>
    <row r="6002" spans="16:25" x14ac:dyDescent="0.45">
      <c r="P6002" s="3"/>
      <c r="W6002" s="3"/>
      <c r="Y6002" s="3"/>
    </row>
    <row r="6003" spans="16:25" x14ac:dyDescent="0.45">
      <c r="P6003" s="3"/>
      <c r="W6003" s="3"/>
      <c r="Y6003" s="3"/>
    </row>
    <row r="6004" spans="16:25" x14ac:dyDescent="0.45">
      <c r="P6004" s="3"/>
      <c r="W6004" s="3"/>
      <c r="Y6004" s="3"/>
    </row>
    <row r="6005" spans="16:25" x14ac:dyDescent="0.45">
      <c r="P6005" s="3"/>
      <c r="W6005" s="3"/>
      <c r="Y6005" s="3"/>
    </row>
    <row r="6006" spans="16:25" x14ac:dyDescent="0.45">
      <c r="P6006" s="3"/>
      <c r="W6006" s="3"/>
      <c r="Y6006" s="3"/>
    </row>
    <row r="6007" spans="16:25" x14ac:dyDescent="0.45">
      <c r="P6007" s="3"/>
      <c r="W6007" s="3"/>
      <c r="Y6007" s="3"/>
    </row>
    <row r="6008" spans="16:25" x14ac:dyDescent="0.45">
      <c r="P6008" s="3"/>
      <c r="W6008" s="3"/>
      <c r="Y6008" s="3"/>
    </row>
    <row r="6009" spans="16:25" x14ac:dyDescent="0.45">
      <c r="P6009" s="3"/>
      <c r="W6009" s="3"/>
      <c r="Y6009" s="3"/>
    </row>
    <row r="6010" spans="16:25" x14ac:dyDescent="0.45">
      <c r="P6010" s="3"/>
      <c r="W6010" s="3"/>
      <c r="Y6010" s="3"/>
    </row>
    <row r="6011" spans="16:25" x14ac:dyDescent="0.45">
      <c r="P6011" s="3"/>
      <c r="W6011" s="3"/>
      <c r="Y6011" s="3"/>
    </row>
    <row r="6012" spans="16:25" x14ac:dyDescent="0.45">
      <c r="P6012" s="3"/>
      <c r="W6012" s="3"/>
      <c r="Y6012" s="3"/>
    </row>
    <row r="6013" spans="16:25" x14ac:dyDescent="0.45">
      <c r="P6013" s="3"/>
      <c r="W6013" s="3"/>
      <c r="Y6013" s="3"/>
    </row>
    <row r="6014" spans="16:25" x14ac:dyDescent="0.45">
      <c r="P6014" s="3"/>
      <c r="W6014" s="3"/>
      <c r="Y6014" s="3"/>
    </row>
    <row r="6015" spans="16:25" x14ac:dyDescent="0.45">
      <c r="P6015" s="3"/>
      <c r="W6015" s="3"/>
      <c r="Y6015" s="3"/>
    </row>
    <row r="6016" spans="16:25" x14ac:dyDescent="0.45">
      <c r="P6016" s="3"/>
      <c r="W6016" s="3"/>
      <c r="Y6016" s="3"/>
    </row>
    <row r="6017" spans="16:25" x14ac:dyDescent="0.45">
      <c r="P6017" s="3"/>
      <c r="W6017" s="3"/>
      <c r="Y6017" s="3"/>
    </row>
    <row r="6018" spans="16:25" x14ac:dyDescent="0.45">
      <c r="P6018" s="3"/>
      <c r="W6018" s="3"/>
      <c r="Y6018" s="3"/>
    </row>
    <row r="6019" spans="16:25" x14ac:dyDescent="0.45">
      <c r="P6019" s="3"/>
      <c r="W6019" s="3"/>
      <c r="Y6019" s="3"/>
    </row>
    <row r="6020" spans="16:25" x14ac:dyDescent="0.45">
      <c r="P6020" s="3"/>
      <c r="W6020" s="3"/>
      <c r="Y6020" s="3"/>
    </row>
    <row r="6021" spans="16:25" x14ac:dyDescent="0.45">
      <c r="P6021" s="3"/>
      <c r="W6021" s="3"/>
      <c r="Y6021" s="3"/>
    </row>
    <row r="6022" spans="16:25" x14ac:dyDescent="0.45">
      <c r="P6022" s="3"/>
      <c r="W6022" s="3"/>
      <c r="Y6022" s="3"/>
    </row>
    <row r="6023" spans="16:25" x14ac:dyDescent="0.45">
      <c r="P6023" s="3"/>
      <c r="W6023" s="3"/>
      <c r="Y6023" s="3"/>
    </row>
    <row r="6024" spans="16:25" x14ac:dyDescent="0.45">
      <c r="P6024" s="3"/>
      <c r="W6024" s="3"/>
      <c r="Y6024" s="3"/>
    </row>
    <row r="6025" spans="16:25" x14ac:dyDescent="0.45">
      <c r="P6025" s="3"/>
      <c r="W6025" s="3"/>
      <c r="Y6025" s="3"/>
    </row>
    <row r="6026" spans="16:25" x14ac:dyDescent="0.45">
      <c r="P6026" s="3"/>
      <c r="W6026" s="3"/>
      <c r="Y6026" s="3"/>
    </row>
    <row r="6027" spans="16:25" x14ac:dyDescent="0.45">
      <c r="P6027" s="3"/>
      <c r="W6027" s="3"/>
      <c r="Y6027" s="3"/>
    </row>
    <row r="6028" spans="16:25" x14ac:dyDescent="0.45">
      <c r="P6028" s="3"/>
      <c r="W6028" s="3"/>
      <c r="Y6028" s="3"/>
    </row>
    <row r="6029" spans="16:25" x14ac:dyDescent="0.45">
      <c r="P6029" s="3"/>
      <c r="W6029" s="3"/>
      <c r="Y6029" s="3"/>
    </row>
    <row r="6030" spans="16:25" x14ac:dyDescent="0.45">
      <c r="P6030" s="3"/>
      <c r="W6030" s="3"/>
      <c r="Y6030" s="3"/>
    </row>
    <row r="6031" spans="16:25" x14ac:dyDescent="0.45">
      <c r="P6031" s="3"/>
      <c r="W6031" s="3"/>
      <c r="Y6031" s="3"/>
    </row>
    <row r="6032" spans="16:25" x14ac:dyDescent="0.45">
      <c r="P6032" s="3"/>
      <c r="W6032" s="3"/>
      <c r="Y6032" s="3"/>
    </row>
    <row r="6033" spans="16:25" x14ac:dyDescent="0.45">
      <c r="P6033" s="3"/>
      <c r="W6033" s="3"/>
      <c r="Y6033" s="3"/>
    </row>
    <row r="6034" spans="16:25" x14ac:dyDescent="0.45">
      <c r="P6034" s="3"/>
      <c r="W6034" s="3"/>
      <c r="Y6034" s="3"/>
    </row>
    <row r="6035" spans="16:25" x14ac:dyDescent="0.45">
      <c r="P6035" s="3"/>
      <c r="W6035" s="3"/>
      <c r="Y6035" s="3"/>
    </row>
    <row r="6036" spans="16:25" x14ac:dyDescent="0.45">
      <c r="P6036" s="3"/>
      <c r="W6036" s="3"/>
      <c r="Y6036" s="3"/>
    </row>
    <row r="6037" spans="16:25" x14ac:dyDescent="0.45">
      <c r="P6037" s="3"/>
      <c r="W6037" s="3"/>
      <c r="Y6037" s="3"/>
    </row>
    <row r="6038" spans="16:25" x14ac:dyDescent="0.45">
      <c r="P6038" s="3"/>
      <c r="W6038" s="3"/>
      <c r="Y6038" s="3"/>
    </row>
    <row r="6039" spans="16:25" x14ac:dyDescent="0.45">
      <c r="P6039" s="3"/>
      <c r="W6039" s="3"/>
      <c r="Y6039" s="3"/>
    </row>
    <row r="6040" spans="16:25" x14ac:dyDescent="0.45">
      <c r="P6040" s="3"/>
      <c r="W6040" s="3"/>
      <c r="Y6040" s="3"/>
    </row>
    <row r="6041" spans="16:25" x14ac:dyDescent="0.45">
      <c r="P6041" s="3"/>
      <c r="W6041" s="3"/>
      <c r="Y6041" s="3"/>
    </row>
    <row r="6042" spans="16:25" x14ac:dyDescent="0.45">
      <c r="P6042" s="3"/>
      <c r="W6042" s="3"/>
      <c r="Y6042" s="3"/>
    </row>
    <row r="6043" spans="16:25" x14ac:dyDescent="0.45">
      <c r="P6043" s="3"/>
      <c r="W6043" s="3"/>
      <c r="Y6043" s="3"/>
    </row>
    <row r="6044" spans="16:25" x14ac:dyDescent="0.45">
      <c r="P6044" s="3"/>
      <c r="W6044" s="3"/>
      <c r="Y6044" s="3"/>
    </row>
    <row r="6045" spans="16:25" x14ac:dyDescent="0.45">
      <c r="P6045" s="3"/>
      <c r="W6045" s="3"/>
      <c r="Y6045" s="3"/>
    </row>
    <row r="6046" spans="16:25" x14ac:dyDescent="0.45">
      <c r="P6046" s="3"/>
      <c r="W6046" s="3"/>
      <c r="Y6046" s="3"/>
    </row>
    <row r="6047" spans="16:25" x14ac:dyDescent="0.45">
      <c r="P6047" s="3"/>
      <c r="W6047" s="3"/>
      <c r="Y6047" s="3"/>
    </row>
    <row r="6048" spans="16:25" x14ac:dyDescent="0.45">
      <c r="P6048" s="3"/>
      <c r="W6048" s="3"/>
      <c r="Y6048" s="3"/>
    </row>
    <row r="6049" spans="16:25" x14ac:dyDescent="0.45">
      <c r="P6049" s="3"/>
      <c r="W6049" s="3"/>
      <c r="Y6049" s="3"/>
    </row>
    <row r="6050" spans="16:25" x14ac:dyDescent="0.45">
      <c r="P6050" s="3"/>
      <c r="W6050" s="3"/>
      <c r="Y6050" s="3"/>
    </row>
    <row r="6051" spans="16:25" x14ac:dyDescent="0.45">
      <c r="P6051" s="3"/>
      <c r="W6051" s="3"/>
      <c r="Y6051" s="3"/>
    </row>
    <row r="6052" spans="16:25" x14ac:dyDescent="0.45">
      <c r="P6052" s="3"/>
      <c r="W6052" s="3"/>
      <c r="Y6052" s="3"/>
    </row>
    <row r="6053" spans="16:25" x14ac:dyDescent="0.45">
      <c r="P6053" s="3"/>
      <c r="W6053" s="3"/>
      <c r="Y6053" s="3"/>
    </row>
    <row r="6054" spans="16:25" x14ac:dyDescent="0.45">
      <c r="P6054" s="3"/>
      <c r="W6054" s="3"/>
      <c r="Y6054" s="3"/>
    </row>
    <row r="6055" spans="16:25" x14ac:dyDescent="0.45">
      <c r="P6055" s="3"/>
      <c r="W6055" s="3"/>
      <c r="Y6055" s="3"/>
    </row>
    <row r="6056" spans="16:25" x14ac:dyDescent="0.45">
      <c r="P6056" s="3"/>
      <c r="W6056" s="3"/>
      <c r="Y6056" s="3"/>
    </row>
    <row r="6057" spans="16:25" x14ac:dyDescent="0.45">
      <c r="P6057" s="3"/>
      <c r="W6057" s="3"/>
      <c r="Y6057" s="3"/>
    </row>
    <row r="6058" spans="16:25" x14ac:dyDescent="0.45">
      <c r="P6058" s="3"/>
      <c r="W6058" s="3"/>
      <c r="Y6058" s="3"/>
    </row>
    <row r="6059" spans="16:25" x14ac:dyDescent="0.45">
      <c r="P6059" s="3"/>
      <c r="W6059" s="3"/>
      <c r="Y6059" s="3"/>
    </row>
    <row r="6060" spans="16:25" x14ac:dyDescent="0.45">
      <c r="P6060" s="3"/>
      <c r="W6060" s="3"/>
      <c r="Y6060" s="3"/>
    </row>
    <row r="6061" spans="16:25" x14ac:dyDescent="0.45">
      <c r="P6061" s="3"/>
      <c r="W6061" s="3"/>
      <c r="Y6061" s="3"/>
    </row>
    <row r="6062" spans="16:25" x14ac:dyDescent="0.45">
      <c r="P6062" s="3"/>
      <c r="W6062" s="3"/>
      <c r="Y6062" s="3"/>
    </row>
    <row r="6063" spans="16:25" x14ac:dyDescent="0.45">
      <c r="P6063" s="3"/>
      <c r="W6063" s="3"/>
      <c r="Y6063" s="3"/>
    </row>
    <row r="6064" spans="16:25" x14ac:dyDescent="0.45">
      <c r="P6064" s="3"/>
      <c r="W6064" s="3"/>
      <c r="Y6064" s="3"/>
    </row>
    <row r="6065" spans="16:25" x14ac:dyDescent="0.45">
      <c r="P6065" s="3"/>
      <c r="W6065" s="3"/>
      <c r="Y6065" s="3"/>
    </row>
    <row r="6066" spans="16:25" x14ac:dyDescent="0.45">
      <c r="P6066" s="3"/>
      <c r="W6066" s="3"/>
      <c r="Y6066" s="3"/>
    </row>
    <row r="6067" spans="16:25" x14ac:dyDescent="0.45">
      <c r="P6067" s="3"/>
      <c r="W6067" s="3"/>
      <c r="Y6067" s="3"/>
    </row>
    <row r="6068" spans="16:25" x14ac:dyDescent="0.45">
      <c r="P6068" s="3"/>
      <c r="W6068" s="3"/>
      <c r="Y6068" s="3"/>
    </row>
    <row r="6069" spans="16:25" x14ac:dyDescent="0.45">
      <c r="P6069" s="3"/>
      <c r="W6069" s="3"/>
      <c r="Y6069" s="3"/>
    </row>
    <row r="6070" spans="16:25" x14ac:dyDescent="0.45">
      <c r="P6070" s="3"/>
      <c r="W6070" s="3"/>
      <c r="Y6070" s="3"/>
    </row>
    <row r="6071" spans="16:25" x14ac:dyDescent="0.45">
      <c r="P6071" s="3"/>
      <c r="W6071" s="3"/>
      <c r="Y6071" s="3"/>
    </row>
    <row r="6072" spans="16:25" x14ac:dyDescent="0.45">
      <c r="P6072" s="3"/>
      <c r="W6072" s="3"/>
      <c r="Y6072" s="3"/>
    </row>
    <row r="6073" spans="16:25" x14ac:dyDescent="0.45">
      <c r="P6073" s="3"/>
      <c r="W6073" s="3"/>
      <c r="Y6073" s="3"/>
    </row>
    <row r="6074" spans="16:25" x14ac:dyDescent="0.45">
      <c r="P6074" s="3"/>
      <c r="W6074" s="3"/>
      <c r="Y6074" s="3"/>
    </row>
    <row r="6075" spans="16:25" x14ac:dyDescent="0.45">
      <c r="P6075" s="3"/>
      <c r="W6075" s="3"/>
      <c r="Y6075" s="3"/>
    </row>
    <row r="6076" spans="16:25" x14ac:dyDescent="0.45">
      <c r="P6076" s="3"/>
      <c r="W6076" s="3"/>
      <c r="Y6076" s="3"/>
    </row>
    <row r="6077" spans="16:25" x14ac:dyDescent="0.45">
      <c r="P6077" s="3"/>
      <c r="W6077" s="3"/>
      <c r="Y6077" s="3"/>
    </row>
    <row r="6078" spans="16:25" x14ac:dyDescent="0.45">
      <c r="P6078" s="3"/>
      <c r="W6078" s="3"/>
      <c r="Y6078" s="3"/>
    </row>
    <row r="6079" spans="16:25" x14ac:dyDescent="0.45">
      <c r="P6079" s="3"/>
      <c r="W6079" s="3"/>
      <c r="Y6079" s="3"/>
    </row>
    <row r="6080" spans="16:25" x14ac:dyDescent="0.45">
      <c r="P6080" s="3"/>
      <c r="W6080" s="3"/>
      <c r="Y6080" s="3"/>
    </row>
    <row r="6081" spans="16:25" x14ac:dyDescent="0.45">
      <c r="P6081" s="3"/>
      <c r="W6081" s="3"/>
      <c r="Y6081" s="3"/>
    </row>
    <row r="6082" spans="16:25" x14ac:dyDescent="0.45">
      <c r="P6082" s="3"/>
      <c r="W6082" s="3"/>
      <c r="Y6082" s="3"/>
    </row>
    <row r="6083" spans="16:25" x14ac:dyDescent="0.45">
      <c r="P6083" s="3"/>
      <c r="W6083" s="3"/>
      <c r="Y6083" s="3"/>
    </row>
    <row r="6084" spans="16:25" x14ac:dyDescent="0.45">
      <c r="P6084" s="3"/>
      <c r="W6084" s="3"/>
      <c r="Y6084" s="3"/>
    </row>
    <row r="6085" spans="16:25" x14ac:dyDescent="0.45">
      <c r="P6085" s="3"/>
      <c r="W6085" s="3"/>
      <c r="Y6085" s="3"/>
    </row>
    <row r="6086" spans="16:25" x14ac:dyDescent="0.45">
      <c r="P6086" s="3"/>
      <c r="W6086" s="3"/>
      <c r="Y6086" s="3"/>
    </row>
    <row r="6087" spans="16:25" x14ac:dyDescent="0.45">
      <c r="P6087" s="3"/>
      <c r="W6087" s="3"/>
      <c r="Y6087" s="3"/>
    </row>
    <row r="6088" spans="16:25" x14ac:dyDescent="0.45">
      <c r="P6088" s="3"/>
      <c r="W6088" s="3"/>
      <c r="Y6088" s="3"/>
    </row>
    <row r="6089" spans="16:25" x14ac:dyDescent="0.45">
      <c r="P6089" s="3"/>
      <c r="W6089" s="3"/>
      <c r="Y6089" s="3"/>
    </row>
    <row r="6090" spans="16:25" x14ac:dyDescent="0.45">
      <c r="P6090" s="3"/>
      <c r="W6090" s="3"/>
      <c r="Y6090" s="3"/>
    </row>
    <row r="6091" spans="16:25" x14ac:dyDescent="0.45">
      <c r="P6091" s="3"/>
      <c r="W6091" s="3"/>
      <c r="Y6091" s="3"/>
    </row>
    <row r="6092" spans="16:25" x14ac:dyDescent="0.45">
      <c r="P6092" s="3"/>
      <c r="W6092" s="3"/>
      <c r="Y6092" s="3"/>
    </row>
    <row r="6093" spans="16:25" x14ac:dyDescent="0.45">
      <c r="P6093" s="3"/>
      <c r="W6093" s="3"/>
      <c r="Y6093" s="3"/>
    </row>
    <row r="6094" spans="16:25" x14ac:dyDescent="0.45">
      <c r="P6094" s="3"/>
      <c r="W6094" s="3"/>
      <c r="Y6094" s="3"/>
    </row>
    <row r="6095" spans="16:25" x14ac:dyDescent="0.45">
      <c r="P6095" s="3"/>
      <c r="W6095" s="3"/>
      <c r="Y6095" s="3"/>
    </row>
    <row r="6096" spans="16:25" x14ac:dyDescent="0.45">
      <c r="P6096" s="3"/>
      <c r="W6096" s="3"/>
      <c r="Y6096" s="3"/>
    </row>
    <row r="6097" spans="16:25" x14ac:dyDescent="0.45">
      <c r="P6097" s="3"/>
      <c r="W6097" s="3"/>
      <c r="Y6097" s="3"/>
    </row>
    <row r="6098" spans="16:25" x14ac:dyDescent="0.45">
      <c r="P6098" s="3"/>
      <c r="W6098" s="3"/>
      <c r="Y6098" s="3"/>
    </row>
    <row r="6099" spans="16:25" x14ac:dyDescent="0.45">
      <c r="P6099" s="3"/>
      <c r="W6099" s="3"/>
      <c r="Y6099" s="3"/>
    </row>
    <row r="6100" spans="16:25" x14ac:dyDescent="0.45">
      <c r="P6100" s="3"/>
      <c r="W6100" s="3"/>
      <c r="Y6100" s="3"/>
    </row>
    <row r="6101" spans="16:25" x14ac:dyDescent="0.45">
      <c r="P6101" s="3"/>
      <c r="W6101" s="3"/>
      <c r="Y6101" s="3"/>
    </row>
    <row r="6102" spans="16:25" x14ac:dyDescent="0.45">
      <c r="P6102" s="3"/>
      <c r="W6102" s="3"/>
      <c r="Y6102" s="3"/>
    </row>
    <row r="6103" spans="16:25" x14ac:dyDescent="0.45">
      <c r="P6103" s="3"/>
      <c r="W6103" s="3"/>
      <c r="Y6103" s="3"/>
    </row>
    <row r="6104" spans="16:25" x14ac:dyDescent="0.45">
      <c r="P6104" s="3"/>
      <c r="W6104" s="3"/>
      <c r="Y6104" s="3"/>
    </row>
    <row r="6105" spans="16:25" x14ac:dyDescent="0.45">
      <c r="P6105" s="3"/>
      <c r="W6105" s="3"/>
      <c r="Y6105" s="3"/>
    </row>
    <row r="6106" spans="16:25" x14ac:dyDescent="0.45">
      <c r="P6106" s="3"/>
      <c r="W6106" s="3"/>
      <c r="Y6106" s="3"/>
    </row>
    <row r="6107" spans="16:25" x14ac:dyDescent="0.45">
      <c r="P6107" s="3"/>
      <c r="W6107" s="3"/>
      <c r="Y6107" s="3"/>
    </row>
    <row r="6108" spans="16:25" x14ac:dyDescent="0.45">
      <c r="P6108" s="3"/>
      <c r="W6108" s="3"/>
      <c r="Y6108" s="3"/>
    </row>
    <row r="6109" spans="16:25" x14ac:dyDescent="0.45">
      <c r="P6109" s="3"/>
      <c r="W6109" s="3"/>
      <c r="Y6109" s="3"/>
    </row>
    <row r="6110" spans="16:25" x14ac:dyDescent="0.45">
      <c r="P6110" s="3"/>
      <c r="W6110" s="3"/>
      <c r="Y6110" s="3"/>
    </row>
    <row r="6111" spans="16:25" x14ac:dyDescent="0.45">
      <c r="P6111" s="3"/>
      <c r="W6111" s="3"/>
      <c r="Y6111" s="3"/>
    </row>
    <row r="6112" spans="16:25" x14ac:dyDescent="0.45">
      <c r="P6112" s="3"/>
      <c r="W6112" s="3"/>
      <c r="Y6112" s="3"/>
    </row>
    <row r="6113" spans="16:25" x14ac:dyDescent="0.45">
      <c r="P6113" s="3"/>
      <c r="W6113" s="3"/>
      <c r="Y6113" s="3"/>
    </row>
    <row r="6114" spans="16:25" x14ac:dyDescent="0.45">
      <c r="P6114" s="3"/>
      <c r="W6114" s="3"/>
      <c r="Y6114" s="3"/>
    </row>
    <row r="6115" spans="16:25" x14ac:dyDescent="0.45">
      <c r="P6115" s="3"/>
      <c r="W6115" s="3"/>
      <c r="Y6115" s="3"/>
    </row>
    <row r="6116" spans="16:25" x14ac:dyDescent="0.45">
      <c r="P6116" s="3"/>
      <c r="W6116" s="3"/>
      <c r="Y6116" s="3"/>
    </row>
    <row r="6117" spans="16:25" x14ac:dyDescent="0.45">
      <c r="P6117" s="3"/>
      <c r="W6117" s="3"/>
      <c r="Y6117" s="3"/>
    </row>
    <row r="6118" spans="16:25" x14ac:dyDescent="0.45">
      <c r="P6118" s="3"/>
      <c r="W6118" s="3"/>
      <c r="Y6118" s="3"/>
    </row>
    <row r="6119" spans="16:25" x14ac:dyDescent="0.45">
      <c r="P6119" s="3"/>
      <c r="W6119" s="3"/>
      <c r="Y6119" s="3"/>
    </row>
    <row r="6120" spans="16:25" x14ac:dyDescent="0.45">
      <c r="P6120" s="3"/>
      <c r="W6120" s="3"/>
      <c r="Y6120" s="3"/>
    </row>
    <row r="6121" spans="16:25" x14ac:dyDescent="0.45">
      <c r="P6121" s="3"/>
      <c r="W6121" s="3"/>
      <c r="Y6121" s="3"/>
    </row>
    <row r="6122" spans="16:25" x14ac:dyDescent="0.45">
      <c r="P6122" s="3"/>
      <c r="W6122" s="3"/>
      <c r="Y6122" s="3"/>
    </row>
    <row r="6123" spans="16:25" x14ac:dyDescent="0.45">
      <c r="P6123" s="3"/>
      <c r="W6123" s="3"/>
      <c r="Y6123" s="3"/>
    </row>
    <row r="6124" spans="16:25" x14ac:dyDescent="0.45">
      <c r="P6124" s="3"/>
      <c r="W6124" s="3"/>
      <c r="Y6124" s="3"/>
    </row>
    <row r="6125" spans="16:25" x14ac:dyDescent="0.45">
      <c r="P6125" s="3"/>
      <c r="W6125" s="3"/>
      <c r="Y6125" s="3"/>
    </row>
    <row r="6126" spans="16:25" x14ac:dyDescent="0.45">
      <c r="P6126" s="3"/>
      <c r="W6126" s="3"/>
      <c r="Y6126" s="3"/>
    </row>
    <row r="6127" spans="16:25" x14ac:dyDescent="0.45">
      <c r="P6127" s="3"/>
      <c r="W6127" s="3"/>
      <c r="Y6127" s="3"/>
    </row>
    <row r="6128" spans="16:25" x14ac:dyDescent="0.45">
      <c r="P6128" s="3"/>
      <c r="W6128" s="3"/>
      <c r="Y6128" s="3"/>
    </row>
    <row r="6129" spans="16:25" x14ac:dyDescent="0.45">
      <c r="P6129" s="3"/>
      <c r="W6129" s="3"/>
      <c r="Y6129" s="3"/>
    </row>
    <row r="6130" spans="16:25" x14ac:dyDescent="0.45">
      <c r="P6130" s="3"/>
      <c r="W6130" s="3"/>
      <c r="Y6130" s="3"/>
    </row>
    <row r="6131" spans="16:25" x14ac:dyDescent="0.45">
      <c r="P6131" s="3"/>
      <c r="W6131" s="3"/>
      <c r="Y6131" s="3"/>
    </row>
    <row r="6132" spans="16:25" x14ac:dyDescent="0.45">
      <c r="P6132" s="3"/>
      <c r="W6132" s="3"/>
      <c r="Y6132" s="3"/>
    </row>
    <row r="6133" spans="16:25" x14ac:dyDescent="0.45">
      <c r="P6133" s="3"/>
      <c r="W6133" s="3"/>
      <c r="Y6133" s="3"/>
    </row>
    <row r="6134" spans="16:25" x14ac:dyDescent="0.45">
      <c r="P6134" s="3"/>
      <c r="W6134" s="3"/>
      <c r="Y6134" s="3"/>
    </row>
    <row r="6135" spans="16:25" x14ac:dyDescent="0.45">
      <c r="P6135" s="3"/>
      <c r="W6135" s="3"/>
      <c r="Y6135" s="3"/>
    </row>
    <row r="6136" spans="16:25" x14ac:dyDescent="0.45">
      <c r="P6136" s="3"/>
      <c r="W6136" s="3"/>
      <c r="Y6136" s="3"/>
    </row>
    <row r="6137" spans="16:25" x14ac:dyDescent="0.45">
      <c r="P6137" s="3"/>
      <c r="W6137" s="3"/>
      <c r="Y6137" s="3"/>
    </row>
    <row r="6138" spans="16:25" x14ac:dyDescent="0.45">
      <c r="P6138" s="3"/>
      <c r="W6138" s="3"/>
      <c r="Y6138" s="3"/>
    </row>
    <row r="6139" spans="16:25" x14ac:dyDescent="0.45">
      <c r="P6139" s="3"/>
      <c r="W6139" s="3"/>
      <c r="Y6139" s="3"/>
    </row>
    <row r="6140" spans="16:25" x14ac:dyDescent="0.45">
      <c r="P6140" s="3"/>
      <c r="W6140" s="3"/>
      <c r="Y6140" s="3"/>
    </row>
    <row r="6141" spans="16:25" x14ac:dyDescent="0.45">
      <c r="P6141" s="3"/>
      <c r="W6141" s="3"/>
      <c r="Y6141" s="3"/>
    </row>
    <row r="6142" spans="16:25" x14ac:dyDescent="0.45">
      <c r="P6142" s="3"/>
      <c r="W6142" s="3"/>
      <c r="Y6142" s="3"/>
    </row>
    <row r="6143" spans="16:25" x14ac:dyDescent="0.45">
      <c r="P6143" s="3"/>
      <c r="W6143" s="3"/>
      <c r="Y6143" s="3"/>
    </row>
    <row r="6144" spans="16:25" x14ac:dyDescent="0.45">
      <c r="P6144" s="3"/>
      <c r="W6144" s="3"/>
      <c r="Y6144" s="3"/>
    </row>
    <row r="6145" spans="16:25" x14ac:dyDescent="0.45">
      <c r="P6145" s="3"/>
      <c r="W6145" s="3"/>
      <c r="Y6145" s="3"/>
    </row>
    <row r="6146" spans="16:25" x14ac:dyDescent="0.45">
      <c r="P6146" s="3"/>
      <c r="W6146" s="3"/>
      <c r="Y6146" s="3"/>
    </row>
    <row r="6147" spans="16:25" x14ac:dyDescent="0.45">
      <c r="P6147" s="3"/>
      <c r="W6147" s="3"/>
      <c r="Y6147" s="3"/>
    </row>
    <row r="6148" spans="16:25" x14ac:dyDescent="0.45">
      <c r="P6148" s="3"/>
      <c r="W6148" s="3"/>
      <c r="Y6148" s="3"/>
    </row>
    <row r="6149" spans="16:25" x14ac:dyDescent="0.45">
      <c r="P6149" s="3"/>
      <c r="W6149" s="3"/>
      <c r="Y6149" s="3"/>
    </row>
    <row r="6150" spans="16:25" x14ac:dyDescent="0.45">
      <c r="P6150" s="3"/>
      <c r="W6150" s="3"/>
      <c r="Y6150" s="3"/>
    </row>
    <row r="6151" spans="16:25" x14ac:dyDescent="0.45">
      <c r="P6151" s="3"/>
      <c r="W6151" s="3"/>
      <c r="Y6151" s="3"/>
    </row>
    <row r="6152" spans="16:25" x14ac:dyDescent="0.45">
      <c r="P6152" s="3"/>
      <c r="W6152" s="3"/>
      <c r="Y6152" s="3"/>
    </row>
    <row r="6153" spans="16:25" x14ac:dyDescent="0.45">
      <c r="P6153" s="3"/>
      <c r="W6153" s="3"/>
      <c r="Y6153" s="3"/>
    </row>
    <row r="6154" spans="16:25" x14ac:dyDescent="0.45">
      <c r="P6154" s="3"/>
      <c r="W6154" s="3"/>
      <c r="Y6154" s="3"/>
    </row>
    <row r="6155" spans="16:25" x14ac:dyDescent="0.45">
      <c r="P6155" s="3"/>
      <c r="W6155" s="3"/>
      <c r="Y6155" s="3"/>
    </row>
    <row r="6156" spans="16:25" x14ac:dyDescent="0.45">
      <c r="P6156" s="3"/>
      <c r="W6156" s="3"/>
      <c r="Y6156" s="3"/>
    </row>
    <row r="6157" spans="16:25" x14ac:dyDescent="0.45">
      <c r="P6157" s="3"/>
      <c r="W6157" s="3"/>
      <c r="Y6157" s="3"/>
    </row>
    <row r="6158" spans="16:25" x14ac:dyDescent="0.45">
      <c r="P6158" s="3"/>
      <c r="W6158" s="3"/>
      <c r="Y6158" s="3"/>
    </row>
    <row r="6159" spans="16:25" x14ac:dyDescent="0.45">
      <c r="P6159" s="3"/>
      <c r="W6159" s="3"/>
      <c r="Y6159" s="3"/>
    </row>
    <row r="6160" spans="16:25" x14ac:dyDescent="0.45">
      <c r="P6160" s="3"/>
      <c r="W6160" s="3"/>
      <c r="Y6160" s="3"/>
    </row>
    <row r="6161" spans="16:25" x14ac:dyDescent="0.45">
      <c r="P6161" s="3"/>
      <c r="W6161" s="3"/>
      <c r="Y6161" s="3"/>
    </row>
    <row r="6162" spans="16:25" x14ac:dyDescent="0.45">
      <c r="P6162" s="3"/>
      <c r="W6162" s="3"/>
      <c r="Y6162" s="3"/>
    </row>
    <row r="6163" spans="16:25" x14ac:dyDescent="0.45">
      <c r="P6163" s="3"/>
      <c r="W6163" s="3"/>
      <c r="Y6163" s="3"/>
    </row>
    <row r="6164" spans="16:25" x14ac:dyDescent="0.45">
      <c r="P6164" s="3"/>
      <c r="W6164" s="3"/>
      <c r="Y6164" s="3"/>
    </row>
    <row r="6165" spans="16:25" x14ac:dyDescent="0.45">
      <c r="P6165" s="3"/>
      <c r="W6165" s="3"/>
      <c r="Y6165" s="3"/>
    </row>
    <row r="6166" spans="16:25" x14ac:dyDescent="0.45">
      <c r="P6166" s="3"/>
      <c r="W6166" s="3"/>
      <c r="Y6166" s="3"/>
    </row>
    <row r="6167" spans="16:25" x14ac:dyDescent="0.45">
      <c r="P6167" s="3"/>
      <c r="W6167" s="3"/>
      <c r="Y6167" s="3"/>
    </row>
    <row r="6168" spans="16:25" x14ac:dyDescent="0.45">
      <c r="P6168" s="3"/>
      <c r="W6168" s="3"/>
      <c r="Y6168" s="3"/>
    </row>
    <row r="6169" spans="16:25" x14ac:dyDescent="0.45">
      <c r="P6169" s="3"/>
      <c r="W6169" s="3"/>
      <c r="Y6169" s="3"/>
    </row>
    <row r="6170" spans="16:25" x14ac:dyDescent="0.45">
      <c r="P6170" s="3"/>
      <c r="W6170" s="3"/>
      <c r="Y6170" s="3"/>
    </row>
    <row r="6171" spans="16:25" x14ac:dyDescent="0.45">
      <c r="P6171" s="3"/>
      <c r="W6171" s="3"/>
      <c r="Y6171" s="3"/>
    </row>
    <row r="6172" spans="16:25" x14ac:dyDescent="0.45">
      <c r="P6172" s="3"/>
      <c r="W6172" s="3"/>
      <c r="Y6172" s="3"/>
    </row>
    <row r="6173" spans="16:25" x14ac:dyDescent="0.45">
      <c r="P6173" s="3"/>
      <c r="W6173" s="3"/>
      <c r="Y6173" s="3"/>
    </row>
    <row r="6174" spans="16:25" x14ac:dyDescent="0.45">
      <c r="P6174" s="3"/>
      <c r="W6174" s="3"/>
      <c r="Y6174" s="3"/>
    </row>
    <row r="6175" spans="16:25" x14ac:dyDescent="0.45">
      <c r="P6175" s="3"/>
      <c r="W6175" s="3"/>
      <c r="Y6175" s="3"/>
    </row>
    <row r="6176" spans="16:25" x14ac:dyDescent="0.45">
      <c r="P6176" s="3"/>
      <c r="W6176" s="3"/>
      <c r="Y6176" s="3"/>
    </row>
    <row r="6177" spans="16:25" x14ac:dyDescent="0.45">
      <c r="P6177" s="3"/>
      <c r="W6177" s="3"/>
      <c r="Y6177" s="3"/>
    </row>
    <row r="6178" spans="16:25" x14ac:dyDescent="0.45">
      <c r="P6178" s="3"/>
      <c r="W6178" s="3"/>
      <c r="Y6178" s="3"/>
    </row>
    <row r="6179" spans="16:25" x14ac:dyDescent="0.45">
      <c r="P6179" s="3"/>
      <c r="W6179" s="3"/>
      <c r="Y6179" s="3"/>
    </row>
    <row r="6180" spans="16:25" x14ac:dyDescent="0.45">
      <c r="P6180" s="3"/>
      <c r="W6180" s="3"/>
      <c r="Y6180" s="3"/>
    </row>
    <row r="6181" spans="16:25" x14ac:dyDescent="0.45">
      <c r="P6181" s="3"/>
      <c r="W6181" s="3"/>
      <c r="Y6181" s="3"/>
    </row>
    <row r="6182" spans="16:25" x14ac:dyDescent="0.45">
      <c r="P6182" s="3"/>
      <c r="W6182" s="3"/>
      <c r="Y6182" s="3"/>
    </row>
    <row r="6183" spans="16:25" x14ac:dyDescent="0.45">
      <c r="P6183" s="3"/>
      <c r="W6183" s="3"/>
      <c r="Y6183" s="3"/>
    </row>
    <row r="6184" spans="16:25" x14ac:dyDescent="0.45">
      <c r="P6184" s="3"/>
      <c r="W6184" s="3"/>
      <c r="Y6184" s="3"/>
    </row>
    <row r="6185" spans="16:25" x14ac:dyDescent="0.45">
      <c r="P6185" s="3"/>
      <c r="W6185" s="3"/>
      <c r="Y6185" s="3"/>
    </row>
    <row r="6186" spans="16:25" x14ac:dyDescent="0.45">
      <c r="P6186" s="3"/>
      <c r="W6186" s="3"/>
      <c r="Y6186" s="3"/>
    </row>
    <row r="6187" spans="16:25" x14ac:dyDescent="0.45">
      <c r="P6187" s="3"/>
      <c r="W6187" s="3"/>
      <c r="Y6187" s="3"/>
    </row>
    <row r="6188" spans="16:25" x14ac:dyDescent="0.45">
      <c r="P6188" s="3"/>
      <c r="W6188" s="3"/>
      <c r="Y6188" s="3"/>
    </row>
    <row r="6189" spans="16:25" x14ac:dyDescent="0.45">
      <c r="P6189" s="3"/>
      <c r="W6189" s="3"/>
      <c r="Y6189" s="3"/>
    </row>
    <row r="6190" spans="16:25" x14ac:dyDescent="0.45">
      <c r="P6190" s="3"/>
      <c r="W6190" s="3"/>
      <c r="Y6190" s="3"/>
    </row>
    <row r="6191" spans="16:25" x14ac:dyDescent="0.45">
      <c r="P6191" s="3"/>
      <c r="W6191" s="3"/>
      <c r="Y6191" s="3"/>
    </row>
    <row r="6192" spans="16:25" x14ac:dyDescent="0.45">
      <c r="P6192" s="3"/>
      <c r="W6192" s="3"/>
      <c r="Y6192" s="3"/>
    </row>
    <row r="6193" spans="16:25" x14ac:dyDescent="0.45">
      <c r="P6193" s="3"/>
      <c r="W6193" s="3"/>
      <c r="Y6193" s="3"/>
    </row>
    <row r="6194" spans="16:25" x14ac:dyDescent="0.45">
      <c r="P6194" s="3"/>
      <c r="W6194" s="3"/>
      <c r="Y6194" s="3"/>
    </row>
    <row r="6195" spans="16:25" x14ac:dyDescent="0.45">
      <c r="P6195" s="3"/>
      <c r="W6195" s="3"/>
      <c r="Y6195" s="3"/>
    </row>
    <row r="6196" spans="16:25" x14ac:dyDescent="0.45">
      <c r="P6196" s="3"/>
      <c r="W6196" s="3"/>
      <c r="Y6196" s="3"/>
    </row>
    <row r="6197" spans="16:25" x14ac:dyDescent="0.45">
      <c r="P6197" s="3"/>
      <c r="W6197" s="3"/>
      <c r="Y6197" s="3"/>
    </row>
    <row r="6198" spans="16:25" x14ac:dyDescent="0.45">
      <c r="P6198" s="3"/>
      <c r="W6198" s="3"/>
      <c r="Y6198" s="3"/>
    </row>
    <row r="6199" spans="16:25" x14ac:dyDescent="0.45">
      <c r="P6199" s="3"/>
      <c r="W6199" s="3"/>
      <c r="Y6199" s="3"/>
    </row>
    <row r="6200" spans="16:25" x14ac:dyDescent="0.45">
      <c r="P6200" s="3"/>
      <c r="W6200" s="3"/>
      <c r="Y6200" s="3"/>
    </row>
    <row r="6201" spans="16:25" x14ac:dyDescent="0.45">
      <c r="P6201" s="3"/>
      <c r="W6201" s="3"/>
      <c r="Y6201" s="3"/>
    </row>
    <row r="6202" spans="16:25" x14ac:dyDescent="0.45">
      <c r="P6202" s="3"/>
      <c r="W6202" s="3"/>
      <c r="Y6202" s="3"/>
    </row>
    <row r="6203" spans="16:25" x14ac:dyDescent="0.45">
      <c r="P6203" s="3"/>
      <c r="W6203" s="3"/>
      <c r="Y6203" s="3"/>
    </row>
    <row r="6204" spans="16:25" x14ac:dyDescent="0.45">
      <c r="P6204" s="3"/>
      <c r="W6204" s="3"/>
      <c r="Y6204" s="3"/>
    </row>
    <row r="6205" spans="16:25" x14ac:dyDescent="0.45">
      <c r="P6205" s="3"/>
      <c r="W6205" s="3"/>
      <c r="Y6205" s="3"/>
    </row>
    <row r="6206" spans="16:25" x14ac:dyDescent="0.45">
      <c r="P6206" s="3"/>
      <c r="W6206" s="3"/>
      <c r="Y6206" s="3"/>
    </row>
    <row r="6207" spans="16:25" x14ac:dyDescent="0.45">
      <c r="P6207" s="3"/>
      <c r="W6207" s="3"/>
      <c r="Y6207" s="3"/>
    </row>
    <row r="6208" spans="16:25" x14ac:dyDescent="0.45">
      <c r="P6208" s="3"/>
      <c r="W6208" s="3"/>
      <c r="Y6208" s="3"/>
    </row>
    <row r="6209" spans="16:25" x14ac:dyDescent="0.45">
      <c r="P6209" s="3"/>
      <c r="W6209" s="3"/>
      <c r="Y6209" s="3"/>
    </row>
    <row r="6210" spans="16:25" x14ac:dyDescent="0.45">
      <c r="P6210" s="3"/>
      <c r="W6210" s="3"/>
      <c r="Y6210" s="3"/>
    </row>
    <row r="6211" spans="16:25" x14ac:dyDescent="0.45">
      <c r="P6211" s="3"/>
      <c r="W6211" s="3"/>
      <c r="Y6211" s="3"/>
    </row>
    <row r="6212" spans="16:25" x14ac:dyDescent="0.45">
      <c r="P6212" s="3"/>
      <c r="W6212" s="3"/>
      <c r="Y6212" s="3"/>
    </row>
    <row r="6213" spans="16:25" x14ac:dyDescent="0.45">
      <c r="P6213" s="3"/>
      <c r="W6213" s="3"/>
      <c r="Y6213" s="3"/>
    </row>
    <row r="6214" spans="16:25" x14ac:dyDescent="0.45">
      <c r="P6214" s="3"/>
      <c r="W6214" s="3"/>
      <c r="Y6214" s="3"/>
    </row>
    <row r="6215" spans="16:25" x14ac:dyDescent="0.45">
      <c r="P6215" s="3"/>
      <c r="W6215" s="3"/>
      <c r="Y6215" s="3"/>
    </row>
    <row r="6216" spans="16:25" x14ac:dyDescent="0.45">
      <c r="P6216" s="3"/>
      <c r="W6216" s="3"/>
      <c r="Y6216" s="3"/>
    </row>
    <row r="6217" spans="16:25" x14ac:dyDescent="0.45">
      <c r="P6217" s="3"/>
      <c r="W6217" s="3"/>
      <c r="Y6217" s="3"/>
    </row>
    <row r="6218" spans="16:25" x14ac:dyDescent="0.45">
      <c r="P6218" s="3"/>
      <c r="W6218" s="3"/>
      <c r="Y6218" s="3"/>
    </row>
    <row r="6219" spans="16:25" x14ac:dyDescent="0.45">
      <c r="P6219" s="3"/>
      <c r="W6219" s="3"/>
      <c r="Y6219" s="3"/>
    </row>
    <row r="6220" spans="16:25" x14ac:dyDescent="0.45">
      <c r="P6220" s="3"/>
      <c r="W6220" s="3"/>
      <c r="Y6220" s="3"/>
    </row>
    <row r="6221" spans="16:25" x14ac:dyDescent="0.45">
      <c r="P6221" s="3"/>
      <c r="W6221" s="3"/>
      <c r="Y6221" s="3"/>
    </row>
    <row r="6222" spans="16:25" x14ac:dyDescent="0.45">
      <c r="P6222" s="3"/>
      <c r="W6222" s="3"/>
      <c r="Y6222" s="3"/>
    </row>
    <row r="6223" spans="16:25" x14ac:dyDescent="0.45">
      <c r="P6223" s="3"/>
      <c r="W6223" s="3"/>
      <c r="Y6223" s="3"/>
    </row>
    <row r="6224" spans="16:25" x14ac:dyDescent="0.45">
      <c r="P6224" s="3"/>
      <c r="W6224" s="3"/>
      <c r="Y6224" s="3"/>
    </row>
    <row r="6225" spans="16:25" x14ac:dyDescent="0.45">
      <c r="P6225" s="3"/>
      <c r="W6225" s="3"/>
      <c r="Y6225" s="3"/>
    </row>
    <row r="6226" spans="16:25" x14ac:dyDescent="0.45">
      <c r="P6226" s="3"/>
      <c r="W6226" s="3"/>
      <c r="Y6226" s="3"/>
    </row>
    <row r="6227" spans="16:25" x14ac:dyDescent="0.45">
      <c r="P6227" s="3"/>
      <c r="W6227" s="3"/>
      <c r="Y6227" s="3"/>
    </row>
    <row r="6228" spans="16:25" x14ac:dyDescent="0.45">
      <c r="P6228" s="3"/>
      <c r="W6228" s="3"/>
      <c r="Y6228" s="3"/>
    </row>
    <row r="6229" spans="16:25" x14ac:dyDescent="0.45">
      <c r="P6229" s="3"/>
      <c r="W6229" s="3"/>
      <c r="Y6229" s="3"/>
    </row>
    <row r="6230" spans="16:25" x14ac:dyDescent="0.45">
      <c r="P6230" s="3"/>
      <c r="W6230" s="3"/>
      <c r="Y6230" s="3"/>
    </row>
    <row r="6231" spans="16:25" x14ac:dyDescent="0.45">
      <c r="P6231" s="3"/>
      <c r="W6231" s="3"/>
      <c r="Y6231" s="3"/>
    </row>
    <row r="6232" spans="16:25" x14ac:dyDescent="0.45">
      <c r="P6232" s="3"/>
      <c r="W6232" s="3"/>
      <c r="Y6232" s="3"/>
    </row>
    <row r="6233" spans="16:25" x14ac:dyDescent="0.45">
      <c r="P6233" s="3"/>
      <c r="W6233" s="3"/>
      <c r="Y6233" s="3"/>
    </row>
    <row r="6234" spans="16:25" x14ac:dyDescent="0.45">
      <c r="P6234" s="3"/>
      <c r="W6234" s="3"/>
      <c r="Y6234" s="3"/>
    </row>
    <row r="6235" spans="16:25" x14ac:dyDescent="0.45">
      <c r="P6235" s="3"/>
      <c r="W6235" s="3"/>
      <c r="Y6235" s="3"/>
    </row>
    <row r="6236" spans="16:25" x14ac:dyDescent="0.45">
      <c r="P6236" s="3"/>
      <c r="W6236" s="3"/>
      <c r="Y6236" s="3"/>
    </row>
    <row r="6237" spans="16:25" x14ac:dyDescent="0.45">
      <c r="P6237" s="3"/>
      <c r="W6237" s="3"/>
      <c r="Y6237" s="3"/>
    </row>
    <row r="6238" spans="16:25" x14ac:dyDescent="0.45">
      <c r="P6238" s="3"/>
      <c r="W6238" s="3"/>
      <c r="Y6238" s="3"/>
    </row>
    <row r="6239" spans="16:25" x14ac:dyDescent="0.45">
      <c r="P6239" s="3"/>
      <c r="W6239" s="3"/>
      <c r="Y6239" s="3"/>
    </row>
    <row r="6240" spans="16:25" x14ac:dyDescent="0.45">
      <c r="P6240" s="3"/>
      <c r="W6240" s="3"/>
      <c r="Y6240" s="3"/>
    </row>
    <row r="6241" spans="16:25" x14ac:dyDescent="0.45">
      <c r="P6241" s="3"/>
      <c r="W6241" s="3"/>
      <c r="Y6241" s="3"/>
    </row>
    <row r="6242" spans="16:25" x14ac:dyDescent="0.45">
      <c r="P6242" s="3"/>
      <c r="W6242" s="3"/>
      <c r="Y6242" s="3"/>
    </row>
    <row r="6243" spans="16:25" x14ac:dyDescent="0.45">
      <c r="P6243" s="3"/>
      <c r="W6243" s="3"/>
      <c r="Y6243" s="3"/>
    </row>
    <row r="6244" spans="16:25" x14ac:dyDescent="0.45">
      <c r="P6244" s="3"/>
      <c r="W6244" s="3"/>
      <c r="Y6244" s="3"/>
    </row>
    <row r="6245" spans="16:25" x14ac:dyDescent="0.45">
      <c r="P6245" s="3"/>
      <c r="W6245" s="3"/>
      <c r="Y6245" s="3"/>
    </row>
    <row r="6246" spans="16:25" x14ac:dyDescent="0.45">
      <c r="P6246" s="3"/>
      <c r="W6246" s="3"/>
      <c r="Y6246" s="3"/>
    </row>
    <row r="6247" spans="16:25" x14ac:dyDescent="0.45">
      <c r="P6247" s="3"/>
      <c r="W6247" s="3"/>
      <c r="Y6247" s="3"/>
    </row>
    <row r="6248" spans="16:25" x14ac:dyDescent="0.45">
      <c r="P6248" s="3"/>
      <c r="W6248" s="3"/>
      <c r="Y6248" s="3"/>
    </row>
    <row r="6249" spans="16:25" x14ac:dyDescent="0.45">
      <c r="P6249" s="3"/>
      <c r="W6249" s="3"/>
      <c r="Y6249" s="3"/>
    </row>
    <row r="6250" spans="16:25" x14ac:dyDescent="0.45">
      <c r="P6250" s="3"/>
      <c r="W6250" s="3"/>
      <c r="Y6250" s="3"/>
    </row>
    <row r="6251" spans="16:25" x14ac:dyDescent="0.45">
      <c r="P6251" s="3"/>
      <c r="W6251" s="3"/>
      <c r="Y6251" s="3"/>
    </row>
    <row r="6252" spans="16:25" x14ac:dyDescent="0.45">
      <c r="P6252" s="3"/>
      <c r="W6252" s="3"/>
      <c r="Y6252" s="3"/>
    </row>
    <row r="6253" spans="16:25" x14ac:dyDescent="0.45">
      <c r="P6253" s="3"/>
      <c r="W6253" s="3"/>
      <c r="Y6253" s="3"/>
    </row>
    <row r="6254" spans="16:25" x14ac:dyDescent="0.45">
      <c r="P6254" s="3"/>
      <c r="W6254" s="3"/>
      <c r="Y6254" s="3"/>
    </row>
    <row r="6255" spans="16:25" x14ac:dyDescent="0.45">
      <c r="P6255" s="3"/>
      <c r="W6255" s="3"/>
      <c r="Y6255" s="3"/>
    </row>
    <row r="6256" spans="16:25" x14ac:dyDescent="0.45">
      <c r="P6256" s="3"/>
      <c r="W6256" s="3"/>
      <c r="Y6256" s="3"/>
    </row>
    <row r="6257" spans="16:25" x14ac:dyDescent="0.45">
      <c r="P6257" s="3"/>
      <c r="W6257" s="3"/>
      <c r="Y6257" s="3"/>
    </row>
    <row r="6258" spans="16:25" x14ac:dyDescent="0.45">
      <c r="P6258" s="3"/>
      <c r="W6258" s="3"/>
      <c r="Y6258" s="3"/>
    </row>
    <row r="6259" spans="16:25" x14ac:dyDescent="0.45">
      <c r="P6259" s="3"/>
      <c r="W6259" s="3"/>
      <c r="Y6259" s="3"/>
    </row>
    <row r="6260" spans="16:25" x14ac:dyDescent="0.45">
      <c r="P6260" s="3"/>
      <c r="W6260" s="3"/>
      <c r="Y6260" s="3"/>
    </row>
    <row r="6261" spans="16:25" x14ac:dyDescent="0.45">
      <c r="P6261" s="3"/>
      <c r="W6261" s="3"/>
      <c r="Y6261" s="3"/>
    </row>
    <row r="6262" spans="16:25" x14ac:dyDescent="0.45">
      <c r="P6262" s="3"/>
      <c r="W6262" s="3"/>
      <c r="Y6262" s="3"/>
    </row>
    <row r="6263" spans="16:25" x14ac:dyDescent="0.45">
      <c r="P6263" s="3"/>
      <c r="W6263" s="3"/>
      <c r="Y6263" s="3"/>
    </row>
    <row r="6264" spans="16:25" x14ac:dyDescent="0.45">
      <c r="P6264" s="3"/>
      <c r="W6264" s="3"/>
      <c r="Y6264" s="3"/>
    </row>
    <row r="6265" spans="16:25" x14ac:dyDescent="0.45">
      <c r="P6265" s="3"/>
      <c r="W6265" s="3"/>
      <c r="Y6265" s="3"/>
    </row>
    <row r="6266" spans="16:25" x14ac:dyDescent="0.45">
      <c r="P6266" s="3"/>
      <c r="W6266" s="3"/>
      <c r="Y6266" s="3"/>
    </row>
    <row r="6267" spans="16:25" x14ac:dyDescent="0.45">
      <c r="P6267" s="3"/>
      <c r="W6267" s="3"/>
      <c r="Y6267" s="3"/>
    </row>
    <row r="6268" spans="16:25" x14ac:dyDescent="0.45">
      <c r="P6268" s="3"/>
      <c r="W6268" s="3"/>
      <c r="Y6268" s="3"/>
    </row>
    <row r="6269" spans="16:25" x14ac:dyDescent="0.45">
      <c r="P6269" s="3"/>
      <c r="W6269" s="3"/>
      <c r="Y6269" s="3"/>
    </row>
    <row r="6270" spans="16:25" x14ac:dyDescent="0.45">
      <c r="P6270" s="3"/>
      <c r="W6270" s="3"/>
      <c r="Y6270" s="3"/>
    </row>
    <row r="6271" spans="16:25" x14ac:dyDescent="0.45">
      <c r="P6271" s="3"/>
      <c r="W6271" s="3"/>
      <c r="Y6271" s="3"/>
    </row>
    <row r="6272" spans="16:25" x14ac:dyDescent="0.45">
      <c r="P6272" s="3"/>
      <c r="W6272" s="3"/>
      <c r="Y6272" s="3"/>
    </row>
    <row r="6273" spans="16:25" x14ac:dyDescent="0.45">
      <c r="P6273" s="3"/>
      <c r="W6273" s="3"/>
      <c r="Y6273" s="3"/>
    </row>
    <row r="6274" spans="16:25" x14ac:dyDescent="0.45">
      <c r="P6274" s="3"/>
      <c r="W6274" s="3"/>
      <c r="Y6274" s="3"/>
    </row>
    <row r="6275" spans="16:25" x14ac:dyDescent="0.45">
      <c r="P6275" s="3"/>
      <c r="W6275" s="3"/>
      <c r="Y6275" s="3"/>
    </row>
    <row r="6276" spans="16:25" x14ac:dyDescent="0.45">
      <c r="P6276" s="3"/>
      <c r="W6276" s="3"/>
      <c r="Y6276" s="3"/>
    </row>
    <row r="6277" spans="16:25" x14ac:dyDescent="0.45">
      <c r="P6277" s="3"/>
      <c r="W6277" s="3"/>
      <c r="Y6277" s="3"/>
    </row>
    <row r="6278" spans="16:25" x14ac:dyDescent="0.45">
      <c r="P6278" s="3"/>
      <c r="W6278" s="3"/>
      <c r="Y6278" s="3"/>
    </row>
    <row r="6279" spans="16:25" x14ac:dyDescent="0.45">
      <c r="P6279" s="3"/>
      <c r="W6279" s="3"/>
      <c r="Y6279" s="3"/>
    </row>
    <row r="6280" spans="16:25" x14ac:dyDescent="0.45">
      <c r="P6280" s="3"/>
      <c r="W6280" s="3"/>
      <c r="Y6280" s="3"/>
    </row>
    <row r="6281" spans="16:25" x14ac:dyDescent="0.45">
      <c r="P6281" s="3"/>
      <c r="W6281" s="3"/>
      <c r="Y6281" s="3"/>
    </row>
    <row r="6282" spans="16:25" x14ac:dyDescent="0.45">
      <c r="P6282" s="3"/>
      <c r="W6282" s="3"/>
      <c r="Y6282" s="3"/>
    </row>
    <row r="6283" spans="16:25" x14ac:dyDescent="0.45">
      <c r="P6283" s="3"/>
      <c r="W6283" s="3"/>
      <c r="Y6283" s="3"/>
    </row>
    <row r="6284" spans="16:25" x14ac:dyDescent="0.45">
      <c r="P6284" s="3"/>
      <c r="W6284" s="3"/>
      <c r="Y6284" s="3"/>
    </row>
    <row r="6285" spans="16:25" x14ac:dyDescent="0.45">
      <c r="P6285" s="3"/>
      <c r="W6285" s="3"/>
      <c r="Y6285" s="3"/>
    </row>
    <row r="6286" spans="16:25" x14ac:dyDescent="0.45">
      <c r="P6286" s="3"/>
      <c r="W6286" s="3"/>
      <c r="Y6286" s="3"/>
    </row>
    <row r="6287" spans="16:25" x14ac:dyDescent="0.45">
      <c r="P6287" s="3"/>
      <c r="W6287" s="3"/>
      <c r="Y6287" s="3"/>
    </row>
    <row r="6288" spans="16:25" x14ac:dyDescent="0.45">
      <c r="P6288" s="3"/>
      <c r="W6288" s="3"/>
      <c r="Y6288" s="3"/>
    </row>
    <row r="6289" spans="16:25" x14ac:dyDescent="0.45">
      <c r="P6289" s="3"/>
      <c r="W6289" s="3"/>
      <c r="Y6289" s="3"/>
    </row>
    <row r="6290" spans="16:25" x14ac:dyDescent="0.45">
      <c r="P6290" s="3"/>
      <c r="W6290" s="3"/>
      <c r="Y6290" s="3"/>
    </row>
    <row r="6291" spans="16:25" x14ac:dyDescent="0.45">
      <c r="P6291" s="3"/>
      <c r="W6291" s="3"/>
      <c r="Y6291" s="3"/>
    </row>
    <row r="6292" spans="16:25" x14ac:dyDescent="0.45">
      <c r="P6292" s="3"/>
      <c r="W6292" s="3"/>
      <c r="Y6292" s="3"/>
    </row>
    <row r="6293" spans="16:25" x14ac:dyDescent="0.45">
      <c r="P6293" s="3"/>
      <c r="W6293" s="3"/>
      <c r="Y6293" s="3"/>
    </row>
    <row r="6294" spans="16:25" x14ac:dyDescent="0.45">
      <c r="P6294" s="3"/>
      <c r="W6294" s="3"/>
      <c r="Y6294" s="3"/>
    </row>
    <row r="6295" spans="16:25" x14ac:dyDescent="0.45">
      <c r="P6295" s="3"/>
      <c r="W6295" s="3"/>
      <c r="Y6295" s="3"/>
    </row>
    <row r="6296" spans="16:25" x14ac:dyDescent="0.45">
      <c r="P6296" s="3"/>
      <c r="W6296" s="3"/>
      <c r="Y6296" s="3"/>
    </row>
    <row r="6297" spans="16:25" x14ac:dyDescent="0.45">
      <c r="P6297" s="3"/>
      <c r="W6297" s="3"/>
      <c r="Y6297" s="3"/>
    </row>
    <row r="6298" spans="16:25" x14ac:dyDescent="0.45">
      <c r="P6298" s="3"/>
      <c r="W6298" s="3"/>
      <c r="Y6298" s="3"/>
    </row>
    <row r="6299" spans="16:25" x14ac:dyDescent="0.45">
      <c r="P6299" s="3"/>
      <c r="W6299" s="3"/>
      <c r="Y6299" s="3"/>
    </row>
    <row r="6300" spans="16:25" x14ac:dyDescent="0.45">
      <c r="P6300" s="3"/>
      <c r="W6300" s="3"/>
      <c r="Y6300" s="3"/>
    </row>
    <row r="6301" spans="16:25" x14ac:dyDescent="0.45">
      <c r="P6301" s="3"/>
      <c r="W6301" s="3"/>
      <c r="Y6301" s="3"/>
    </row>
    <row r="6302" spans="16:25" x14ac:dyDescent="0.45">
      <c r="P6302" s="3"/>
      <c r="W6302" s="3"/>
      <c r="Y6302" s="3"/>
    </row>
    <row r="6303" spans="16:25" x14ac:dyDescent="0.45">
      <c r="P6303" s="3"/>
      <c r="W6303" s="3"/>
      <c r="Y6303" s="3"/>
    </row>
    <row r="6304" spans="16:25" x14ac:dyDescent="0.45">
      <c r="P6304" s="3"/>
      <c r="W6304" s="3"/>
      <c r="Y6304" s="3"/>
    </row>
    <row r="6305" spans="16:25" x14ac:dyDescent="0.45">
      <c r="P6305" s="3"/>
      <c r="W6305" s="3"/>
      <c r="Y6305" s="3"/>
    </row>
    <row r="6306" spans="16:25" x14ac:dyDescent="0.45">
      <c r="P6306" s="3"/>
      <c r="W6306" s="3"/>
      <c r="Y6306" s="3"/>
    </row>
    <row r="6307" spans="16:25" x14ac:dyDescent="0.45">
      <c r="P6307" s="3"/>
      <c r="W6307" s="3"/>
      <c r="Y6307" s="3"/>
    </row>
    <row r="6308" spans="16:25" x14ac:dyDescent="0.45">
      <c r="P6308" s="3"/>
      <c r="W6308" s="3"/>
      <c r="Y6308" s="3"/>
    </row>
    <row r="6309" spans="16:25" x14ac:dyDescent="0.45">
      <c r="P6309" s="3"/>
      <c r="W6309" s="3"/>
      <c r="Y6309" s="3"/>
    </row>
    <row r="6310" spans="16:25" x14ac:dyDescent="0.45">
      <c r="P6310" s="3"/>
      <c r="W6310" s="3"/>
      <c r="Y6310" s="3"/>
    </row>
    <row r="6311" spans="16:25" x14ac:dyDescent="0.45">
      <c r="P6311" s="3"/>
      <c r="W6311" s="3"/>
      <c r="Y6311" s="3"/>
    </row>
    <row r="6312" spans="16:25" x14ac:dyDescent="0.45">
      <c r="P6312" s="3"/>
      <c r="W6312" s="3"/>
      <c r="Y6312" s="3"/>
    </row>
    <row r="6313" spans="16:25" x14ac:dyDescent="0.45">
      <c r="P6313" s="3"/>
      <c r="W6313" s="3"/>
      <c r="Y6313" s="3"/>
    </row>
    <row r="6314" spans="16:25" x14ac:dyDescent="0.45">
      <c r="P6314" s="3"/>
      <c r="W6314" s="3"/>
      <c r="Y6314" s="3"/>
    </row>
    <row r="6315" spans="16:25" x14ac:dyDescent="0.45">
      <c r="P6315" s="3"/>
      <c r="W6315" s="3"/>
      <c r="Y6315" s="3"/>
    </row>
    <row r="6316" spans="16:25" x14ac:dyDescent="0.45">
      <c r="P6316" s="3"/>
      <c r="W6316" s="3"/>
      <c r="Y6316" s="3"/>
    </row>
    <row r="6317" spans="16:25" x14ac:dyDescent="0.45">
      <c r="P6317" s="3"/>
      <c r="W6317" s="3"/>
      <c r="Y6317" s="3"/>
    </row>
    <row r="6318" spans="16:25" x14ac:dyDescent="0.45">
      <c r="P6318" s="3"/>
      <c r="W6318" s="3"/>
      <c r="Y6318" s="3"/>
    </row>
    <row r="6319" spans="16:25" x14ac:dyDescent="0.45">
      <c r="P6319" s="3"/>
      <c r="W6319" s="3"/>
      <c r="Y6319" s="3"/>
    </row>
    <row r="6320" spans="16:25" x14ac:dyDescent="0.45">
      <c r="P6320" s="3"/>
      <c r="W6320" s="3"/>
      <c r="Y6320" s="3"/>
    </row>
    <row r="6321" spans="16:25" x14ac:dyDescent="0.45">
      <c r="P6321" s="3"/>
      <c r="W6321" s="3"/>
      <c r="Y6321" s="3"/>
    </row>
    <row r="6322" spans="16:25" x14ac:dyDescent="0.45">
      <c r="P6322" s="3"/>
      <c r="W6322" s="3"/>
      <c r="Y6322" s="3"/>
    </row>
    <row r="6323" spans="16:25" x14ac:dyDescent="0.45">
      <c r="P6323" s="3"/>
      <c r="W6323" s="3"/>
      <c r="Y6323" s="3"/>
    </row>
    <row r="6324" spans="16:25" x14ac:dyDescent="0.45">
      <c r="P6324" s="3"/>
      <c r="W6324" s="3"/>
      <c r="Y6324" s="3"/>
    </row>
    <row r="6325" spans="16:25" x14ac:dyDescent="0.45">
      <c r="P6325" s="3"/>
      <c r="W6325" s="3"/>
      <c r="Y6325" s="3"/>
    </row>
    <row r="6326" spans="16:25" x14ac:dyDescent="0.45">
      <c r="P6326" s="3"/>
      <c r="W6326" s="3"/>
      <c r="Y6326" s="3"/>
    </row>
    <row r="6327" spans="16:25" x14ac:dyDescent="0.45">
      <c r="P6327" s="3"/>
      <c r="W6327" s="3"/>
      <c r="Y6327" s="3"/>
    </row>
    <row r="6328" spans="16:25" x14ac:dyDescent="0.45">
      <c r="P6328" s="3"/>
      <c r="W6328" s="3"/>
      <c r="Y6328" s="3"/>
    </row>
    <row r="6329" spans="16:25" x14ac:dyDescent="0.45">
      <c r="P6329" s="3"/>
      <c r="W6329" s="3"/>
      <c r="Y6329" s="3"/>
    </row>
    <row r="6330" spans="16:25" x14ac:dyDescent="0.45">
      <c r="P6330" s="3"/>
      <c r="W6330" s="3"/>
      <c r="Y6330" s="3"/>
    </row>
    <row r="6331" spans="16:25" x14ac:dyDescent="0.45">
      <c r="P6331" s="3"/>
      <c r="W6331" s="3"/>
      <c r="Y6331" s="3"/>
    </row>
    <row r="6332" spans="16:25" x14ac:dyDescent="0.45">
      <c r="P6332" s="3"/>
      <c r="W6332" s="3"/>
      <c r="Y6332" s="3"/>
    </row>
    <row r="6333" spans="16:25" x14ac:dyDescent="0.45">
      <c r="P6333" s="3"/>
      <c r="W6333" s="3"/>
      <c r="Y6333" s="3"/>
    </row>
    <row r="6334" spans="16:25" x14ac:dyDescent="0.45">
      <c r="P6334" s="3"/>
      <c r="W6334" s="3"/>
      <c r="Y6334" s="3"/>
    </row>
    <row r="6335" spans="16:25" x14ac:dyDescent="0.45">
      <c r="P6335" s="3"/>
      <c r="W6335" s="3"/>
      <c r="Y6335" s="3"/>
    </row>
    <row r="6336" spans="16:25" x14ac:dyDescent="0.45">
      <c r="P6336" s="3"/>
      <c r="W6336" s="3"/>
      <c r="Y6336" s="3"/>
    </row>
    <row r="6337" spans="16:25" x14ac:dyDescent="0.45">
      <c r="P6337" s="3"/>
      <c r="W6337" s="3"/>
      <c r="Y6337" s="3"/>
    </row>
    <row r="6338" spans="16:25" x14ac:dyDescent="0.45">
      <c r="P6338" s="3"/>
      <c r="W6338" s="3"/>
      <c r="Y6338" s="3"/>
    </row>
    <row r="6339" spans="16:25" x14ac:dyDescent="0.45">
      <c r="P6339" s="3"/>
      <c r="W6339" s="3"/>
      <c r="Y6339" s="3"/>
    </row>
    <row r="6340" spans="16:25" x14ac:dyDescent="0.45">
      <c r="P6340" s="3"/>
      <c r="W6340" s="3"/>
      <c r="Y6340" s="3"/>
    </row>
    <row r="6341" spans="16:25" x14ac:dyDescent="0.45">
      <c r="P6341" s="3"/>
      <c r="W6341" s="3"/>
      <c r="Y6341" s="3"/>
    </row>
    <row r="6342" spans="16:25" x14ac:dyDescent="0.45">
      <c r="P6342" s="3"/>
      <c r="W6342" s="3"/>
      <c r="Y6342" s="3"/>
    </row>
    <row r="6343" spans="16:25" x14ac:dyDescent="0.45">
      <c r="P6343" s="3"/>
      <c r="W6343" s="3"/>
      <c r="Y6343" s="3"/>
    </row>
    <row r="6344" spans="16:25" x14ac:dyDescent="0.45">
      <c r="P6344" s="3"/>
      <c r="W6344" s="3"/>
      <c r="Y6344" s="3"/>
    </row>
    <row r="6345" spans="16:25" x14ac:dyDescent="0.45">
      <c r="P6345" s="3"/>
      <c r="W6345" s="3"/>
      <c r="Y6345" s="3"/>
    </row>
    <row r="6346" spans="16:25" x14ac:dyDescent="0.45">
      <c r="P6346" s="3"/>
      <c r="W6346" s="3"/>
      <c r="Y6346" s="3"/>
    </row>
    <row r="6347" spans="16:25" x14ac:dyDescent="0.45">
      <c r="P6347" s="3"/>
      <c r="W6347" s="3"/>
      <c r="Y6347" s="3"/>
    </row>
    <row r="6348" spans="16:25" x14ac:dyDescent="0.45">
      <c r="P6348" s="3"/>
      <c r="W6348" s="3"/>
      <c r="Y6348" s="3"/>
    </row>
    <row r="6349" spans="16:25" x14ac:dyDescent="0.45">
      <c r="P6349" s="3"/>
      <c r="W6349" s="3"/>
      <c r="Y6349" s="3"/>
    </row>
    <row r="6350" spans="16:25" x14ac:dyDescent="0.45">
      <c r="P6350" s="3"/>
      <c r="W6350" s="3"/>
      <c r="Y6350" s="3"/>
    </row>
    <row r="6351" spans="16:25" x14ac:dyDescent="0.45">
      <c r="P6351" s="3"/>
      <c r="W6351" s="3"/>
      <c r="Y6351" s="3"/>
    </row>
    <row r="6352" spans="16:25" x14ac:dyDescent="0.45">
      <c r="P6352" s="3"/>
      <c r="W6352" s="3"/>
      <c r="Y6352" s="3"/>
    </row>
    <row r="6353" spans="16:25" x14ac:dyDescent="0.45">
      <c r="P6353" s="3"/>
      <c r="W6353" s="3"/>
      <c r="Y6353" s="3"/>
    </row>
    <row r="6354" spans="16:25" x14ac:dyDescent="0.45">
      <c r="P6354" s="3"/>
      <c r="W6354" s="3"/>
      <c r="Y6354" s="3"/>
    </row>
    <row r="6355" spans="16:25" x14ac:dyDescent="0.45">
      <c r="P6355" s="3"/>
      <c r="W6355" s="3"/>
      <c r="Y6355" s="3"/>
    </row>
    <row r="6356" spans="16:25" x14ac:dyDescent="0.45">
      <c r="P6356" s="3"/>
      <c r="W6356" s="3"/>
      <c r="Y6356" s="3"/>
    </row>
    <row r="6357" spans="16:25" x14ac:dyDescent="0.45">
      <c r="P6357" s="3"/>
      <c r="W6357" s="3"/>
      <c r="Y6357" s="3"/>
    </row>
    <row r="6358" spans="16:25" x14ac:dyDescent="0.45">
      <c r="P6358" s="3"/>
      <c r="W6358" s="3"/>
      <c r="Y6358" s="3"/>
    </row>
    <row r="6359" spans="16:25" x14ac:dyDescent="0.45">
      <c r="P6359" s="3"/>
      <c r="W6359" s="3"/>
      <c r="Y6359" s="3"/>
    </row>
    <row r="6360" spans="16:25" x14ac:dyDescent="0.45">
      <c r="P6360" s="3"/>
      <c r="W6360" s="3"/>
      <c r="Y6360" s="3"/>
    </row>
    <row r="6361" spans="16:25" x14ac:dyDescent="0.45">
      <c r="P6361" s="3"/>
      <c r="W6361" s="3"/>
      <c r="Y6361" s="3"/>
    </row>
    <row r="6362" spans="16:25" x14ac:dyDescent="0.45">
      <c r="P6362" s="3"/>
      <c r="W6362" s="3"/>
      <c r="Y6362" s="3"/>
    </row>
    <row r="6363" spans="16:25" x14ac:dyDescent="0.45">
      <c r="P6363" s="3"/>
      <c r="W6363" s="3"/>
      <c r="Y6363" s="3"/>
    </row>
    <row r="6364" spans="16:25" x14ac:dyDescent="0.45">
      <c r="P6364" s="3"/>
      <c r="W6364" s="3"/>
      <c r="Y6364" s="3"/>
    </row>
    <row r="6365" spans="16:25" x14ac:dyDescent="0.45">
      <c r="P6365" s="3"/>
      <c r="W6365" s="3"/>
      <c r="Y6365" s="3"/>
    </row>
    <row r="6366" spans="16:25" x14ac:dyDescent="0.45">
      <c r="P6366" s="3"/>
      <c r="W6366" s="3"/>
      <c r="Y6366" s="3"/>
    </row>
    <row r="6367" spans="16:25" x14ac:dyDescent="0.45">
      <c r="P6367" s="3"/>
      <c r="W6367" s="3"/>
      <c r="Y6367" s="3"/>
    </row>
    <row r="6368" spans="16:25" x14ac:dyDescent="0.45">
      <c r="P6368" s="3"/>
      <c r="W6368" s="3"/>
      <c r="Y6368" s="3"/>
    </row>
    <row r="6369" spans="16:25" x14ac:dyDescent="0.45">
      <c r="P6369" s="3"/>
      <c r="W6369" s="3"/>
      <c r="Y6369" s="3"/>
    </row>
    <row r="6370" spans="16:25" x14ac:dyDescent="0.45">
      <c r="P6370" s="3"/>
      <c r="W6370" s="3"/>
      <c r="Y6370" s="3"/>
    </row>
    <row r="6371" spans="16:25" x14ac:dyDescent="0.45">
      <c r="P6371" s="3"/>
      <c r="W6371" s="3"/>
      <c r="Y6371" s="3"/>
    </row>
    <row r="6372" spans="16:25" x14ac:dyDescent="0.45">
      <c r="P6372" s="3"/>
      <c r="W6372" s="3"/>
      <c r="Y6372" s="3"/>
    </row>
    <row r="6373" spans="16:25" x14ac:dyDescent="0.45">
      <c r="P6373" s="3"/>
      <c r="W6373" s="3"/>
      <c r="Y6373" s="3"/>
    </row>
    <row r="6374" spans="16:25" x14ac:dyDescent="0.45">
      <c r="P6374" s="3"/>
      <c r="W6374" s="3"/>
      <c r="Y6374" s="3"/>
    </row>
    <row r="6375" spans="16:25" x14ac:dyDescent="0.45">
      <c r="P6375" s="3"/>
      <c r="W6375" s="3"/>
      <c r="Y6375" s="3"/>
    </row>
    <row r="6376" spans="16:25" x14ac:dyDescent="0.45">
      <c r="P6376" s="3"/>
      <c r="W6376" s="3"/>
      <c r="Y6376" s="3"/>
    </row>
    <row r="6377" spans="16:25" x14ac:dyDescent="0.45">
      <c r="P6377" s="3"/>
      <c r="W6377" s="3"/>
      <c r="Y6377" s="3"/>
    </row>
    <row r="6378" spans="16:25" x14ac:dyDescent="0.45">
      <c r="P6378" s="3"/>
      <c r="W6378" s="3"/>
      <c r="Y6378" s="3"/>
    </row>
    <row r="6379" spans="16:25" x14ac:dyDescent="0.45">
      <c r="P6379" s="3"/>
      <c r="W6379" s="3"/>
      <c r="Y6379" s="3"/>
    </row>
    <row r="6380" spans="16:25" x14ac:dyDescent="0.45">
      <c r="P6380" s="3"/>
      <c r="W6380" s="3"/>
      <c r="Y6380" s="3"/>
    </row>
    <row r="6381" spans="16:25" x14ac:dyDescent="0.45">
      <c r="P6381" s="3"/>
      <c r="W6381" s="3"/>
      <c r="Y6381" s="3"/>
    </row>
    <row r="6382" spans="16:25" x14ac:dyDescent="0.45">
      <c r="P6382" s="3"/>
      <c r="W6382" s="3"/>
      <c r="Y6382" s="3"/>
    </row>
    <row r="6383" spans="16:25" x14ac:dyDescent="0.45">
      <c r="P6383" s="3"/>
      <c r="W6383" s="3"/>
      <c r="Y6383" s="3"/>
    </row>
    <row r="6384" spans="16:25" x14ac:dyDescent="0.45">
      <c r="P6384" s="3"/>
      <c r="W6384" s="3"/>
      <c r="Y6384" s="3"/>
    </row>
    <row r="6385" spans="16:25" x14ac:dyDescent="0.45">
      <c r="P6385" s="3"/>
      <c r="W6385" s="3"/>
      <c r="Y6385" s="3"/>
    </row>
    <row r="6386" spans="16:25" x14ac:dyDescent="0.45">
      <c r="P6386" s="3"/>
      <c r="W6386" s="3"/>
      <c r="Y6386" s="3"/>
    </row>
    <row r="6387" spans="16:25" x14ac:dyDescent="0.45">
      <c r="P6387" s="3"/>
      <c r="W6387" s="3"/>
      <c r="Y6387" s="3"/>
    </row>
    <row r="6388" spans="16:25" x14ac:dyDescent="0.45">
      <c r="P6388" s="3"/>
      <c r="W6388" s="3"/>
      <c r="Y6388" s="3"/>
    </row>
    <row r="6389" spans="16:25" x14ac:dyDescent="0.45">
      <c r="P6389" s="3"/>
      <c r="W6389" s="3"/>
      <c r="Y6389" s="3"/>
    </row>
    <row r="6390" spans="16:25" x14ac:dyDescent="0.45">
      <c r="P6390" s="3"/>
      <c r="W6390" s="3"/>
      <c r="Y6390" s="3"/>
    </row>
    <row r="6391" spans="16:25" x14ac:dyDescent="0.45">
      <c r="P6391" s="3"/>
      <c r="W6391" s="3"/>
      <c r="Y6391" s="3"/>
    </row>
    <row r="6392" spans="16:25" x14ac:dyDescent="0.45">
      <c r="P6392" s="3"/>
      <c r="W6392" s="3"/>
      <c r="Y6392" s="3"/>
    </row>
    <row r="6393" spans="16:25" x14ac:dyDescent="0.45">
      <c r="P6393" s="3"/>
      <c r="W6393" s="3"/>
      <c r="Y6393" s="3"/>
    </row>
    <row r="6394" spans="16:25" x14ac:dyDescent="0.45">
      <c r="P6394" s="3"/>
      <c r="W6394" s="3"/>
      <c r="Y6394" s="3"/>
    </row>
    <row r="6395" spans="16:25" x14ac:dyDescent="0.45">
      <c r="P6395" s="3"/>
      <c r="W6395" s="3"/>
      <c r="Y6395" s="3"/>
    </row>
    <row r="6396" spans="16:25" x14ac:dyDescent="0.45">
      <c r="P6396" s="3"/>
      <c r="W6396" s="3"/>
      <c r="Y6396" s="3"/>
    </row>
    <row r="6397" spans="16:25" x14ac:dyDescent="0.45">
      <c r="P6397" s="3"/>
      <c r="W6397" s="3"/>
      <c r="Y6397" s="3"/>
    </row>
    <row r="6398" spans="16:25" x14ac:dyDescent="0.45">
      <c r="P6398" s="3"/>
      <c r="W6398" s="3"/>
      <c r="Y6398" s="3"/>
    </row>
    <row r="6399" spans="16:25" x14ac:dyDescent="0.45">
      <c r="P6399" s="3"/>
      <c r="W6399" s="3"/>
      <c r="Y6399" s="3"/>
    </row>
    <row r="6400" spans="16:25" x14ac:dyDescent="0.45">
      <c r="P6400" s="3"/>
      <c r="W6400" s="3"/>
      <c r="Y6400" s="3"/>
    </row>
    <row r="6401" spans="16:25" x14ac:dyDescent="0.45">
      <c r="P6401" s="3"/>
      <c r="W6401" s="3"/>
      <c r="Y6401" s="3"/>
    </row>
    <row r="6402" spans="16:25" x14ac:dyDescent="0.45">
      <c r="P6402" s="3"/>
      <c r="W6402" s="3"/>
      <c r="Y6402" s="3"/>
    </row>
    <row r="6403" spans="16:25" x14ac:dyDescent="0.45">
      <c r="P6403" s="3"/>
      <c r="W6403" s="3"/>
      <c r="Y6403" s="3"/>
    </row>
    <row r="6404" spans="16:25" x14ac:dyDescent="0.45">
      <c r="P6404" s="3"/>
      <c r="W6404" s="3"/>
      <c r="Y6404" s="3"/>
    </row>
    <row r="6405" spans="16:25" x14ac:dyDescent="0.45">
      <c r="P6405" s="3"/>
      <c r="W6405" s="3"/>
      <c r="Y6405" s="3"/>
    </row>
    <row r="6406" spans="16:25" x14ac:dyDescent="0.45">
      <c r="P6406" s="3"/>
      <c r="W6406" s="3"/>
      <c r="Y6406" s="3"/>
    </row>
    <row r="6407" spans="16:25" x14ac:dyDescent="0.45">
      <c r="P6407" s="3"/>
      <c r="W6407" s="3"/>
      <c r="Y6407" s="3"/>
    </row>
    <row r="6408" spans="16:25" x14ac:dyDescent="0.45">
      <c r="P6408" s="3"/>
      <c r="W6408" s="3"/>
      <c r="Y6408" s="3"/>
    </row>
    <row r="6409" spans="16:25" x14ac:dyDescent="0.45">
      <c r="P6409" s="3"/>
      <c r="W6409" s="3"/>
      <c r="Y6409" s="3"/>
    </row>
    <row r="6410" spans="16:25" x14ac:dyDescent="0.45">
      <c r="P6410" s="3"/>
      <c r="W6410" s="3"/>
      <c r="Y6410" s="3"/>
    </row>
    <row r="6411" spans="16:25" x14ac:dyDescent="0.45">
      <c r="P6411" s="3"/>
      <c r="W6411" s="3"/>
      <c r="Y6411" s="3"/>
    </row>
    <row r="6412" spans="16:25" x14ac:dyDescent="0.45">
      <c r="P6412" s="3"/>
      <c r="W6412" s="3"/>
      <c r="Y6412" s="3"/>
    </row>
    <row r="6413" spans="16:25" x14ac:dyDescent="0.45">
      <c r="P6413" s="3"/>
      <c r="W6413" s="3"/>
      <c r="Y6413" s="3"/>
    </row>
    <row r="6414" spans="16:25" x14ac:dyDescent="0.45">
      <c r="P6414" s="3"/>
      <c r="W6414" s="3"/>
      <c r="Y6414" s="3"/>
    </row>
    <row r="6415" spans="16:25" x14ac:dyDescent="0.45">
      <c r="P6415" s="3"/>
      <c r="W6415" s="3"/>
      <c r="Y6415" s="3"/>
    </row>
    <row r="6416" spans="16:25" x14ac:dyDescent="0.45">
      <c r="P6416" s="3"/>
      <c r="W6416" s="3"/>
      <c r="Y6416" s="3"/>
    </row>
    <row r="6417" spans="16:25" x14ac:dyDescent="0.45">
      <c r="P6417" s="3"/>
      <c r="W6417" s="3"/>
      <c r="Y6417" s="3"/>
    </row>
    <row r="6418" spans="16:25" x14ac:dyDescent="0.45">
      <c r="P6418" s="3"/>
      <c r="W6418" s="3"/>
      <c r="Y6418" s="3"/>
    </row>
    <row r="6419" spans="16:25" x14ac:dyDescent="0.45">
      <c r="P6419" s="3"/>
      <c r="W6419" s="3"/>
      <c r="Y6419" s="3"/>
    </row>
    <row r="6420" spans="16:25" x14ac:dyDescent="0.45">
      <c r="P6420" s="3"/>
      <c r="W6420" s="3"/>
      <c r="Y6420" s="3"/>
    </row>
    <row r="6421" spans="16:25" x14ac:dyDescent="0.45">
      <c r="P6421" s="3"/>
      <c r="W6421" s="3"/>
      <c r="Y6421" s="3"/>
    </row>
    <row r="6422" spans="16:25" x14ac:dyDescent="0.45">
      <c r="P6422" s="3"/>
      <c r="W6422" s="3"/>
      <c r="Y6422" s="3"/>
    </row>
    <row r="6423" spans="16:25" x14ac:dyDescent="0.45">
      <c r="P6423" s="3"/>
      <c r="W6423" s="3"/>
      <c r="Y6423" s="3"/>
    </row>
    <row r="6424" spans="16:25" x14ac:dyDescent="0.45">
      <c r="P6424" s="3"/>
      <c r="W6424" s="3"/>
      <c r="Y6424" s="3"/>
    </row>
    <row r="6425" spans="16:25" x14ac:dyDescent="0.45">
      <c r="P6425" s="3"/>
      <c r="W6425" s="3"/>
      <c r="Y6425" s="3"/>
    </row>
    <row r="6426" spans="16:25" x14ac:dyDescent="0.45">
      <c r="P6426" s="3"/>
      <c r="W6426" s="3"/>
      <c r="Y6426" s="3"/>
    </row>
    <row r="6427" spans="16:25" x14ac:dyDescent="0.45">
      <c r="P6427" s="3"/>
      <c r="W6427" s="3"/>
      <c r="Y6427" s="3"/>
    </row>
    <row r="6428" spans="16:25" x14ac:dyDescent="0.45">
      <c r="P6428" s="3"/>
      <c r="W6428" s="3"/>
      <c r="Y6428" s="3"/>
    </row>
    <row r="6429" spans="16:25" x14ac:dyDescent="0.45">
      <c r="P6429" s="3"/>
      <c r="W6429" s="3"/>
      <c r="Y6429" s="3"/>
    </row>
    <row r="6430" spans="16:25" x14ac:dyDescent="0.45">
      <c r="P6430" s="3"/>
      <c r="W6430" s="3"/>
      <c r="Y6430" s="3"/>
    </row>
    <row r="6431" spans="16:25" x14ac:dyDescent="0.45">
      <c r="P6431" s="3"/>
      <c r="W6431" s="3"/>
      <c r="Y6431" s="3"/>
    </row>
    <row r="6432" spans="16:25" x14ac:dyDescent="0.45">
      <c r="P6432" s="3"/>
      <c r="W6432" s="3"/>
      <c r="Y6432" s="3"/>
    </row>
    <row r="6433" spans="16:25" x14ac:dyDescent="0.45">
      <c r="P6433" s="3"/>
      <c r="W6433" s="3"/>
      <c r="Y6433" s="3"/>
    </row>
    <row r="6434" spans="16:25" x14ac:dyDescent="0.45">
      <c r="P6434" s="3"/>
      <c r="W6434" s="3"/>
      <c r="Y6434" s="3"/>
    </row>
    <row r="6435" spans="16:25" x14ac:dyDescent="0.45">
      <c r="P6435" s="3"/>
      <c r="W6435" s="3"/>
      <c r="Y6435" s="3"/>
    </row>
    <row r="6436" spans="16:25" x14ac:dyDescent="0.45">
      <c r="P6436" s="3"/>
      <c r="W6436" s="3"/>
      <c r="Y6436" s="3"/>
    </row>
    <row r="6437" spans="16:25" x14ac:dyDescent="0.45">
      <c r="P6437" s="3"/>
      <c r="W6437" s="3"/>
      <c r="Y6437" s="3"/>
    </row>
    <row r="6438" spans="16:25" x14ac:dyDescent="0.45">
      <c r="P6438" s="3"/>
      <c r="W6438" s="3"/>
      <c r="Y6438" s="3"/>
    </row>
    <row r="6439" spans="16:25" x14ac:dyDescent="0.45">
      <c r="P6439" s="3"/>
      <c r="W6439" s="3"/>
      <c r="Y6439" s="3"/>
    </row>
    <row r="6440" spans="16:25" x14ac:dyDescent="0.45">
      <c r="P6440" s="3"/>
      <c r="W6440" s="3"/>
      <c r="Y6440" s="3"/>
    </row>
    <row r="6441" spans="16:25" x14ac:dyDescent="0.45">
      <c r="P6441" s="3"/>
      <c r="W6441" s="3"/>
      <c r="Y6441" s="3"/>
    </row>
    <row r="6442" spans="16:25" x14ac:dyDescent="0.45">
      <c r="P6442" s="3"/>
      <c r="W6442" s="3"/>
      <c r="Y6442" s="3"/>
    </row>
    <row r="6443" spans="16:25" x14ac:dyDescent="0.45">
      <c r="P6443" s="3"/>
      <c r="W6443" s="3"/>
      <c r="Y6443" s="3"/>
    </row>
    <row r="6444" spans="16:25" x14ac:dyDescent="0.45">
      <c r="P6444" s="3"/>
      <c r="W6444" s="3"/>
      <c r="Y6444" s="3"/>
    </row>
    <row r="6445" spans="16:25" x14ac:dyDescent="0.45">
      <c r="P6445" s="3"/>
      <c r="W6445" s="3"/>
      <c r="Y6445" s="3"/>
    </row>
    <row r="6446" spans="16:25" x14ac:dyDescent="0.45">
      <c r="P6446" s="3"/>
      <c r="W6446" s="3"/>
      <c r="Y6446" s="3"/>
    </row>
    <row r="6447" spans="16:25" x14ac:dyDescent="0.45">
      <c r="P6447" s="3"/>
      <c r="W6447" s="3"/>
      <c r="Y6447" s="3"/>
    </row>
    <row r="6448" spans="16:25" x14ac:dyDescent="0.45">
      <c r="P6448" s="3"/>
      <c r="W6448" s="3"/>
      <c r="Y6448" s="3"/>
    </row>
    <row r="6449" spans="16:25" x14ac:dyDescent="0.45">
      <c r="P6449" s="3"/>
      <c r="W6449" s="3"/>
      <c r="Y6449" s="3"/>
    </row>
    <row r="6450" spans="16:25" x14ac:dyDescent="0.45">
      <c r="P6450" s="3"/>
      <c r="W6450" s="3"/>
      <c r="Y6450" s="3"/>
    </row>
    <row r="6451" spans="16:25" x14ac:dyDescent="0.45">
      <c r="P6451" s="3"/>
      <c r="W6451" s="3"/>
      <c r="Y6451" s="3"/>
    </row>
    <row r="6452" spans="16:25" x14ac:dyDescent="0.45">
      <c r="P6452" s="3"/>
      <c r="W6452" s="3"/>
      <c r="Y6452" s="3"/>
    </row>
    <row r="6453" spans="16:25" x14ac:dyDescent="0.45">
      <c r="P6453" s="3"/>
      <c r="W6453" s="3"/>
      <c r="Y6453" s="3"/>
    </row>
    <row r="6454" spans="16:25" x14ac:dyDescent="0.45">
      <c r="P6454" s="3"/>
      <c r="W6454" s="3"/>
      <c r="Y6454" s="3"/>
    </row>
    <row r="6455" spans="16:25" x14ac:dyDescent="0.45">
      <c r="P6455" s="3"/>
      <c r="W6455" s="3"/>
      <c r="Y6455" s="3"/>
    </row>
    <row r="6456" spans="16:25" x14ac:dyDescent="0.45">
      <c r="P6456" s="3"/>
      <c r="W6456" s="3"/>
      <c r="Y6456" s="3"/>
    </row>
    <row r="6457" spans="16:25" x14ac:dyDescent="0.45">
      <c r="P6457" s="3"/>
      <c r="W6457" s="3"/>
      <c r="Y6457" s="3"/>
    </row>
    <row r="6458" spans="16:25" x14ac:dyDescent="0.45">
      <c r="P6458" s="3"/>
      <c r="W6458" s="3"/>
      <c r="Y6458" s="3"/>
    </row>
    <row r="6459" spans="16:25" x14ac:dyDescent="0.45">
      <c r="P6459" s="3"/>
      <c r="W6459" s="3"/>
      <c r="Y6459" s="3"/>
    </row>
    <row r="6460" spans="16:25" x14ac:dyDescent="0.45">
      <c r="P6460" s="3"/>
      <c r="W6460" s="3"/>
      <c r="Y6460" s="3"/>
    </row>
    <row r="6461" spans="16:25" x14ac:dyDescent="0.45">
      <c r="P6461" s="3"/>
      <c r="W6461" s="3"/>
      <c r="Y6461" s="3"/>
    </row>
    <row r="6462" spans="16:25" x14ac:dyDescent="0.45">
      <c r="P6462" s="3"/>
      <c r="W6462" s="3"/>
      <c r="Y6462" s="3"/>
    </row>
    <row r="6463" spans="16:25" x14ac:dyDescent="0.45">
      <c r="P6463" s="3"/>
      <c r="W6463" s="3"/>
      <c r="Y6463" s="3"/>
    </row>
    <row r="6464" spans="16:25" x14ac:dyDescent="0.45">
      <c r="P6464" s="3"/>
      <c r="W6464" s="3"/>
      <c r="Y6464" s="3"/>
    </row>
    <row r="6465" spans="16:25" x14ac:dyDescent="0.45">
      <c r="P6465" s="3"/>
      <c r="W6465" s="3"/>
      <c r="Y6465" s="3"/>
    </row>
    <row r="6466" spans="16:25" x14ac:dyDescent="0.45">
      <c r="P6466" s="3"/>
      <c r="W6466" s="3"/>
      <c r="Y6466" s="3"/>
    </row>
    <row r="6467" spans="16:25" x14ac:dyDescent="0.45">
      <c r="P6467" s="3"/>
      <c r="W6467" s="3"/>
      <c r="Y6467" s="3"/>
    </row>
    <row r="6468" spans="16:25" x14ac:dyDescent="0.45">
      <c r="P6468" s="3"/>
      <c r="W6468" s="3"/>
      <c r="Y6468" s="3"/>
    </row>
    <row r="6469" spans="16:25" x14ac:dyDescent="0.45">
      <c r="P6469" s="3"/>
      <c r="W6469" s="3"/>
      <c r="Y6469" s="3"/>
    </row>
    <row r="6470" spans="16:25" x14ac:dyDescent="0.45">
      <c r="P6470" s="3"/>
      <c r="W6470" s="3"/>
      <c r="Y6470" s="3"/>
    </row>
    <row r="6471" spans="16:25" x14ac:dyDescent="0.45">
      <c r="P6471" s="3"/>
      <c r="W6471" s="3"/>
      <c r="Y6471" s="3"/>
    </row>
    <row r="6472" spans="16:25" x14ac:dyDescent="0.45">
      <c r="P6472" s="3"/>
      <c r="W6472" s="3"/>
      <c r="Y6472" s="3"/>
    </row>
    <row r="6473" spans="16:25" x14ac:dyDescent="0.45">
      <c r="P6473" s="3"/>
      <c r="W6473" s="3"/>
      <c r="Y6473" s="3"/>
    </row>
    <row r="6474" spans="16:25" x14ac:dyDescent="0.45">
      <c r="P6474" s="3"/>
      <c r="W6474" s="3"/>
      <c r="Y6474" s="3"/>
    </row>
    <row r="6475" spans="16:25" x14ac:dyDescent="0.45">
      <c r="P6475" s="3"/>
      <c r="W6475" s="3"/>
      <c r="Y6475" s="3"/>
    </row>
    <row r="6476" spans="16:25" x14ac:dyDescent="0.45">
      <c r="P6476" s="3"/>
      <c r="W6476" s="3"/>
      <c r="Y6476" s="3"/>
    </row>
    <row r="6477" spans="16:25" x14ac:dyDescent="0.45">
      <c r="P6477" s="3"/>
      <c r="W6477" s="3"/>
      <c r="Y6477" s="3"/>
    </row>
    <row r="6478" spans="16:25" x14ac:dyDescent="0.45">
      <c r="P6478" s="3"/>
      <c r="W6478" s="3"/>
      <c r="Y6478" s="3"/>
    </row>
    <row r="6479" spans="16:25" x14ac:dyDescent="0.45">
      <c r="P6479" s="3"/>
      <c r="W6479" s="3"/>
      <c r="Y6479" s="3"/>
    </row>
    <row r="6480" spans="16:25" x14ac:dyDescent="0.45">
      <c r="P6480" s="3"/>
      <c r="W6480" s="3"/>
      <c r="Y6480" s="3"/>
    </row>
    <row r="6481" spans="16:25" x14ac:dyDescent="0.45">
      <c r="P6481" s="3"/>
      <c r="W6481" s="3"/>
      <c r="Y6481" s="3"/>
    </row>
    <row r="6482" spans="16:25" x14ac:dyDescent="0.45">
      <c r="P6482" s="3"/>
      <c r="W6482" s="3"/>
      <c r="Y6482" s="3"/>
    </row>
    <row r="6483" spans="16:25" x14ac:dyDescent="0.45">
      <c r="P6483" s="3"/>
      <c r="W6483" s="3"/>
      <c r="Y6483" s="3"/>
    </row>
    <row r="6484" spans="16:25" x14ac:dyDescent="0.45">
      <c r="P6484" s="3"/>
      <c r="W6484" s="3"/>
      <c r="Y6484" s="3"/>
    </row>
    <row r="6485" spans="16:25" x14ac:dyDescent="0.45">
      <c r="P6485" s="3"/>
      <c r="W6485" s="3"/>
      <c r="Y6485" s="3"/>
    </row>
    <row r="6486" spans="16:25" x14ac:dyDescent="0.45">
      <c r="P6486" s="3"/>
      <c r="W6486" s="3"/>
      <c r="Y6486" s="3"/>
    </row>
    <row r="6487" spans="16:25" x14ac:dyDescent="0.45">
      <c r="P6487" s="3"/>
      <c r="W6487" s="3"/>
      <c r="Y6487" s="3"/>
    </row>
    <row r="6488" spans="16:25" x14ac:dyDescent="0.45">
      <c r="P6488" s="3"/>
      <c r="W6488" s="3"/>
      <c r="Y6488" s="3"/>
    </row>
    <row r="6489" spans="16:25" x14ac:dyDescent="0.45">
      <c r="P6489" s="3"/>
      <c r="W6489" s="3"/>
      <c r="Y6489" s="3"/>
    </row>
    <row r="6490" spans="16:25" x14ac:dyDescent="0.45">
      <c r="P6490" s="3"/>
      <c r="W6490" s="3"/>
      <c r="Y6490" s="3"/>
    </row>
    <row r="6491" spans="16:25" x14ac:dyDescent="0.45">
      <c r="P6491" s="3"/>
      <c r="W6491" s="3"/>
      <c r="Y6491" s="3"/>
    </row>
    <row r="6492" spans="16:25" x14ac:dyDescent="0.45">
      <c r="P6492" s="3"/>
      <c r="W6492" s="3"/>
      <c r="Y6492" s="3"/>
    </row>
    <row r="6493" spans="16:25" x14ac:dyDescent="0.45">
      <c r="P6493" s="3"/>
      <c r="W6493" s="3"/>
      <c r="Y6493" s="3"/>
    </row>
    <row r="6494" spans="16:25" x14ac:dyDescent="0.45">
      <c r="P6494" s="3"/>
      <c r="W6494" s="3"/>
      <c r="Y6494" s="3"/>
    </row>
    <row r="6495" spans="16:25" x14ac:dyDescent="0.45">
      <c r="P6495" s="3"/>
      <c r="W6495" s="3"/>
      <c r="Y6495" s="3"/>
    </row>
    <row r="6496" spans="16:25" x14ac:dyDescent="0.45">
      <c r="P6496" s="3"/>
      <c r="W6496" s="3"/>
      <c r="Y6496" s="3"/>
    </row>
    <row r="6497" spans="16:25" x14ac:dyDescent="0.45">
      <c r="P6497" s="3"/>
      <c r="W6497" s="3"/>
      <c r="Y6497" s="3"/>
    </row>
    <row r="6498" spans="16:25" x14ac:dyDescent="0.45">
      <c r="P6498" s="3"/>
      <c r="W6498" s="3"/>
      <c r="Y6498" s="3"/>
    </row>
    <row r="6499" spans="16:25" x14ac:dyDescent="0.45">
      <c r="P6499" s="3"/>
      <c r="W6499" s="3"/>
      <c r="Y6499" s="3"/>
    </row>
    <row r="6500" spans="16:25" x14ac:dyDescent="0.45">
      <c r="P6500" s="3"/>
      <c r="W6500" s="3"/>
      <c r="Y6500" s="3"/>
    </row>
    <row r="6501" spans="16:25" x14ac:dyDescent="0.45">
      <c r="P6501" s="3"/>
      <c r="W6501" s="3"/>
      <c r="Y6501" s="3"/>
    </row>
    <row r="6502" spans="16:25" x14ac:dyDescent="0.45">
      <c r="P6502" s="3"/>
      <c r="W6502" s="3"/>
      <c r="Y6502" s="3"/>
    </row>
    <row r="6503" spans="16:25" x14ac:dyDescent="0.45">
      <c r="P6503" s="3"/>
      <c r="W6503" s="3"/>
      <c r="Y6503" s="3"/>
    </row>
    <row r="6504" spans="16:25" x14ac:dyDescent="0.45">
      <c r="P6504" s="3"/>
      <c r="W6504" s="3"/>
      <c r="Y6504" s="3"/>
    </row>
    <row r="6505" spans="16:25" x14ac:dyDescent="0.45">
      <c r="P6505" s="3"/>
      <c r="W6505" s="3"/>
      <c r="Y6505" s="3"/>
    </row>
    <row r="6506" spans="16:25" x14ac:dyDescent="0.45">
      <c r="P6506" s="3"/>
      <c r="W6506" s="3"/>
      <c r="Y6506" s="3"/>
    </row>
    <row r="6507" spans="16:25" x14ac:dyDescent="0.45">
      <c r="P6507" s="3"/>
      <c r="W6507" s="3"/>
      <c r="Y6507" s="3"/>
    </row>
    <row r="6508" spans="16:25" x14ac:dyDescent="0.45">
      <c r="P6508" s="3"/>
      <c r="W6508" s="3"/>
      <c r="Y6508" s="3"/>
    </row>
    <row r="6509" spans="16:25" x14ac:dyDescent="0.45">
      <c r="P6509" s="3"/>
      <c r="W6509" s="3"/>
      <c r="Y6509" s="3"/>
    </row>
    <row r="6510" spans="16:25" x14ac:dyDescent="0.45">
      <c r="P6510" s="3"/>
      <c r="W6510" s="3"/>
      <c r="Y6510" s="3"/>
    </row>
    <row r="6511" spans="16:25" x14ac:dyDescent="0.45">
      <c r="P6511" s="3"/>
      <c r="W6511" s="3"/>
      <c r="Y6511" s="3"/>
    </row>
    <row r="6512" spans="16:25" x14ac:dyDescent="0.45">
      <c r="P6512" s="3"/>
      <c r="W6512" s="3"/>
      <c r="Y6512" s="3"/>
    </row>
    <row r="6513" spans="16:25" x14ac:dyDescent="0.45">
      <c r="P6513" s="3"/>
      <c r="W6513" s="3"/>
      <c r="Y6513" s="3"/>
    </row>
    <row r="6514" spans="16:25" x14ac:dyDescent="0.45">
      <c r="P6514" s="3"/>
      <c r="W6514" s="3"/>
      <c r="Y6514" s="3"/>
    </row>
    <row r="6515" spans="16:25" x14ac:dyDescent="0.45">
      <c r="P6515" s="3"/>
      <c r="W6515" s="3"/>
      <c r="Y6515" s="3"/>
    </row>
    <row r="6516" spans="16:25" x14ac:dyDescent="0.45">
      <c r="P6516" s="3"/>
      <c r="W6516" s="3"/>
      <c r="Y6516" s="3"/>
    </row>
    <row r="6517" spans="16:25" x14ac:dyDescent="0.45">
      <c r="P6517" s="3"/>
      <c r="W6517" s="3"/>
      <c r="Y6517" s="3"/>
    </row>
    <row r="6518" spans="16:25" x14ac:dyDescent="0.45">
      <c r="P6518" s="3"/>
      <c r="W6518" s="3"/>
      <c r="Y6518" s="3"/>
    </row>
    <row r="6519" spans="16:25" x14ac:dyDescent="0.45">
      <c r="P6519" s="3"/>
      <c r="W6519" s="3"/>
      <c r="Y6519" s="3"/>
    </row>
    <row r="6520" spans="16:25" x14ac:dyDescent="0.45">
      <c r="P6520" s="3"/>
      <c r="W6520" s="3"/>
      <c r="Y6520" s="3"/>
    </row>
    <row r="6521" spans="16:25" x14ac:dyDescent="0.45">
      <c r="P6521" s="3"/>
      <c r="W6521" s="3"/>
      <c r="Y6521" s="3"/>
    </row>
    <row r="6522" spans="16:25" x14ac:dyDescent="0.45">
      <c r="P6522" s="3"/>
      <c r="W6522" s="3"/>
      <c r="Y6522" s="3"/>
    </row>
    <row r="6523" spans="16:25" x14ac:dyDescent="0.45">
      <c r="P6523" s="3"/>
      <c r="W6523" s="3"/>
      <c r="Y6523" s="3"/>
    </row>
    <row r="6524" spans="16:25" x14ac:dyDescent="0.45">
      <c r="P6524" s="3"/>
      <c r="W6524" s="3"/>
      <c r="Y6524" s="3"/>
    </row>
    <row r="6525" spans="16:25" x14ac:dyDescent="0.45">
      <c r="P6525" s="3"/>
      <c r="W6525" s="3"/>
      <c r="Y6525" s="3"/>
    </row>
    <row r="6526" spans="16:25" x14ac:dyDescent="0.45">
      <c r="P6526" s="3"/>
      <c r="W6526" s="3"/>
      <c r="Y6526" s="3"/>
    </row>
    <row r="6527" spans="16:25" x14ac:dyDescent="0.45">
      <c r="P6527" s="3"/>
      <c r="W6527" s="3"/>
      <c r="Y6527" s="3"/>
    </row>
    <row r="6528" spans="16:25" x14ac:dyDescent="0.45">
      <c r="P6528" s="3"/>
      <c r="W6528" s="3"/>
      <c r="Y6528" s="3"/>
    </row>
    <row r="6529" spans="16:25" x14ac:dyDescent="0.45">
      <c r="P6529" s="3"/>
      <c r="W6529" s="3"/>
      <c r="Y6529" s="3"/>
    </row>
    <row r="6530" spans="16:25" x14ac:dyDescent="0.45">
      <c r="P6530" s="3"/>
      <c r="W6530" s="3"/>
      <c r="Y6530" s="3"/>
    </row>
    <row r="6531" spans="16:25" x14ac:dyDescent="0.45">
      <c r="P6531" s="3"/>
      <c r="W6531" s="3"/>
      <c r="Y6531" s="3"/>
    </row>
    <row r="6532" spans="16:25" x14ac:dyDescent="0.45">
      <c r="P6532" s="3"/>
      <c r="W6532" s="3"/>
      <c r="Y6532" s="3"/>
    </row>
    <row r="6533" spans="16:25" x14ac:dyDescent="0.45">
      <c r="P6533" s="3"/>
      <c r="W6533" s="3"/>
      <c r="Y6533" s="3"/>
    </row>
    <row r="6534" spans="16:25" x14ac:dyDescent="0.45">
      <c r="P6534" s="3"/>
      <c r="W6534" s="3"/>
      <c r="Y6534" s="3"/>
    </row>
    <row r="6535" spans="16:25" x14ac:dyDescent="0.45">
      <c r="P6535" s="3"/>
      <c r="W6535" s="3"/>
      <c r="Y6535" s="3"/>
    </row>
    <row r="6536" spans="16:25" x14ac:dyDescent="0.45">
      <c r="P6536" s="3"/>
      <c r="W6536" s="3"/>
      <c r="Y6536" s="3"/>
    </row>
    <row r="6537" spans="16:25" x14ac:dyDescent="0.45">
      <c r="P6537" s="3"/>
      <c r="W6537" s="3"/>
      <c r="Y6537" s="3"/>
    </row>
    <row r="6538" spans="16:25" x14ac:dyDescent="0.45">
      <c r="P6538" s="3"/>
      <c r="W6538" s="3"/>
      <c r="Y6538" s="3"/>
    </row>
    <row r="6539" spans="16:25" x14ac:dyDescent="0.45">
      <c r="P6539" s="3"/>
      <c r="W6539" s="3"/>
      <c r="Y6539" s="3"/>
    </row>
    <row r="6540" spans="16:25" x14ac:dyDescent="0.45">
      <c r="P6540" s="3"/>
      <c r="W6540" s="3"/>
      <c r="Y6540" s="3"/>
    </row>
    <row r="6541" spans="16:25" x14ac:dyDescent="0.45">
      <c r="P6541" s="3"/>
      <c r="W6541" s="3"/>
      <c r="Y6541" s="3"/>
    </row>
    <row r="6542" spans="16:25" x14ac:dyDescent="0.45">
      <c r="P6542" s="3"/>
      <c r="W6542" s="3"/>
      <c r="Y6542" s="3"/>
    </row>
    <row r="6543" spans="16:25" x14ac:dyDescent="0.45">
      <c r="P6543" s="3"/>
      <c r="W6543" s="3"/>
      <c r="Y6543" s="3"/>
    </row>
    <row r="6544" spans="16:25" x14ac:dyDescent="0.45">
      <c r="P6544" s="3"/>
      <c r="W6544" s="3"/>
      <c r="Y6544" s="3"/>
    </row>
    <row r="6545" spans="16:25" x14ac:dyDescent="0.45">
      <c r="P6545" s="3"/>
      <c r="W6545" s="3"/>
      <c r="Y6545" s="3"/>
    </row>
    <row r="6546" spans="16:25" x14ac:dyDescent="0.45">
      <c r="P6546" s="3"/>
      <c r="W6546" s="3"/>
      <c r="Y6546" s="3"/>
    </row>
    <row r="6547" spans="16:25" x14ac:dyDescent="0.45">
      <c r="P6547" s="3"/>
      <c r="W6547" s="3"/>
      <c r="Y6547" s="3"/>
    </row>
    <row r="6548" spans="16:25" x14ac:dyDescent="0.45">
      <c r="P6548" s="3"/>
      <c r="W6548" s="3"/>
      <c r="Y6548" s="3"/>
    </row>
    <row r="6549" spans="16:25" x14ac:dyDescent="0.45">
      <c r="P6549" s="3"/>
      <c r="W6549" s="3"/>
      <c r="Y6549" s="3"/>
    </row>
    <row r="6550" spans="16:25" x14ac:dyDescent="0.45">
      <c r="P6550" s="3"/>
      <c r="W6550" s="3"/>
      <c r="Y6550" s="3"/>
    </row>
    <row r="6551" spans="16:25" x14ac:dyDescent="0.45">
      <c r="P6551" s="3"/>
      <c r="W6551" s="3"/>
      <c r="Y6551" s="3"/>
    </row>
    <row r="6552" spans="16:25" x14ac:dyDescent="0.45">
      <c r="P6552" s="3"/>
      <c r="W6552" s="3"/>
      <c r="Y6552" s="3"/>
    </row>
    <row r="6553" spans="16:25" x14ac:dyDescent="0.45">
      <c r="P6553" s="3"/>
      <c r="W6553" s="3"/>
      <c r="Y6553" s="3"/>
    </row>
    <row r="6554" spans="16:25" x14ac:dyDescent="0.45">
      <c r="P6554" s="3"/>
      <c r="W6554" s="3"/>
      <c r="Y6554" s="3"/>
    </row>
    <row r="6555" spans="16:25" x14ac:dyDescent="0.45">
      <c r="P6555" s="3"/>
      <c r="W6555" s="3"/>
      <c r="Y6555" s="3"/>
    </row>
    <row r="6556" spans="16:25" x14ac:dyDescent="0.45">
      <c r="P6556" s="3"/>
      <c r="W6556" s="3"/>
      <c r="Y6556" s="3"/>
    </row>
    <row r="6557" spans="16:25" x14ac:dyDescent="0.45">
      <c r="P6557" s="3"/>
      <c r="W6557" s="3"/>
      <c r="Y6557" s="3"/>
    </row>
    <row r="6558" spans="16:25" x14ac:dyDescent="0.45">
      <c r="P6558" s="3"/>
      <c r="W6558" s="3"/>
      <c r="Y6558" s="3"/>
    </row>
    <row r="6559" spans="16:25" x14ac:dyDescent="0.45">
      <c r="P6559" s="3"/>
      <c r="W6559" s="3"/>
      <c r="Y6559" s="3"/>
    </row>
    <row r="6560" spans="16:25" x14ac:dyDescent="0.45">
      <c r="P6560" s="3"/>
      <c r="W6560" s="3"/>
      <c r="Y6560" s="3"/>
    </row>
    <row r="6561" spans="16:25" x14ac:dyDescent="0.45">
      <c r="P6561" s="3"/>
      <c r="W6561" s="3"/>
      <c r="Y6561" s="3"/>
    </row>
    <row r="6562" spans="16:25" x14ac:dyDescent="0.45">
      <c r="P6562" s="3"/>
      <c r="W6562" s="3"/>
      <c r="Y6562" s="3"/>
    </row>
    <row r="6563" spans="16:25" x14ac:dyDescent="0.45">
      <c r="P6563" s="3"/>
      <c r="W6563" s="3"/>
      <c r="Y6563" s="3"/>
    </row>
    <row r="6564" spans="16:25" x14ac:dyDescent="0.45">
      <c r="P6564" s="3"/>
      <c r="W6564" s="3"/>
      <c r="Y6564" s="3"/>
    </row>
    <row r="6565" spans="16:25" x14ac:dyDescent="0.45">
      <c r="P6565" s="3"/>
      <c r="W6565" s="3"/>
      <c r="Y6565" s="3"/>
    </row>
    <row r="6566" spans="16:25" x14ac:dyDescent="0.45">
      <c r="P6566" s="3"/>
      <c r="W6566" s="3"/>
      <c r="Y6566" s="3"/>
    </row>
    <row r="6567" spans="16:25" x14ac:dyDescent="0.45">
      <c r="P6567" s="3"/>
      <c r="W6567" s="3"/>
      <c r="Y6567" s="3"/>
    </row>
    <row r="6568" spans="16:25" x14ac:dyDescent="0.45">
      <c r="P6568" s="3"/>
      <c r="W6568" s="3"/>
      <c r="Y6568" s="3"/>
    </row>
    <row r="6569" spans="16:25" x14ac:dyDescent="0.45">
      <c r="P6569" s="3"/>
      <c r="W6569" s="3"/>
      <c r="Y6569" s="3"/>
    </row>
    <row r="6570" spans="16:25" x14ac:dyDescent="0.45">
      <c r="P6570" s="3"/>
      <c r="W6570" s="3"/>
      <c r="Y6570" s="3"/>
    </row>
    <row r="6571" spans="16:25" x14ac:dyDescent="0.45">
      <c r="P6571" s="3"/>
      <c r="W6571" s="3"/>
      <c r="Y6571" s="3"/>
    </row>
    <row r="6572" spans="16:25" x14ac:dyDescent="0.45">
      <c r="P6572" s="3"/>
      <c r="W6572" s="3"/>
      <c r="Y6572" s="3"/>
    </row>
    <row r="6573" spans="16:25" x14ac:dyDescent="0.45">
      <c r="P6573" s="3"/>
      <c r="W6573" s="3"/>
      <c r="Y6573" s="3"/>
    </row>
    <row r="6574" spans="16:25" x14ac:dyDescent="0.45">
      <c r="P6574" s="3"/>
      <c r="W6574" s="3"/>
      <c r="Y6574" s="3"/>
    </row>
    <row r="6575" spans="16:25" x14ac:dyDescent="0.45">
      <c r="P6575" s="3"/>
      <c r="W6575" s="3"/>
      <c r="Y6575" s="3"/>
    </row>
    <row r="6576" spans="16:25" x14ac:dyDescent="0.45">
      <c r="P6576" s="3"/>
      <c r="W6576" s="3"/>
      <c r="Y6576" s="3"/>
    </row>
    <row r="6577" spans="16:25" x14ac:dyDescent="0.45">
      <c r="P6577" s="3"/>
      <c r="W6577" s="3"/>
      <c r="Y6577" s="3"/>
    </row>
    <row r="6578" spans="16:25" x14ac:dyDescent="0.45">
      <c r="P6578" s="3"/>
      <c r="W6578" s="3"/>
      <c r="Y6578" s="3"/>
    </row>
    <row r="6579" spans="16:25" x14ac:dyDescent="0.45">
      <c r="P6579" s="3"/>
      <c r="W6579" s="3"/>
      <c r="Y6579" s="3"/>
    </row>
    <row r="6580" spans="16:25" x14ac:dyDescent="0.45">
      <c r="P6580" s="3"/>
      <c r="W6580" s="3"/>
      <c r="Y6580" s="3"/>
    </row>
    <row r="6581" spans="16:25" x14ac:dyDescent="0.45">
      <c r="P6581" s="3"/>
      <c r="W6581" s="3"/>
      <c r="Y6581" s="3"/>
    </row>
    <row r="6582" spans="16:25" x14ac:dyDescent="0.45">
      <c r="P6582" s="3"/>
      <c r="W6582" s="3"/>
      <c r="Y6582" s="3"/>
    </row>
    <row r="6583" spans="16:25" x14ac:dyDescent="0.45">
      <c r="P6583" s="3"/>
      <c r="W6583" s="3"/>
      <c r="Y6583" s="3"/>
    </row>
    <row r="6584" spans="16:25" x14ac:dyDescent="0.45">
      <c r="P6584" s="3"/>
      <c r="W6584" s="3"/>
      <c r="Y6584" s="3"/>
    </row>
    <row r="6585" spans="16:25" x14ac:dyDescent="0.45">
      <c r="P6585" s="3"/>
      <c r="W6585" s="3"/>
      <c r="Y6585" s="3"/>
    </row>
    <row r="6586" spans="16:25" x14ac:dyDescent="0.45">
      <c r="P6586" s="3"/>
      <c r="W6586" s="3"/>
      <c r="Y6586" s="3"/>
    </row>
    <row r="6587" spans="16:25" x14ac:dyDescent="0.45">
      <c r="P6587" s="3"/>
      <c r="W6587" s="3"/>
      <c r="Y6587" s="3"/>
    </row>
    <row r="6588" spans="16:25" x14ac:dyDescent="0.45">
      <c r="P6588" s="3"/>
      <c r="W6588" s="3"/>
      <c r="Y6588" s="3"/>
    </row>
    <row r="6589" spans="16:25" x14ac:dyDescent="0.45">
      <c r="P6589" s="3"/>
      <c r="W6589" s="3"/>
      <c r="Y6589" s="3"/>
    </row>
    <row r="6590" spans="16:25" x14ac:dyDescent="0.45">
      <c r="P6590" s="3"/>
      <c r="W6590" s="3"/>
      <c r="Y6590" s="3"/>
    </row>
    <row r="6591" spans="16:25" x14ac:dyDescent="0.45">
      <c r="P6591" s="3"/>
      <c r="W6591" s="3"/>
      <c r="Y6591" s="3"/>
    </row>
    <row r="6592" spans="16:25" x14ac:dyDescent="0.45">
      <c r="P6592" s="3"/>
      <c r="W6592" s="3"/>
      <c r="Y6592" s="3"/>
    </row>
    <row r="6593" spans="16:25" x14ac:dyDescent="0.45">
      <c r="P6593" s="3"/>
      <c r="W6593" s="3"/>
      <c r="Y6593" s="3"/>
    </row>
    <row r="6594" spans="16:25" x14ac:dyDescent="0.45">
      <c r="P6594" s="3"/>
      <c r="W6594" s="3"/>
      <c r="Y6594" s="3"/>
    </row>
    <row r="6595" spans="16:25" x14ac:dyDescent="0.45">
      <c r="P6595" s="3"/>
      <c r="W6595" s="3"/>
      <c r="Y6595" s="3"/>
    </row>
    <row r="6596" spans="16:25" x14ac:dyDescent="0.45">
      <c r="P6596" s="3"/>
      <c r="W6596" s="3"/>
      <c r="Y6596" s="3"/>
    </row>
    <row r="6597" spans="16:25" x14ac:dyDescent="0.45">
      <c r="P6597" s="3"/>
      <c r="W6597" s="3"/>
      <c r="Y6597" s="3"/>
    </row>
    <row r="6598" spans="16:25" x14ac:dyDescent="0.45">
      <c r="P6598" s="3"/>
      <c r="W6598" s="3"/>
      <c r="Y6598" s="3"/>
    </row>
    <row r="6599" spans="16:25" x14ac:dyDescent="0.45">
      <c r="P6599" s="3"/>
      <c r="W6599" s="3"/>
      <c r="Y6599" s="3"/>
    </row>
    <row r="6600" spans="16:25" x14ac:dyDescent="0.45">
      <c r="P6600" s="3"/>
      <c r="W6600" s="3"/>
      <c r="Y6600" s="3"/>
    </row>
    <row r="6601" spans="16:25" x14ac:dyDescent="0.45">
      <c r="P6601" s="3"/>
      <c r="W6601" s="3"/>
      <c r="Y6601" s="3"/>
    </row>
    <row r="6602" spans="16:25" x14ac:dyDescent="0.45">
      <c r="P6602" s="3"/>
      <c r="W6602" s="3"/>
      <c r="Y6602" s="3"/>
    </row>
    <row r="6603" spans="16:25" x14ac:dyDescent="0.45">
      <c r="P6603" s="3"/>
      <c r="W6603" s="3"/>
      <c r="Y6603" s="3"/>
    </row>
    <row r="6604" spans="16:25" x14ac:dyDescent="0.45">
      <c r="P6604" s="3"/>
      <c r="W6604" s="3"/>
      <c r="Y6604" s="3"/>
    </row>
    <row r="6605" spans="16:25" x14ac:dyDescent="0.45">
      <c r="P6605" s="3"/>
      <c r="W6605" s="3"/>
      <c r="Y6605" s="3"/>
    </row>
    <row r="6606" spans="16:25" x14ac:dyDescent="0.45">
      <c r="P6606" s="3"/>
      <c r="W6606" s="3"/>
      <c r="Y6606" s="3"/>
    </row>
    <row r="6607" spans="16:25" x14ac:dyDescent="0.45">
      <c r="P6607" s="3"/>
      <c r="W6607" s="3"/>
      <c r="Y6607" s="3"/>
    </row>
    <row r="6608" spans="16:25" x14ac:dyDescent="0.45">
      <c r="P6608" s="3"/>
      <c r="W6608" s="3"/>
      <c r="Y6608" s="3"/>
    </row>
    <row r="6609" spans="16:25" x14ac:dyDescent="0.45">
      <c r="P6609" s="3"/>
      <c r="W6609" s="3"/>
      <c r="Y6609" s="3"/>
    </row>
    <row r="6610" spans="16:25" x14ac:dyDescent="0.45">
      <c r="P6610" s="3"/>
      <c r="W6610" s="3"/>
      <c r="Y6610" s="3"/>
    </row>
    <row r="6611" spans="16:25" x14ac:dyDescent="0.45">
      <c r="P6611" s="3"/>
      <c r="W6611" s="3"/>
      <c r="Y6611" s="3"/>
    </row>
    <row r="6612" spans="16:25" x14ac:dyDescent="0.45">
      <c r="P6612" s="3"/>
      <c r="W6612" s="3"/>
      <c r="Y6612" s="3"/>
    </row>
    <row r="6613" spans="16:25" x14ac:dyDescent="0.45">
      <c r="P6613" s="3"/>
      <c r="W6613" s="3"/>
      <c r="Y6613" s="3"/>
    </row>
    <row r="6614" spans="16:25" x14ac:dyDescent="0.45">
      <c r="P6614" s="3"/>
      <c r="W6614" s="3"/>
      <c r="Y6614" s="3"/>
    </row>
    <row r="6615" spans="16:25" x14ac:dyDescent="0.45">
      <c r="P6615" s="3"/>
      <c r="W6615" s="3"/>
      <c r="Y6615" s="3"/>
    </row>
    <row r="6616" spans="16:25" x14ac:dyDescent="0.45">
      <c r="P6616" s="3"/>
      <c r="W6616" s="3"/>
      <c r="Y6616" s="3"/>
    </row>
    <row r="6617" spans="16:25" x14ac:dyDescent="0.45">
      <c r="P6617" s="3"/>
      <c r="W6617" s="3"/>
      <c r="Y6617" s="3"/>
    </row>
    <row r="6618" spans="16:25" x14ac:dyDescent="0.45">
      <c r="P6618" s="3"/>
      <c r="W6618" s="3"/>
      <c r="Y6618" s="3"/>
    </row>
    <row r="6619" spans="16:25" x14ac:dyDescent="0.45">
      <c r="P6619" s="3"/>
      <c r="W6619" s="3"/>
      <c r="Y6619" s="3"/>
    </row>
    <row r="6620" spans="16:25" x14ac:dyDescent="0.45">
      <c r="P6620" s="3"/>
      <c r="W6620" s="3"/>
      <c r="Y6620" s="3"/>
    </row>
    <row r="6621" spans="16:25" x14ac:dyDescent="0.45">
      <c r="P6621" s="3"/>
      <c r="W6621" s="3"/>
      <c r="Y6621" s="3"/>
    </row>
    <row r="6622" spans="16:25" x14ac:dyDescent="0.45">
      <c r="P6622" s="3"/>
      <c r="W6622" s="3"/>
      <c r="Y6622" s="3"/>
    </row>
    <row r="6623" spans="16:25" x14ac:dyDescent="0.45">
      <c r="P6623" s="3"/>
      <c r="W6623" s="3"/>
      <c r="Y6623" s="3"/>
    </row>
    <row r="6624" spans="16:25" x14ac:dyDescent="0.45">
      <c r="P6624" s="3"/>
      <c r="W6624" s="3"/>
      <c r="Y6624" s="3"/>
    </row>
    <row r="6625" spans="16:25" x14ac:dyDescent="0.45">
      <c r="P6625" s="3"/>
      <c r="W6625" s="3"/>
      <c r="Y6625" s="3"/>
    </row>
    <row r="6626" spans="16:25" x14ac:dyDescent="0.45">
      <c r="P6626" s="3"/>
      <c r="W6626" s="3"/>
      <c r="Y6626" s="3"/>
    </row>
    <row r="6627" spans="16:25" x14ac:dyDescent="0.45">
      <c r="P6627" s="3"/>
      <c r="W6627" s="3"/>
      <c r="Y6627" s="3"/>
    </row>
    <row r="6628" spans="16:25" x14ac:dyDescent="0.45">
      <c r="P6628" s="3"/>
      <c r="W6628" s="3"/>
      <c r="Y6628" s="3"/>
    </row>
    <row r="6629" spans="16:25" x14ac:dyDescent="0.45">
      <c r="P6629" s="3"/>
      <c r="W6629" s="3"/>
      <c r="Y6629" s="3"/>
    </row>
    <row r="6630" spans="16:25" x14ac:dyDescent="0.45">
      <c r="P6630" s="3"/>
      <c r="W6630" s="3"/>
      <c r="Y6630" s="3"/>
    </row>
    <row r="6631" spans="16:25" x14ac:dyDescent="0.45">
      <c r="P6631" s="3"/>
      <c r="W6631" s="3"/>
      <c r="Y6631" s="3"/>
    </row>
    <row r="6632" spans="16:25" x14ac:dyDescent="0.45">
      <c r="P6632" s="3"/>
      <c r="W6632" s="3"/>
      <c r="Y6632" s="3"/>
    </row>
    <row r="6633" spans="16:25" x14ac:dyDescent="0.45">
      <c r="P6633" s="3"/>
      <c r="W6633" s="3"/>
      <c r="Y6633" s="3"/>
    </row>
    <row r="6634" spans="16:25" x14ac:dyDescent="0.45">
      <c r="P6634" s="3"/>
      <c r="W6634" s="3"/>
      <c r="Y6634" s="3"/>
    </row>
    <row r="6635" spans="16:25" x14ac:dyDescent="0.45">
      <c r="P6635" s="3"/>
      <c r="W6635" s="3"/>
      <c r="Y6635" s="3"/>
    </row>
    <row r="6636" spans="16:25" x14ac:dyDescent="0.45">
      <c r="P6636" s="3"/>
      <c r="W6636" s="3"/>
      <c r="Y6636" s="3"/>
    </row>
    <row r="6637" spans="16:25" x14ac:dyDescent="0.45">
      <c r="P6637" s="3"/>
      <c r="W6637" s="3"/>
      <c r="Y6637" s="3"/>
    </row>
    <row r="6638" spans="16:25" x14ac:dyDescent="0.45">
      <c r="P6638" s="3"/>
      <c r="W6638" s="3"/>
      <c r="Y6638" s="3"/>
    </row>
    <row r="6639" spans="16:25" x14ac:dyDescent="0.45">
      <c r="P6639" s="3"/>
      <c r="W6639" s="3"/>
      <c r="Y6639" s="3"/>
    </row>
    <row r="6640" spans="16:25" x14ac:dyDescent="0.45">
      <c r="P6640" s="3"/>
      <c r="W6640" s="3"/>
      <c r="Y6640" s="3"/>
    </row>
    <row r="6641" spans="16:25" x14ac:dyDescent="0.45">
      <c r="P6641" s="3"/>
      <c r="W6641" s="3"/>
      <c r="Y6641" s="3"/>
    </row>
    <row r="6642" spans="16:25" x14ac:dyDescent="0.45">
      <c r="P6642" s="3"/>
      <c r="W6642" s="3"/>
      <c r="Y6642" s="3"/>
    </row>
    <row r="6643" spans="16:25" x14ac:dyDescent="0.45">
      <c r="P6643" s="3"/>
      <c r="W6643" s="3"/>
      <c r="Y6643" s="3"/>
    </row>
    <row r="6644" spans="16:25" x14ac:dyDescent="0.45">
      <c r="P6644" s="3"/>
      <c r="W6644" s="3"/>
      <c r="Y6644" s="3"/>
    </row>
    <row r="6645" spans="16:25" x14ac:dyDescent="0.45">
      <c r="P6645" s="3"/>
      <c r="W6645" s="3"/>
      <c r="Y6645" s="3"/>
    </row>
    <row r="6646" spans="16:25" x14ac:dyDescent="0.45">
      <c r="P6646" s="3"/>
      <c r="W6646" s="3"/>
      <c r="Y6646" s="3"/>
    </row>
    <row r="6647" spans="16:25" x14ac:dyDescent="0.45">
      <c r="P6647" s="3"/>
      <c r="W6647" s="3"/>
      <c r="Y6647" s="3"/>
    </row>
    <row r="6648" spans="16:25" x14ac:dyDescent="0.45">
      <c r="P6648" s="3"/>
      <c r="W6648" s="3"/>
      <c r="Y6648" s="3"/>
    </row>
    <row r="6649" spans="16:25" x14ac:dyDescent="0.45">
      <c r="P6649" s="3"/>
      <c r="W6649" s="3"/>
      <c r="Y6649" s="3"/>
    </row>
    <row r="6650" spans="16:25" x14ac:dyDescent="0.45">
      <c r="P6650" s="3"/>
      <c r="W6650" s="3"/>
      <c r="Y6650" s="3"/>
    </row>
    <row r="6651" spans="16:25" x14ac:dyDescent="0.45">
      <c r="P6651" s="3"/>
      <c r="W6651" s="3"/>
      <c r="Y6651" s="3"/>
    </row>
    <row r="6652" spans="16:25" x14ac:dyDescent="0.45">
      <c r="P6652" s="3"/>
      <c r="W6652" s="3"/>
      <c r="Y6652" s="3"/>
    </row>
    <row r="6653" spans="16:25" x14ac:dyDescent="0.45">
      <c r="P6653" s="3"/>
      <c r="W6653" s="3"/>
      <c r="Y6653" s="3"/>
    </row>
    <row r="6654" spans="16:25" x14ac:dyDescent="0.45">
      <c r="P6654" s="3"/>
      <c r="W6654" s="3"/>
      <c r="Y6654" s="3"/>
    </row>
    <row r="6655" spans="16:25" x14ac:dyDescent="0.45">
      <c r="P6655" s="3"/>
      <c r="W6655" s="3"/>
      <c r="Y6655" s="3"/>
    </row>
    <row r="6656" spans="16:25" x14ac:dyDescent="0.45">
      <c r="P6656" s="3"/>
      <c r="W6656" s="3"/>
      <c r="Y6656" s="3"/>
    </row>
    <row r="6657" spans="16:25" x14ac:dyDescent="0.45">
      <c r="P6657" s="3"/>
      <c r="W6657" s="3"/>
      <c r="Y6657" s="3"/>
    </row>
    <row r="6658" spans="16:25" x14ac:dyDescent="0.45">
      <c r="P6658" s="3"/>
      <c r="W6658" s="3"/>
      <c r="Y6658" s="3"/>
    </row>
    <row r="6659" spans="16:25" x14ac:dyDescent="0.45">
      <c r="P6659" s="3"/>
      <c r="W6659" s="3"/>
      <c r="Y6659" s="3"/>
    </row>
    <row r="6660" spans="16:25" x14ac:dyDescent="0.45">
      <c r="P6660" s="3"/>
      <c r="W6660" s="3"/>
      <c r="Y6660" s="3"/>
    </row>
    <row r="6661" spans="16:25" x14ac:dyDescent="0.45">
      <c r="P6661" s="3"/>
      <c r="W6661" s="3"/>
      <c r="Y6661" s="3"/>
    </row>
    <row r="6662" spans="16:25" x14ac:dyDescent="0.45">
      <c r="P6662" s="3"/>
      <c r="W6662" s="3"/>
      <c r="Y6662" s="3"/>
    </row>
    <row r="6663" spans="16:25" x14ac:dyDescent="0.45">
      <c r="P6663" s="3"/>
      <c r="W6663" s="3"/>
      <c r="Y6663" s="3"/>
    </row>
    <row r="6664" spans="16:25" x14ac:dyDescent="0.45">
      <c r="P6664" s="3"/>
      <c r="W6664" s="3"/>
      <c r="Y6664" s="3"/>
    </row>
    <row r="6665" spans="16:25" x14ac:dyDescent="0.45">
      <c r="P6665" s="3"/>
      <c r="W6665" s="3"/>
      <c r="Y6665" s="3"/>
    </row>
    <row r="6666" spans="16:25" x14ac:dyDescent="0.45">
      <c r="P6666" s="3"/>
      <c r="W6666" s="3"/>
      <c r="Y6666" s="3"/>
    </row>
    <row r="6667" spans="16:25" x14ac:dyDescent="0.45">
      <c r="P6667" s="3"/>
      <c r="W6667" s="3"/>
      <c r="Y6667" s="3"/>
    </row>
    <row r="6668" spans="16:25" x14ac:dyDescent="0.45">
      <c r="P6668" s="3"/>
      <c r="W6668" s="3"/>
      <c r="Y6668" s="3"/>
    </row>
    <row r="6669" spans="16:25" x14ac:dyDescent="0.45">
      <c r="P6669" s="3"/>
      <c r="W6669" s="3"/>
      <c r="Y6669" s="3"/>
    </row>
    <row r="6670" spans="16:25" x14ac:dyDescent="0.45">
      <c r="P6670" s="3"/>
      <c r="W6670" s="3"/>
      <c r="Y6670" s="3"/>
    </row>
    <row r="6671" spans="16:25" x14ac:dyDescent="0.45">
      <c r="P6671" s="3"/>
      <c r="W6671" s="3"/>
      <c r="Y6671" s="3"/>
    </row>
    <row r="6672" spans="16:25" x14ac:dyDescent="0.45">
      <c r="P6672" s="3"/>
      <c r="W6672" s="3"/>
      <c r="Y6672" s="3"/>
    </row>
    <row r="6673" spans="16:25" x14ac:dyDescent="0.45">
      <c r="P6673" s="3"/>
      <c r="W6673" s="3"/>
      <c r="Y6673" s="3"/>
    </row>
    <row r="6674" spans="16:25" x14ac:dyDescent="0.45">
      <c r="P6674" s="3"/>
      <c r="W6674" s="3"/>
      <c r="Y6674" s="3"/>
    </row>
    <row r="6675" spans="16:25" x14ac:dyDescent="0.45">
      <c r="P6675" s="3"/>
      <c r="W6675" s="3"/>
      <c r="Y6675" s="3"/>
    </row>
    <row r="6676" spans="16:25" x14ac:dyDescent="0.45">
      <c r="P6676" s="3"/>
      <c r="W6676" s="3"/>
      <c r="Y6676" s="3"/>
    </row>
    <row r="6677" spans="16:25" x14ac:dyDescent="0.45">
      <c r="P6677" s="3"/>
      <c r="W6677" s="3"/>
      <c r="Y6677" s="3"/>
    </row>
    <row r="6678" spans="16:25" x14ac:dyDescent="0.45">
      <c r="P6678" s="3"/>
      <c r="W6678" s="3"/>
      <c r="Y6678" s="3"/>
    </row>
    <row r="6679" spans="16:25" x14ac:dyDescent="0.45">
      <c r="P6679" s="3"/>
      <c r="W6679" s="3"/>
      <c r="Y6679" s="3"/>
    </row>
    <row r="6680" spans="16:25" x14ac:dyDescent="0.45">
      <c r="P6680" s="3"/>
      <c r="W6680" s="3"/>
      <c r="Y6680" s="3"/>
    </row>
    <row r="6681" spans="16:25" x14ac:dyDescent="0.45">
      <c r="P6681" s="3"/>
      <c r="W6681" s="3"/>
      <c r="Y6681" s="3"/>
    </row>
    <row r="6682" spans="16:25" x14ac:dyDescent="0.45">
      <c r="P6682" s="3"/>
      <c r="W6682" s="3"/>
      <c r="Y6682" s="3"/>
    </row>
    <row r="6683" spans="16:25" x14ac:dyDescent="0.45">
      <c r="P6683" s="3"/>
      <c r="W6683" s="3"/>
      <c r="Y6683" s="3"/>
    </row>
    <row r="6684" spans="16:25" x14ac:dyDescent="0.45">
      <c r="P6684" s="3"/>
      <c r="W6684" s="3"/>
      <c r="Y6684" s="3"/>
    </row>
    <row r="6685" spans="16:25" x14ac:dyDescent="0.45">
      <c r="P6685" s="3"/>
      <c r="W6685" s="3"/>
      <c r="Y6685" s="3"/>
    </row>
    <row r="6686" spans="16:25" x14ac:dyDescent="0.45">
      <c r="P6686" s="3"/>
      <c r="W6686" s="3"/>
      <c r="Y6686" s="3"/>
    </row>
    <row r="6687" spans="16:25" x14ac:dyDescent="0.45">
      <c r="P6687" s="3"/>
      <c r="W6687" s="3"/>
      <c r="Y6687" s="3"/>
    </row>
    <row r="6688" spans="16:25" x14ac:dyDescent="0.45">
      <c r="P6688" s="3"/>
      <c r="W6688" s="3"/>
      <c r="Y6688" s="3"/>
    </row>
    <row r="6689" spans="16:25" x14ac:dyDescent="0.45">
      <c r="P6689" s="3"/>
      <c r="W6689" s="3"/>
      <c r="Y6689" s="3"/>
    </row>
    <row r="6690" spans="16:25" x14ac:dyDescent="0.45">
      <c r="P6690" s="3"/>
      <c r="W6690" s="3"/>
      <c r="Y6690" s="3"/>
    </row>
    <row r="6691" spans="16:25" x14ac:dyDescent="0.45">
      <c r="P6691" s="3"/>
      <c r="W6691" s="3"/>
      <c r="Y6691" s="3"/>
    </row>
    <row r="6692" spans="16:25" x14ac:dyDescent="0.45">
      <c r="P6692" s="3"/>
      <c r="W6692" s="3"/>
      <c r="Y6692" s="3"/>
    </row>
    <row r="6693" spans="16:25" x14ac:dyDescent="0.45">
      <c r="P6693" s="3"/>
      <c r="W6693" s="3"/>
      <c r="Y6693" s="3"/>
    </row>
    <row r="6694" spans="16:25" x14ac:dyDescent="0.45">
      <c r="P6694" s="3"/>
      <c r="W6694" s="3"/>
      <c r="Y6694" s="3"/>
    </row>
    <row r="6695" spans="16:25" x14ac:dyDescent="0.45">
      <c r="P6695" s="3"/>
      <c r="W6695" s="3"/>
      <c r="Y6695" s="3"/>
    </row>
    <row r="6696" spans="16:25" x14ac:dyDescent="0.45">
      <c r="P6696" s="3"/>
      <c r="W6696" s="3"/>
      <c r="Y6696" s="3"/>
    </row>
    <row r="6697" spans="16:25" x14ac:dyDescent="0.45">
      <c r="P6697" s="3"/>
      <c r="W6697" s="3"/>
      <c r="Y6697" s="3"/>
    </row>
    <row r="6698" spans="16:25" x14ac:dyDescent="0.45">
      <c r="P6698" s="3"/>
      <c r="W6698" s="3"/>
      <c r="Y6698" s="3"/>
    </row>
    <row r="6699" spans="16:25" x14ac:dyDescent="0.45">
      <c r="P6699" s="3"/>
      <c r="W6699" s="3"/>
      <c r="Y6699" s="3"/>
    </row>
    <row r="6700" spans="16:25" x14ac:dyDescent="0.45">
      <c r="P6700" s="3"/>
      <c r="W6700" s="3"/>
      <c r="Y6700" s="3"/>
    </row>
    <row r="6701" spans="16:25" x14ac:dyDescent="0.45">
      <c r="P6701" s="3"/>
      <c r="W6701" s="3"/>
      <c r="Y6701" s="3"/>
    </row>
    <row r="6702" spans="16:25" x14ac:dyDescent="0.45">
      <c r="P6702" s="3"/>
      <c r="W6702" s="3"/>
      <c r="Y6702" s="3"/>
    </row>
    <row r="6703" spans="16:25" x14ac:dyDescent="0.45">
      <c r="P6703" s="3"/>
      <c r="W6703" s="3"/>
      <c r="Y6703" s="3"/>
    </row>
    <row r="6704" spans="16:25" x14ac:dyDescent="0.45">
      <c r="P6704" s="3"/>
      <c r="W6704" s="3"/>
      <c r="Y6704" s="3"/>
    </row>
    <row r="6705" spans="16:25" x14ac:dyDescent="0.45">
      <c r="P6705" s="3"/>
      <c r="W6705" s="3"/>
      <c r="Y6705" s="3"/>
    </row>
    <row r="6706" spans="16:25" x14ac:dyDescent="0.45">
      <c r="P6706" s="3"/>
      <c r="W6706" s="3"/>
      <c r="Y6706" s="3"/>
    </row>
    <row r="6707" spans="16:25" x14ac:dyDescent="0.45">
      <c r="P6707" s="3"/>
      <c r="W6707" s="3"/>
      <c r="Y6707" s="3"/>
    </row>
    <row r="6708" spans="16:25" x14ac:dyDescent="0.45">
      <c r="P6708" s="3"/>
      <c r="W6708" s="3"/>
      <c r="Y6708" s="3"/>
    </row>
    <row r="6709" spans="16:25" x14ac:dyDescent="0.45">
      <c r="P6709" s="3"/>
      <c r="W6709" s="3"/>
      <c r="Y6709" s="3"/>
    </row>
    <row r="6710" spans="16:25" x14ac:dyDescent="0.45">
      <c r="P6710" s="3"/>
      <c r="W6710" s="3"/>
      <c r="Y6710" s="3"/>
    </row>
    <row r="6711" spans="16:25" x14ac:dyDescent="0.45">
      <c r="P6711" s="3"/>
      <c r="W6711" s="3"/>
      <c r="Y6711" s="3"/>
    </row>
    <row r="6712" spans="16:25" x14ac:dyDescent="0.45">
      <c r="P6712" s="3"/>
      <c r="W6712" s="3"/>
      <c r="Y6712" s="3"/>
    </row>
    <row r="6713" spans="16:25" x14ac:dyDescent="0.45">
      <c r="P6713" s="3"/>
      <c r="W6713" s="3"/>
      <c r="Y6713" s="3"/>
    </row>
    <row r="6714" spans="16:25" x14ac:dyDescent="0.45">
      <c r="P6714" s="3"/>
      <c r="W6714" s="3"/>
      <c r="Y6714" s="3"/>
    </row>
    <row r="6715" spans="16:25" x14ac:dyDescent="0.45">
      <c r="P6715" s="3"/>
      <c r="W6715" s="3"/>
      <c r="Y6715" s="3"/>
    </row>
    <row r="6716" spans="16:25" x14ac:dyDescent="0.45">
      <c r="P6716" s="3"/>
      <c r="W6716" s="3"/>
      <c r="Y6716" s="3"/>
    </row>
    <row r="6717" spans="16:25" x14ac:dyDescent="0.45">
      <c r="P6717" s="3"/>
      <c r="W6717" s="3"/>
      <c r="Y6717" s="3"/>
    </row>
    <row r="6718" spans="16:25" x14ac:dyDescent="0.45">
      <c r="P6718" s="3"/>
      <c r="W6718" s="3"/>
      <c r="Y6718" s="3"/>
    </row>
    <row r="6719" spans="16:25" x14ac:dyDescent="0.45">
      <c r="P6719" s="3"/>
      <c r="W6719" s="3"/>
      <c r="Y6719" s="3"/>
    </row>
    <row r="6720" spans="16:25" x14ac:dyDescent="0.45">
      <c r="P6720" s="3"/>
      <c r="W6720" s="3"/>
      <c r="Y6720" s="3"/>
    </row>
    <row r="6721" spans="16:25" x14ac:dyDescent="0.45">
      <c r="P6721" s="3"/>
      <c r="W6721" s="3"/>
      <c r="Y6721" s="3"/>
    </row>
    <row r="6722" spans="16:25" x14ac:dyDescent="0.45">
      <c r="P6722" s="3"/>
      <c r="W6722" s="3"/>
      <c r="Y6722" s="3"/>
    </row>
    <row r="6723" spans="16:25" x14ac:dyDescent="0.45">
      <c r="P6723" s="3"/>
      <c r="W6723" s="3"/>
      <c r="Y6723" s="3"/>
    </row>
    <row r="6724" spans="16:25" x14ac:dyDescent="0.45">
      <c r="P6724" s="3"/>
      <c r="W6724" s="3"/>
      <c r="Y6724" s="3"/>
    </row>
    <row r="6725" spans="16:25" x14ac:dyDescent="0.45">
      <c r="P6725" s="3"/>
      <c r="W6725" s="3"/>
      <c r="Y6725" s="3"/>
    </row>
    <row r="6726" spans="16:25" x14ac:dyDescent="0.45">
      <c r="P6726" s="3"/>
      <c r="W6726" s="3"/>
      <c r="Y6726" s="3"/>
    </row>
    <row r="6727" spans="16:25" x14ac:dyDescent="0.45">
      <c r="P6727" s="3"/>
      <c r="W6727" s="3"/>
      <c r="Y6727" s="3"/>
    </row>
    <row r="6728" spans="16:25" x14ac:dyDescent="0.45">
      <c r="P6728" s="3"/>
      <c r="W6728" s="3"/>
      <c r="Y6728" s="3"/>
    </row>
    <row r="6729" spans="16:25" x14ac:dyDescent="0.45">
      <c r="P6729" s="3"/>
      <c r="W6729" s="3"/>
      <c r="Y6729" s="3"/>
    </row>
    <row r="6730" spans="16:25" x14ac:dyDescent="0.45">
      <c r="P6730" s="3"/>
      <c r="W6730" s="3"/>
      <c r="Y6730" s="3"/>
    </row>
    <row r="6731" spans="16:25" x14ac:dyDescent="0.45">
      <c r="P6731" s="3"/>
      <c r="W6731" s="3"/>
      <c r="Y6731" s="3"/>
    </row>
    <row r="6732" spans="16:25" x14ac:dyDescent="0.45">
      <c r="P6732" s="3"/>
      <c r="W6732" s="3"/>
      <c r="Y6732" s="3"/>
    </row>
    <row r="6733" spans="16:25" x14ac:dyDescent="0.45">
      <c r="P6733" s="3"/>
      <c r="W6733" s="3"/>
      <c r="Y6733" s="3"/>
    </row>
    <row r="6734" spans="16:25" x14ac:dyDescent="0.45">
      <c r="P6734" s="3"/>
      <c r="W6734" s="3"/>
      <c r="Y6734" s="3"/>
    </row>
    <row r="6735" spans="16:25" x14ac:dyDescent="0.45">
      <c r="P6735" s="3"/>
      <c r="W6735" s="3"/>
      <c r="Y6735" s="3"/>
    </row>
    <row r="6736" spans="16:25" x14ac:dyDescent="0.45">
      <c r="P6736" s="3"/>
      <c r="W6736" s="3"/>
      <c r="Y6736" s="3"/>
    </row>
    <row r="6737" spans="16:25" x14ac:dyDescent="0.45">
      <c r="P6737" s="3"/>
      <c r="W6737" s="3"/>
      <c r="Y6737" s="3"/>
    </row>
    <row r="6738" spans="16:25" x14ac:dyDescent="0.45">
      <c r="P6738" s="3"/>
      <c r="W6738" s="3"/>
      <c r="Y6738" s="3"/>
    </row>
    <row r="6739" spans="16:25" x14ac:dyDescent="0.45">
      <c r="P6739" s="3"/>
      <c r="W6739" s="3"/>
      <c r="Y6739" s="3"/>
    </row>
    <row r="6740" spans="16:25" x14ac:dyDescent="0.45">
      <c r="P6740" s="3"/>
      <c r="W6740" s="3"/>
      <c r="Y6740" s="3"/>
    </row>
    <row r="6741" spans="16:25" x14ac:dyDescent="0.45">
      <c r="P6741" s="3"/>
      <c r="W6741" s="3"/>
      <c r="Y6741" s="3"/>
    </row>
    <row r="6742" spans="16:25" x14ac:dyDescent="0.45">
      <c r="P6742" s="3"/>
      <c r="W6742" s="3"/>
      <c r="Y6742" s="3"/>
    </row>
    <row r="6743" spans="16:25" x14ac:dyDescent="0.45">
      <c r="P6743" s="3"/>
      <c r="W6743" s="3"/>
      <c r="Y6743" s="3"/>
    </row>
    <row r="6744" spans="16:25" x14ac:dyDescent="0.45">
      <c r="P6744" s="3"/>
      <c r="W6744" s="3"/>
      <c r="Y6744" s="3"/>
    </row>
    <row r="6745" spans="16:25" x14ac:dyDescent="0.45">
      <c r="P6745" s="3"/>
      <c r="W6745" s="3"/>
      <c r="Y6745" s="3"/>
    </row>
    <row r="6746" spans="16:25" x14ac:dyDescent="0.45">
      <c r="P6746" s="3"/>
      <c r="W6746" s="3"/>
      <c r="Y6746" s="3"/>
    </row>
    <row r="6747" spans="16:25" x14ac:dyDescent="0.45">
      <c r="P6747" s="3"/>
      <c r="W6747" s="3"/>
      <c r="Y6747" s="3"/>
    </row>
    <row r="6748" spans="16:25" x14ac:dyDescent="0.45">
      <c r="P6748" s="3"/>
      <c r="W6748" s="3"/>
      <c r="Y6748" s="3"/>
    </row>
    <row r="6749" spans="16:25" x14ac:dyDescent="0.45">
      <c r="P6749" s="3"/>
      <c r="W6749" s="3"/>
      <c r="Y6749" s="3"/>
    </row>
    <row r="6750" spans="16:25" x14ac:dyDescent="0.45">
      <c r="P6750" s="3"/>
      <c r="W6750" s="3"/>
      <c r="Y6750" s="3"/>
    </row>
    <row r="6751" spans="16:25" x14ac:dyDescent="0.45">
      <c r="P6751" s="3"/>
      <c r="W6751" s="3"/>
      <c r="Y6751" s="3"/>
    </row>
    <row r="6752" spans="16:25" x14ac:dyDescent="0.45">
      <c r="P6752" s="3"/>
      <c r="W6752" s="3"/>
      <c r="Y6752" s="3"/>
    </row>
    <row r="6753" spans="16:25" x14ac:dyDescent="0.45">
      <c r="P6753" s="3"/>
      <c r="W6753" s="3"/>
      <c r="Y6753" s="3"/>
    </row>
    <row r="6754" spans="16:25" x14ac:dyDescent="0.45">
      <c r="P6754" s="3"/>
      <c r="W6754" s="3"/>
      <c r="Y6754" s="3"/>
    </row>
    <row r="6755" spans="16:25" x14ac:dyDescent="0.45">
      <c r="P6755" s="3"/>
      <c r="W6755" s="3"/>
      <c r="Y6755" s="3"/>
    </row>
    <row r="6756" spans="16:25" x14ac:dyDescent="0.45">
      <c r="P6756" s="3"/>
      <c r="W6756" s="3"/>
      <c r="Y6756" s="3"/>
    </row>
    <row r="6757" spans="16:25" x14ac:dyDescent="0.45">
      <c r="P6757" s="3"/>
      <c r="W6757" s="3"/>
      <c r="Y6757" s="3"/>
    </row>
    <row r="6758" spans="16:25" x14ac:dyDescent="0.45">
      <c r="P6758" s="3"/>
      <c r="W6758" s="3"/>
      <c r="Y6758" s="3"/>
    </row>
    <row r="6759" spans="16:25" x14ac:dyDescent="0.45">
      <c r="P6759" s="3"/>
      <c r="W6759" s="3"/>
      <c r="Y6759" s="3"/>
    </row>
    <row r="6760" spans="16:25" x14ac:dyDescent="0.45">
      <c r="P6760" s="3"/>
      <c r="W6760" s="3"/>
      <c r="Y6760" s="3"/>
    </row>
    <row r="6761" spans="16:25" x14ac:dyDescent="0.45">
      <c r="P6761" s="3"/>
      <c r="W6761" s="3"/>
      <c r="Y6761" s="3"/>
    </row>
    <row r="6762" spans="16:25" x14ac:dyDescent="0.45">
      <c r="P6762" s="3"/>
      <c r="W6762" s="3"/>
      <c r="Y6762" s="3"/>
    </row>
    <row r="6763" spans="16:25" x14ac:dyDescent="0.45">
      <c r="P6763" s="3"/>
      <c r="W6763" s="3"/>
      <c r="Y6763" s="3"/>
    </row>
    <row r="6764" spans="16:25" x14ac:dyDescent="0.45">
      <c r="P6764" s="3"/>
      <c r="W6764" s="3"/>
      <c r="Y6764" s="3"/>
    </row>
    <row r="6765" spans="16:25" x14ac:dyDescent="0.45">
      <c r="P6765" s="3"/>
      <c r="W6765" s="3"/>
      <c r="Y6765" s="3"/>
    </row>
    <row r="6766" spans="16:25" x14ac:dyDescent="0.45">
      <c r="P6766" s="3"/>
      <c r="W6766" s="3"/>
      <c r="Y6766" s="3"/>
    </row>
    <row r="6767" spans="16:25" x14ac:dyDescent="0.45">
      <c r="P6767" s="3"/>
      <c r="W6767" s="3"/>
      <c r="Y6767" s="3"/>
    </row>
    <row r="6768" spans="16:25" x14ac:dyDescent="0.45">
      <c r="P6768" s="3"/>
      <c r="W6768" s="3"/>
      <c r="Y6768" s="3"/>
    </row>
    <row r="6769" spans="16:25" x14ac:dyDescent="0.45">
      <c r="P6769" s="3"/>
      <c r="W6769" s="3"/>
      <c r="Y6769" s="3"/>
    </row>
    <row r="6770" spans="16:25" x14ac:dyDescent="0.45">
      <c r="P6770" s="3"/>
      <c r="W6770" s="3"/>
      <c r="Y6770" s="3"/>
    </row>
    <row r="6771" spans="16:25" x14ac:dyDescent="0.45">
      <c r="P6771" s="3"/>
      <c r="W6771" s="3"/>
      <c r="Y6771" s="3"/>
    </row>
    <row r="6772" spans="16:25" x14ac:dyDescent="0.45">
      <c r="P6772" s="3"/>
      <c r="W6772" s="3"/>
      <c r="Y6772" s="3"/>
    </row>
    <row r="6773" spans="16:25" x14ac:dyDescent="0.45">
      <c r="P6773" s="3"/>
      <c r="W6773" s="3"/>
      <c r="Y6773" s="3"/>
    </row>
    <row r="6774" spans="16:25" x14ac:dyDescent="0.45">
      <c r="P6774" s="3"/>
      <c r="W6774" s="3"/>
      <c r="Y6774" s="3"/>
    </row>
    <row r="6775" spans="16:25" x14ac:dyDescent="0.45">
      <c r="P6775" s="3"/>
      <c r="W6775" s="3"/>
      <c r="Y6775" s="3"/>
    </row>
    <row r="6776" spans="16:25" x14ac:dyDescent="0.45">
      <c r="P6776" s="3"/>
      <c r="W6776" s="3"/>
      <c r="Y6776" s="3"/>
    </row>
    <row r="6777" spans="16:25" x14ac:dyDescent="0.45">
      <c r="P6777" s="3"/>
      <c r="W6777" s="3"/>
      <c r="Y6777" s="3"/>
    </row>
    <row r="6778" spans="16:25" x14ac:dyDescent="0.45">
      <c r="P6778" s="3"/>
      <c r="W6778" s="3"/>
      <c r="Y6778" s="3"/>
    </row>
    <row r="6779" spans="16:25" x14ac:dyDescent="0.45">
      <c r="P6779" s="3"/>
      <c r="W6779" s="3"/>
      <c r="Y6779" s="3"/>
    </row>
    <row r="6780" spans="16:25" x14ac:dyDescent="0.45">
      <c r="P6780" s="3"/>
      <c r="W6780" s="3"/>
      <c r="Y6780" s="3"/>
    </row>
    <row r="6781" spans="16:25" x14ac:dyDescent="0.45">
      <c r="P6781" s="3"/>
      <c r="W6781" s="3"/>
      <c r="Y6781" s="3"/>
    </row>
    <row r="6782" spans="16:25" x14ac:dyDescent="0.45">
      <c r="P6782" s="3"/>
      <c r="W6782" s="3"/>
      <c r="Y6782" s="3"/>
    </row>
    <row r="6783" spans="16:25" x14ac:dyDescent="0.45">
      <c r="P6783" s="3"/>
      <c r="W6783" s="3"/>
      <c r="Y6783" s="3"/>
    </row>
    <row r="6784" spans="16:25" x14ac:dyDescent="0.45">
      <c r="P6784" s="3"/>
      <c r="W6784" s="3"/>
      <c r="Y6784" s="3"/>
    </row>
    <row r="6785" spans="16:25" x14ac:dyDescent="0.45">
      <c r="P6785" s="3"/>
      <c r="W6785" s="3"/>
      <c r="Y6785" s="3"/>
    </row>
    <row r="6786" spans="16:25" x14ac:dyDescent="0.45">
      <c r="P6786" s="3"/>
      <c r="W6786" s="3"/>
      <c r="Y6786" s="3"/>
    </row>
    <row r="6787" spans="16:25" x14ac:dyDescent="0.45">
      <c r="P6787" s="3"/>
      <c r="W6787" s="3"/>
      <c r="Y6787" s="3"/>
    </row>
    <row r="6788" spans="16:25" x14ac:dyDescent="0.45">
      <c r="P6788" s="3"/>
      <c r="W6788" s="3"/>
      <c r="Y6788" s="3"/>
    </row>
    <row r="6789" spans="16:25" x14ac:dyDescent="0.45">
      <c r="P6789" s="3"/>
      <c r="W6789" s="3"/>
      <c r="Y6789" s="3"/>
    </row>
    <row r="6790" spans="16:25" x14ac:dyDescent="0.45">
      <c r="P6790" s="3"/>
      <c r="W6790" s="3"/>
      <c r="Y6790" s="3"/>
    </row>
    <row r="6791" spans="16:25" x14ac:dyDescent="0.45">
      <c r="P6791" s="3"/>
      <c r="W6791" s="3"/>
      <c r="Y6791" s="3"/>
    </row>
    <row r="6792" spans="16:25" x14ac:dyDescent="0.45">
      <c r="P6792" s="3"/>
      <c r="W6792" s="3"/>
      <c r="Y6792" s="3"/>
    </row>
    <row r="6793" spans="16:25" x14ac:dyDescent="0.45">
      <c r="P6793" s="3"/>
      <c r="W6793" s="3"/>
      <c r="Y6793" s="3"/>
    </row>
    <row r="6794" spans="16:25" x14ac:dyDescent="0.45">
      <c r="P6794" s="3"/>
      <c r="W6794" s="3"/>
      <c r="Y6794" s="3"/>
    </row>
    <row r="6795" spans="16:25" x14ac:dyDescent="0.45">
      <c r="P6795" s="3"/>
      <c r="W6795" s="3"/>
      <c r="Y6795" s="3"/>
    </row>
    <row r="6796" spans="16:25" x14ac:dyDescent="0.45">
      <c r="P6796" s="3"/>
      <c r="W6796" s="3"/>
      <c r="Y6796" s="3"/>
    </row>
    <row r="6797" spans="16:25" x14ac:dyDescent="0.45">
      <c r="P6797" s="3"/>
      <c r="W6797" s="3"/>
      <c r="Y6797" s="3"/>
    </row>
    <row r="6798" spans="16:25" x14ac:dyDescent="0.45">
      <c r="P6798" s="3"/>
      <c r="W6798" s="3"/>
      <c r="Y6798" s="3"/>
    </row>
    <row r="6799" spans="16:25" x14ac:dyDescent="0.45">
      <c r="P6799" s="3"/>
      <c r="W6799" s="3"/>
      <c r="Y6799" s="3"/>
    </row>
    <row r="6800" spans="16:25" x14ac:dyDescent="0.45">
      <c r="P6800" s="3"/>
      <c r="W6800" s="3"/>
      <c r="Y6800" s="3"/>
    </row>
    <row r="6801" spans="16:25" x14ac:dyDescent="0.45">
      <c r="P6801" s="3"/>
      <c r="W6801" s="3"/>
      <c r="Y6801" s="3"/>
    </row>
    <row r="6802" spans="16:25" x14ac:dyDescent="0.45">
      <c r="P6802" s="3"/>
      <c r="W6802" s="3"/>
      <c r="Y6802" s="3"/>
    </row>
    <row r="6803" spans="16:25" x14ac:dyDescent="0.45">
      <c r="P6803" s="3"/>
      <c r="W6803" s="3"/>
      <c r="Y6803" s="3"/>
    </row>
    <row r="6804" spans="16:25" x14ac:dyDescent="0.45">
      <c r="P6804" s="3"/>
      <c r="W6804" s="3"/>
      <c r="Y6804" s="3"/>
    </row>
    <row r="6805" spans="16:25" x14ac:dyDescent="0.45">
      <c r="P6805" s="3"/>
      <c r="W6805" s="3"/>
      <c r="Y6805" s="3"/>
    </row>
    <row r="6806" spans="16:25" x14ac:dyDescent="0.45">
      <c r="P6806" s="3"/>
      <c r="W6806" s="3"/>
      <c r="Y6806" s="3"/>
    </row>
    <row r="6807" spans="16:25" x14ac:dyDescent="0.45">
      <c r="P6807" s="3"/>
      <c r="W6807" s="3"/>
      <c r="Y6807" s="3"/>
    </row>
    <row r="6808" spans="16:25" x14ac:dyDescent="0.45">
      <c r="P6808" s="3"/>
      <c r="W6808" s="3"/>
      <c r="Y6808" s="3"/>
    </row>
    <row r="6809" spans="16:25" x14ac:dyDescent="0.45">
      <c r="P6809" s="3"/>
      <c r="W6809" s="3"/>
      <c r="Y6809" s="3"/>
    </row>
    <row r="6810" spans="16:25" x14ac:dyDescent="0.45">
      <c r="P6810" s="3"/>
      <c r="W6810" s="3"/>
      <c r="Y6810" s="3"/>
    </row>
    <row r="6811" spans="16:25" x14ac:dyDescent="0.45">
      <c r="P6811" s="3"/>
      <c r="W6811" s="3"/>
      <c r="Y6811" s="3"/>
    </row>
    <row r="6812" spans="16:25" x14ac:dyDescent="0.45">
      <c r="P6812" s="3"/>
      <c r="W6812" s="3"/>
      <c r="Y6812" s="3"/>
    </row>
    <row r="6813" spans="16:25" x14ac:dyDescent="0.45">
      <c r="P6813" s="3"/>
      <c r="W6813" s="3"/>
      <c r="Y6813" s="3"/>
    </row>
    <row r="6814" spans="16:25" x14ac:dyDescent="0.45">
      <c r="P6814" s="3"/>
      <c r="W6814" s="3"/>
      <c r="Y6814" s="3"/>
    </row>
    <row r="6815" spans="16:25" x14ac:dyDescent="0.45">
      <c r="P6815" s="3"/>
      <c r="W6815" s="3"/>
      <c r="Y6815" s="3"/>
    </row>
    <row r="6816" spans="16:25" x14ac:dyDescent="0.45">
      <c r="P6816" s="3"/>
      <c r="W6816" s="3"/>
      <c r="Y6816" s="3"/>
    </row>
    <row r="6817" spans="16:25" x14ac:dyDescent="0.45">
      <c r="P6817" s="3"/>
      <c r="W6817" s="3"/>
      <c r="Y6817" s="3"/>
    </row>
    <row r="6818" spans="16:25" x14ac:dyDescent="0.45">
      <c r="P6818" s="3"/>
      <c r="W6818" s="3"/>
      <c r="Y6818" s="3"/>
    </row>
    <row r="6819" spans="16:25" x14ac:dyDescent="0.45">
      <c r="P6819" s="3"/>
      <c r="W6819" s="3"/>
      <c r="Y6819" s="3"/>
    </row>
    <row r="6820" spans="16:25" x14ac:dyDescent="0.45">
      <c r="P6820" s="3"/>
      <c r="W6820" s="3"/>
      <c r="Y6820" s="3"/>
    </row>
    <row r="6821" spans="16:25" x14ac:dyDescent="0.45">
      <c r="P6821" s="3"/>
      <c r="W6821" s="3"/>
      <c r="Y6821" s="3"/>
    </row>
    <row r="6822" spans="16:25" x14ac:dyDescent="0.45">
      <c r="P6822" s="3"/>
      <c r="W6822" s="3"/>
      <c r="Y6822" s="3"/>
    </row>
    <row r="6823" spans="16:25" x14ac:dyDescent="0.45">
      <c r="P6823" s="3"/>
      <c r="W6823" s="3"/>
      <c r="Y6823" s="3"/>
    </row>
    <row r="6824" spans="16:25" x14ac:dyDescent="0.45">
      <c r="P6824" s="3"/>
      <c r="W6824" s="3"/>
      <c r="Y6824" s="3"/>
    </row>
    <row r="6825" spans="16:25" x14ac:dyDescent="0.45">
      <c r="P6825" s="3"/>
      <c r="W6825" s="3"/>
      <c r="Y6825" s="3"/>
    </row>
    <row r="6826" spans="16:25" x14ac:dyDescent="0.45">
      <c r="P6826" s="3"/>
      <c r="W6826" s="3"/>
      <c r="Y6826" s="3"/>
    </row>
    <row r="6827" spans="16:25" x14ac:dyDescent="0.45">
      <c r="P6827" s="3"/>
      <c r="W6827" s="3"/>
      <c r="Y6827" s="3"/>
    </row>
    <row r="6828" spans="16:25" x14ac:dyDescent="0.45">
      <c r="P6828" s="3"/>
      <c r="W6828" s="3"/>
      <c r="Y6828" s="3"/>
    </row>
    <row r="6829" spans="16:25" x14ac:dyDescent="0.45">
      <c r="P6829" s="3"/>
      <c r="W6829" s="3"/>
      <c r="Y6829" s="3"/>
    </row>
    <row r="6830" spans="16:25" x14ac:dyDescent="0.45">
      <c r="P6830" s="3"/>
      <c r="W6830" s="3"/>
      <c r="Y6830" s="3"/>
    </row>
    <row r="6831" spans="16:25" x14ac:dyDescent="0.45">
      <c r="P6831" s="3"/>
      <c r="W6831" s="3"/>
      <c r="Y6831" s="3"/>
    </row>
    <row r="6832" spans="16:25" x14ac:dyDescent="0.45">
      <c r="P6832" s="3"/>
      <c r="W6832" s="3"/>
      <c r="Y6832" s="3"/>
    </row>
    <row r="6833" spans="16:25" x14ac:dyDescent="0.45">
      <c r="P6833" s="3"/>
      <c r="W6833" s="3"/>
      <c r="Y6833" s="3"/>
    </row>
    <row r="6834" spans="16:25" x14ac:dyDescent="0.45">
      <c r="P6834" s="3"/>
      <c r="W6834" s="3"/>
      <c r="Y6834" s="3"/>
    </row>
    <row r="6835" spans="16:25" x14ac:dyDescent="0.45">
      <c r="P6835" s="3"/>
      <c r="W6835" s="3"/>
      <c r="Y6835" s="3"/>
    </row>
    <row r="6836" spans="16:25" x14ac:dyDescent="0.45">
      <c r="P6836" s="3"/>
      <c r="W6836" s="3"/>
      <c r="Y6836" s="3"/>
    </row>
    <row r="6837" spans="16:25" x14ac:dyDescent="0.45">
      <c r="P6837" s="3"/>
      <c r="W6837" s="3"/>
      <c r="Y6837" s="3"/>
    </row>
    <row r="6838" spans="16:25" x14ac:dyDescent="0.45">
      <c r="P6838" s="3"/>
      <c r="W6838" s="3"/>
      <c r="Y6838" s="3"/>
    </row>
    <row r="6839" spans="16:25" x14ac:dyDescent="0.45">
      <c r="P6839" s="3"/>
      <c r="W6839" s="3"/>
      <c r="Y6839" s="3"/>
    </row>
    <row r="6840" spans="16:25" x14ac:dyDescent="0.45">
      <c r="P6840" s="3"/>
      <c r="W6840" s="3"/>
      <c r="Y6840" s="3"/>
    </row>
    <row r="6841" spans="16:25" x14ac:dyDescent="0.45">
      <c r="P6841" s="3"/>
      <c r="W6841" s="3"/>
      <c r="Y6841" s="3"/>
    </row>
    <row r="6842" spans="16:25" x14ac:dyDescent="0.45">
      <c r="P6842" s="3"/>
      <c r="W6842" s="3"/>
      <c r="Y6842" s="3"/>
    </row>
    <row r="6843" spans="16:25" x14ac:dyDescent="0.45">
      <c r="P6843" s="3"/>
      <c r="W6843" s="3"/>
      <c r="Y6843" s="3"/>
    </row>
    <row r="6844" spans="16:25" x14ac:dyDescent="0.45">
      <c r="P6844" s="3"/>
      <c r="W6844" s="3"/>
      <c r="Y6844" s="3"/>
    </row>
    <row r="6845" spans="16:25" x14ac:dyDescent="0.45">
      <c r="P6845" s="3"/>
      <c r="W6845" s="3"/>
      <c r="Y6845" s="3"/>
    </row>
    <row r="6846" spans="16:25" x14ac:dyDescent="0.45">
      <c r="P6846" s="3"/>
      <c r="W6846" s="3"/>
      <c r="Y6846" s="3"/>
    </row>
    <row r="6847" spans="16:25" x14ac:dyDescent="0.45">
      <c r="P6847" s="3"/>
      <c r="W6847" s="3"/>
      <c r="Y6847" s="3"/>
    </row>
    <row r="6848" spans="16:25" x14ac:dyDescent="0.45">
      <c r="P6848" s="3"/>
      <c r="W6848" s="3"/>
      <c r="Y6848" s="3"/>
    </row>
    <row r="6849" spans="16:25" x14ac:dyDescent="0.45">
      <c r="P6849" s="3"/>
      <c r="W6849" s="3"/>
      <c r="Y6849" s="3"/>
    </row>
    <row r="6850" spans="16:25" x14ac:dyDescent="0.45">
      <c r="P6850" s="3"/>
      <c r="W6850" s="3"/>
      <c r="Y6850" s="3"/>
    </row>
    <row r="6851" spans="16:25" x14ac:dyDescent="0.45">
      <c r="P6851" s="3"/>
      <c r="W6851" s="3"/>
      <c r="Y6851" s="3"/>
    </row>
    <row r="6852" spans="16:25" x14ac:dyDescent="0.45">
      <c r="P6852" s="3"/>
      <c r="W6852" s="3"/>
      <c r="Y6852" s="3"/>
    </row>
    <row r="6853" spans="16:25" x14ac:dyDescent="0.45">
      <c r="P6853" s="3"/>
      <c r="W6853" s="3"/>
      <c r="Y6853" s="3"/>
    </row>
    <row r="6854" spans="16:25" x14ac:dyDescent="0.45">
      <c r="P6854" s="3"/>
      <c r="W6854" s="3"/>
      <c r="Y6854" s="3"/>
    </row>
    <row r="6855" spans="16:25" x14ac:dyDescent="0.45">
      <c r="P6855" s="3"/>
      <c r="W6855" s="3"/>
      <c r="Y6855" s="3"/>
    </row>
    <row r="6856" spans="16:25" x14ac:dyDescent="0.45">
      <c r="P6856" s="3"/>
      <c r="W6856" s="3"/>
      <c r="Y6856" s="3"/>
    </row>
    <row r="6857" spans="16:25" x14ac:dyDescent="0.45">
      <c r="P6857" s="3"/>
      <c r="W6857" s="3"/>
      <c r="Y6857" s="3"/>
    </row>
    <row r="6858" spans="16:25" x14ac:dyDescent="0.45">
      <c r="P6858" s="3"/>
      <c r="W6858" s="3"/>
      <c r="Y6858" s="3"/>
    </row>
    <row r="6859" spans="16:25" x14ac:dyDescent="0.45">
      <c r="P6859" s="3"/>
      <c r="W6859" s="3"/>
      <c r="Y6859" s="3"/>
    </row>
    <row r="6860" spans="16:25" x14ac:dyDescent="0.45">
      <c r="P6860" s="3"/>
      <c r="W6860" s="3"/>
      <c r="Y6860" s="3"/>
    </row>
    <row r="6861" spans="16:25" x14ac:dyDescent="0.45">
      <c r="P6861" s="3"/>
      <c r="W6861" s="3"/>
      <c r="Y6861" s="3"/>
    </row>
    <row r="6862" spans="16:25" x14ac:dyDescent="0.45">
      <c r="P6862" s="3"/>
      <c r="W6862" s="3"/>
      <c r="Y6862" s="3"/>
    </row>
    <row r="6863" spans="16:25" x14ac:dyDescent="0.45">
      <c r="P6863" s="3"/>
      <c r="W6863" s="3"/>
      <c r="Y6863" s="3"/>
    </row>
    <row r="6864" spans="16:25" x14ac:dyDescent="0.45">
      <c r="P6864" s="3"/>
      <c r="W6864" s="3"/>
      <c r="Y6864" s="3"/>
    </row>
    <row r="6865" spans="16:25" x14ac:dyDescent="0.45">
      <c r="P6865" s="3"/>
      <c r="W6865" s="3"/>
      <c r="Y6865" s="3"/>
    </row>
    <row r="6866" spans="16:25" x14ac:dyDescent="0.45">
      <c r="P6866" s="3"/>
      <c r="W6866" s="3"/>
      <c r="Y6866" s="3"/>
    </row>
    <row r="6867" spans="16:25" x14ac:dyDescent="0.45">
      <c r="P6867" s="3"/>
      <c r="W6867" s="3"/>
      <c r="Y6867" s="3"/>
    </row>
    <row r="6868" spans="16:25" x14ac:dyDescent="0.45">
      <c r="P6868" s="3"/>
      <c r="W6868" s="3"/>
      <c r="Y6868" s="3"/>
    </row>
    <row r="6869" spans="16:25" x14ac:dyDescent="0.45">
      <c r="P6869" s="3"/>
      <c r="W6869" s="3"/>
      <c r="Y6869" s="3"/>
    </row>
    <row r="6870" spans="16:25" x14ac:dyDescent="0.45">
      <c r="P6870" s="3"/>
      <c r="W6870" s="3"/>
      <c r="Y6870" s="3"/>
    </row>
    <row r="6871" spans="16:25" x14ac:dyDescent="0.45">
      <c r="P6871" s="3"/>
      <c r="W6871" s="3"/>
      <c r="Y6871" s="3"/>
    </row>
    <row r="6872" spans="16:25" x14ac:dyDescent="0.45">
      <c r="P6872" s="3"/>
      <c r="W6872" s="3"/>
      <c r="Y6872" s="3"/>
    </row>
    <row r="6873" spans="16:25" x14ac:dyDescent="0.45">
      <c r="P6873" s="3"/>
      <c r="W6873" s="3"/>
      <c r="Y6873" s="3"/>
    </row>
    <row r="6874" spans="16:25" x14ac:dyDescent="0.45">
      <c r="P6874" s="3"/>
      <c r="W6874" s="3"/>
      <c r="Y6874" s="3"/>
    </row>
    <row r="6875" spans="16:25" x14ac:dyDescent="0.45">
      <c r="P6875" s="3"/>
      <c r="W6875" s="3"/>
      <c r="Y6875" s="3"/>
    </row>
    <row r="6876" spans="16:25" x14ac:dyDescent="0.45">
      <c r="P6876" s="3"/>
      <c r="W6876" s="3"/>
      <c r="Y6876" s="3"/>
    </row>
    <row r="6877" spans="16:25" x14ac:dyDescent="0.45">
      <c r="P6877" s="3"/>
      <c r="W6877" s="3"/>
      <c r="Y6877" s="3"/>
    </row>
    <row r="6878" spans="16:25" x14ac:dyDescent="0.45">
      <c r="P6878" s="3"/>
      <c r="W6878" s="3"/>
      <c r="Y6878" s="3"/>
    </row>
    <row r="6879" spans="16:25" x14ac:dyDescent="0.45">
      <c r="P6879" s="3"/>
      <c r="W6879" s="3"/>
      <c r="Y6879" s="3"/>
    </row>
    <row r="6880" spans="16:25" x14ac:dyDescent="0.45">
      <c r="P6880" s="3"/>
      <c r="W6880" s="3"/>
      <c r="Y6880" s="3"/>
    </row>
    <row r="6881" spans="16:25" x14ac:dyDescent="0.45">
      <c r="P6881" s="3"/>
      <c r="W6881" s="3"/>
      <c r="Y6881" s="3"/>
    </row>
    <row r="6882" spans="16:25" x14ac:dyDescent="0.45">
      <c r="P6882" s="3"/>
      <c r="W6882" s="3"/>
      <c r="Y6882" s="3"/>
    </row>
    <row r="6883" spans="16:25" x14ac:dyDescent="0.45">
      <c r="P6883" s="3"/>
      <c r="W6883" s="3"/>
      <c r="Y6883" s="3"/>
    </row>
    <row r="6884" spans="16:25" x14ac:dyDescent="0.45">
      <c r="P6884" s="3"/>
      <c r="W6884" s="3"/>
      <c r="Y6884" s="3"/>
    </row>
    <row r="6885" spans="16:25" x14ac:dyDescent="0.45">
      <c r="P6885" s="3"/>
      <c r="W6885" s="3"/>
      <c r="Y6885" s="3"/>
    </row>
    <row r="6886" spans="16:25" x14ac:dyDescent="0.45">
      <c r="P6886" s="3"/>
      <c r="W6886" s="3"/>
      <c r="Y6886" s="3"/>
    </row>
    <row r="6887" spans="16:25" x14ac:dyDescent="0.45">
      <c r="P6887" s="3"/>
      <c r="W6887" s="3"/>
      <c r="Y6887" s="3"/>
    </row>
    <row r="6888" spans="16:25" x14ac:dyDescent="0.45">
      <c r="P6888" s="3"/>
      <c r="W6888" s="3"/>
      <c r="Y6888" s="3"/>
    </row>
    <row r="6889" spans="16:25" x14ac:dyDescent="0.45">
      <c r="P6889" s="3"/>
      <c r="W6889" s="3"/>
      <c r="Y6889" s="3"/>
    </row>
    <row r="6890" spans="16:25" x14ac:dyDescent="0.45">
      <c r="P6890" s="3"/>
      <c r="W6890" s="3"/>
      <c r="Y6890" s="3"/>
    </row>
    <row r="6891" spans="16:25" x14ac:dyDescent="0.45">
      <c r="P6891" s="3"/>
      <c r="W6891" s="3"/>
      <c r="Y6891" s="3"/>
    </row>
    <row r="6892" spans="16:25" x14ac:dyDescent="0.45">
      <c r="P6892" s="3"/>
      <c r="W6892" s="3"/>
      <c r="Y6892" s="3"/>
    </row>
    <row r="6893" spans="16:25" x14ac:dyDescent="0.45">
      <c r="P6893" s="3"/>
      <c r="W6893" s="3"/>
      <c r="Y6893" s="3"/>
    </row>
    <row r="6894" spans="16:25" x14ac:dyDescent="0.45">
      <c r="P6894" s="3"/>
      <c r="W6894" s="3"/>
      <c r="Y6894" s="3"/>
    </row>
    <row r="6895" spans="16:25" x14ac:dyDescent="0.45">
      <c r="P6895" s="3"/>
      <c r="W6895" s="3"/>
      <c r="Y6895" s="3"/>
    </row>
    <row r="6896" spans="16:25" x14ac:dyDescent="0.45">
      <c r="P6896" s="3"/>
      <c r="W6896" s="3"/>
      <c r="Y6896" s="3"/>
    </row>
    <row r="6897" spans="16:25" x14ac:dyDescent="0.45">
      <c r="P6897" s="3"/>
      <c r="W6897" s="3"/>
      <c r="Y6897" s="3"/>
    </row>
    <row r="6898" spans="16:25" x14ac:dyDescent="0.45">
      <c r="P6898" s="3"/>
      <c r="W6898" s="3"/>
      <c r="Y6898" s="3"/>
    </row>
    <row r="6899" spans="16:25" x14ac:dyDescent="0.45">
      <c r="P6899" s="3"/>
      <c r="W6899" s="3"/>
      <c r="Y6899" s="3"/>
    </row>
    <row r="6900" spans="16:25" x14ac:dyDescent="0.45">
      <c r="P6900" s="3"/>
      <c r="W6900" s="3"/>
      <c r="Y6900" s="3"/>
    </row>
    <row r="6901" spans="16:25" x14ac:dyDescent="0.45">
      <c r="P6901" s="3"/>
      <c r="W6901" s="3"/>
      <c r="Y6901" s="3"/>
    </row>
    <row r="6902" spans="16:25" x14ac:dyDescent="0.45">
      <c r="P6902" s="3"/>
      <c r="W6902" s="3"/>
      <c r="Y6902" s="3"/>
    </row>
    <row r="6903" spans="16:25" x14ac:dyDescent="0.45">
      <c r="P6903" s="3"/>
      <c r="W6903" s="3"/>
      <c r="Y6903" s="3"/>
    </row>
    <row r="6904" spans="16:25" x14ac:dyDescent="0.45">
      <c r="P6904" s="3"/>
      <c r="W6904" s="3"/>
      <c r="Y6904" s="3"/>
    </row>
    <row r="6905" spans="16:25" x14ac:dyDescent="0.45">
      <c r="P6905" s="3"/>
      <c r="W6905" s="3"/>
      <c r="Y6905" s="3"/>
    </row>
    <row r="6906" spans="16:25" x14ac:dyDescent="0.45">
      <c r="P6906" s="3"/>
      <c r="W6906" s="3"/>
      <c r="Y6906" s="3"/>
    </row>
    <row r="6907" spans="16:25" x14ac:dyDescent="0.45">
      <c r="P6907" s="3"/>
      <c r="W6907" s="3"/>
      <c r="Y6907" s="3"/>
    </row>
    <row r="6908" spans="16:25" x14ac:dyDescent="0.45">
      <c r="P6908" s="3"/>
      <c r="W6908" s="3"/>
      <c r="Y6908" s="3"/>
    </row>
    <row r="6909" spans="16:25" x14ac:dyDescent="0.45">
      <c r="P6909" s="3"/>
      <c r="W6909" s="3"/>
      <c r="Y6909" s="3"/>
    </row>
    <row r="6910" spans="16:25" x14ac:dyDescent="0.45">
      <c r="P6910" s="3"/>
      <c r="W6910" s="3"/>
      <c r="Y6910" s="3"/>
    </row>
    <row r="6911" spans="16:25" x14ac:dyDescent="0.45">
      <c r="P6911" s="3"/>
      <c r="W6911" s="3"/>
      <c r="Y6911" s="3"/>
    </row>
    <row r="6912" spans="16:25" x14ac:dyDescent="0.45">
      <c r="P6912" s="3"/>
      <c r="W6912" s="3"/>
      <c r="Y6912" s="3"/>
    </row>
    <row r="6913" spans="16:25" x14ac:dyDescent="0.45">
      <c r="P6913" s="3"/>
      <c r="W6913" s="3"/>
      <c r="Y6913" s="3"/>
    </row>
    <row r="6914" spans="16:25" x14ac:dyDescent="0.45">
      <c r="P6914" s="3"/>
      <c r="W6914" s="3"/>
      <c r="Y6914" s="3"/>
    </row>
    <row r="6915" spans="16:25" x14ac:dyDescent="0.45">
      <c r="P6915" s="3"/>
      <c r="W6915" s="3"/>
      <c r="Y6915" s="3"/>
    </row>
    <row r="6916" spans="16:25" x14ac:dyDescent="0.45">
      <c r="P6916" s="3"/>
      <c r="W6916" s="3"/>
      <c r="Y6916" s="3"/>
    </row>
    <row r="6917" spans="16:25" x14ac:dyDescent="0.45">
      <c r="P6917" s="3"/>
      <c r="W6917" s="3"/>
      <c r="Y6917" s="3"/>
    </row>
    <row r="6918" spans="16:25" x14ac:dyDescent="0.45">
      <c r="P6918" s="3"/>
      <c r="W6918" s="3"/>
      <c r="Y6918" s="3"/>
    </row>
    <row r="6919" spans="16:25" x14ac:dyDescent="0.45">
      <c r="P6919" s="3"/>
      <c r="W6919" s="3"/>
      <c r="Y6919" s="3"/>
    </row>
    <row r="6920" spans="16:25" x14ac:dyDescent="0.45">
      <c r="P6920" s="3"/>
      <c r="W6920" s="3"/>
      <c r="Y6920" s="3"/>
    </row>
    <row r="6921" spans="16:25" x14ac:dyDescent="0.45">
      <c r="P6921" s="3"/>
      <c r="W6921" s="3"/>
      <c r="Y6921" s="3"/>
    </row>
    <row r="6922" spans="16:25" x14ac:dyDescent="0.45">
      <c r="P6922" s="3"/>
      <c r="W6922" s="3"/>
      <c r="Y6922" s="3"/>
    </row>
    <row r="6923" spans="16:25" x14ac:dyDescent="0.45">
      <c r="P6923" s="3"/>
      <c r="W6923" s="3"/>
      <c r="Y6923" s="3"/>
    </row>
    <row r="6924" spans="16:25" x14ac:dyDescent="0.45">
      <c r="P6924" s="3"/>
      <c r="W6924" s="3"/>
      <c r="Y6924" s="3"/>
    </row>
    <row r="6925" spans="16:25" x14ac:dyDescent="0.45">
      <c r="P6925" s="3"/>
      <c r="W6925" s="3"/>
      <c r="Y6925" s="3"/>
    </row>
    <row r="6926" spans="16:25" x14ac:dyDescent="0.45">
      <c r="P6926" s="3"/>
      <c r="W6926" s="3"/>
      <c r="Y6926" s="3"/>
    </row>
    <row r="6927" spans="16:25" x14ac:dyDescent="0.45">
      <c r="P6927" s="3"/>
      <c r="W6927" s="3"/>
      <c r="Y6927" s="3"/>
    </row>
    <row r="6928" spans="16:25" x14ac:dyDescent="0.45">
      <c r="P6928" s="3"/>
      <c r="W6928" s="3"/>
      <c r="Y6928" s="3"/>
    </row>
    <row r="6929" spans="16:25" x14ac:dyDescent="0.45">
      <c r="P6929" s="3"/>
      <c r="W6929" s="3"/>
      <c r="Y6929" s="3"/>
    </row>
    <row r="6930" spans="16:25" x14ac:dyDescent="0.45">
      <c r="P6930" s="3"/>
      <c r="W6930" s="3"/>
      <c r="Y6930" s="3"/>
    </row>
    <row r="6931" spans="16:25" x14ac:dyDescent="0.45">
      <c r="P6931" s="3"/>
      <c r="W6931" s="3"/>
      <c r="Y6931" s="3"/>
    </row>
    <row r="6932" spans="16:25" x14ac:dyDescent="0.45">
      <c r="P6932" s="3"/>
      <c r="W6932" s="3"/>
      <c r="Y6932" s="3"/>
    </row>
    <row r="6933" spans="16:25" x14ac:dyDescent="0.45">
      <c r="P6933" s="3"/>
      <c r="W6933" s="3"/>
      <c r="Y6933" s="3"/>
    </row>
    <row r="6934" spans="16:25" x14ac:dyDescent="0.45">
      <c r="P6934" s="3"/>
      <c r="W6934" s="3"/>
      <c r="Y6934" s="3"/>
    </row>
    <row r="6935" spans="16:25" x14ac:dyDescent="0.45">
      <c r="P6935" s="3"/>
      <c r="W6935" s="3"/>
      <c r="Y6935" s="3"/>
    </row>
    <row r="6936" spans="16:25" x14ac:dyDescent="0.45">
      <c r="P6936" s="3"/>
      <c r="W6936" s="3"/>
      <c r="Y6936" s="3"/>
    </row>
    <row r="6937" spans="16:25" x14ac:dyDescent="0.45">
      <c r="P6937" s="3"/>
      <c r="W6937" s="3"/>
      <c r="Y6937" s="3"/>
    </row>
    <row r="6938" spans="16:25" x14ac:dyDescent="0.45">
      <c r="P6938" s="3"/>
      <c r="W6938" s="3"/>
      <c r="Y6938" s="3"/>
    </row>
    <row r="6939" spans="16:25" x14ac:dyDescent="0.45">
      <c r="P6939" s="3"/>
      <c r="W6939" s="3"/>
      <c r="Y6939" s="3"/>
    </row>
    <row r="6940" spans="16:25" x14ac:dyDescent="0.45">
      <c r="P6940" s="3"/>
      <c r="W6940" s="3"/>
      <c r="Y6940" s="3"/>
    </row>
    <row r="6941" spans="16:25" x14ac:dyDescent="0.45">
      <c r="P6941" s="3"/>
      <c r="W6941" s="3"/>
      <c r="Y6941" s="3"/>
    </row>
    <row r="6942" spans="16:25" x14ac:dyDescent="0.45">
      <c r="P6942" s="3"/>
      <c r="W6942" s="3"/>
      <c r="Y6942" s="3"/>
    </row>
    <row r="6943" spans="16:25" x14ac:dyDescent="0.45">
      <c r="P6943" s="3"/>
      <c r="W6943" s="3"/>
      <c r="Y6943" s="3"/>
    </row>
    <row r="6944" spans="16:25" x14ac:dyDescent="0.45">
      <c r="P6944" s="3"/>
      <c r="W6944" s="3"/>
      <c r="Y6944" s="3"/>
    </row>
    <row r="6945" spans="16:25" x14ac:dyDescent="0.45">
      <c r="P6945" s="3"/>
      <c r="W6945" s="3"/>
      <c r="Y6945" s="3"/>
    </row>
    <row r="6946" spans="16:25" x14ac:dyDescent="0.45">
      <c r="P6946" s="3"/>
      <c r="W6946" s="3"/>
      <c r="Y6946" s="3"/>
    </row>
    <row r="6947" spans="16:25" x14ac:dyDescent="0.45">
      <c r="P6947" s="3"/>
      <c r="W6947" s="3"/>
      <c r="Y6947" s="3"/>
    </row>
    <row r="6948" spans="16:25" x14ac:dyDescent="0.45">
      <c r="P6948" s="3"/>
      <c r="W6948" s="3"/>
      <c r="Y6948" s="3"/>
    </row>
    <row r="6949" spans="16:25" x14ac:dyDescent="0.45">
      <c r="P6949" s="3"/>
      <c r="W6949" s="3"/>
      <c r="Y6949" s="3"/>
    </row>
    <row r="6950" spans="16:25" x14ac:dyDescent="0.45">
      <c r="P6950" s="3"/>
      <c r="W6950" s="3"/>
      <c r="Y6950" s="3"/>
    </row>
    <row r="6951" spans="16:25" x14ac:dyDescent="0.45">
      <c r="P6951" s="3"/>
      <c r="W6951" s="3"/>
      <c r="Y6951" s="3"/>
    </row>
    <row r="6952" spans="16:25" x14ac:dyDescent="0.45">
      <c r="P6952" s="3"/>
      <c r="W6952" s="3"/>
      <c r="Y6952" s="3"/>
    </row>
    <row r="6953" spans="16:25" x14ac:dyDescent="0.45">
      <c r="P6953" s="3"/>
      <c r="W6953" s="3"/>
      <c r="Y6953" s="3"/>
    </row>
    <row r="6954" spans="16:25" x14ac:dyDescent="0.45">
      <c r="P6954" s="3"/>
      <c r="W6954" s="3"/>
      <c r="Y6954" s="3"/>
    </row>
    <row r="6955" spans="16:25" x14ac:dyDescent="0.45">
      <c r="P6955" s="3"/>
      <c r="W6955" s="3"/>
      <c r="Y6955" s="3"/>
    </row>
    <row r="6956" spans="16:25" x14ac:dyDescent="0.45">
      <c r="P6956" s="3"/>
      <c r="W6956" s="3"/>
      <c r="Y6956" s="3"/>
    </row>
    <row r="6957" spans="16:25" x14ac:dyDescent="0.45">
      <c r="P6957" s="3"/>
      <c r="W6957" s="3"/>
      <c r="Y6957" s="3"/>
    </row>
    <row r="6958" spans="16:25" x14ac:dyDescent="0.45">
      <c r="P6958" s="3"/>
      <c r="W6958" s="3"/>
      <c r="Y6958" s="3"/>
    </row>
    <row r="6959" spans="16:25" x14ac:dyDescent="0.45">
      <c r="P6959" s="3"/>
      <c r="W6959" s="3"/>
      <c r="Y6959" s="3"/>
    </row>
    <row r="6960" spans="16:25" x14ac:dyDescent="0.45">
      <c r="P6960" s="3"/>
      <c r="W6960" s="3"/>
      <c r="Y6960" s="3"/>
    </row>
    <row r="6961" spans="16:25" x14ac:dyDescent="0.45">
      <c r="P6961" s="3"/>
      <c r="W6961" s="3"/>
      <c r="Y6961" s="3"/>
    </row>
    <row r="6962" spans="16:25" x14ac:dyDescent="0.45">
      <c r="P6962" s="3"/>
      <c r="W6962" s="3"/>
      <c r="Y6962" s="3"/>
    </row>
    <row r="6963" spans="16:25" x14ac:dyDescent="0.45">
      <c r="P6963" s="3"/>
      <c r="W6963" s="3"/>
      <c r="Y6963" s="3"/>
    </row>
    <row r="6964" spans="16:25" x14ac:dyDescent="0.45">
      <c r="P6964" s="3"/>
      <c r="W6964" s="3"/>
      <c r="Y6964" s="3"/>
    </row>
    <row r="6965" spans="16:25" x14ac:dyDescent="0.45">
      <c r="P6965" s="3"/>
      <c r="W6965" s="3"/>
      <c r="Y6965" s="3"/>
    </row>
    <row r="6966" spans="16:25" x14ac:dyDescent="0.45">
      <c r="P6966" s="3"/>
      <c r="W6966" s="3"/>
      <c r="Y6966" s="3"/>
    </row>
    <row r="6967" spans="16:25" x14ac:dyDescent="0.45">
      <c r="P6967" s="3"/>
      <c r="W6967" s="3"/>
      <c r="Y6967" s="3"/>
    </row>
    <row r="6968" spans="16:25" x14ac:dyDescent="0.45">
      <c r="P6968" s="3"/>
      <c r="W6968" s="3"/>
      <c r="Y6968" s="3"/>
    </row>
    <row r="6969" spans="16:25" x14ac:dyDescent="0.45">
      <c r="P6969" s="3"/>
      <c r="W6969" s="3"/>
      <c r="Y6969" s="3"/>
    </row>
    <row r="6970" spans="16:25" x14ac:dyDescent="0.45">
      <c r="P6970" s="3"/>
      <c r="W6970" s="3"/>
      <c r="Y6970" s="3"/>
    </row>
    <row r="6971" spans="16:25" x14ac:dyDescent="0.45">
      <c r="P6971" s="3"/>
      <c r="W6971" s="3"/>
      <c r="Y6971" s="3"/>
    </row>
    <row r="6972" spans="16:25" x14ac:dyDescent="0.45">
      <c r="P6972" s="3"/>
      <c r="W6972" s="3"/>
      <c r="Y6972" s="3"/>
    </row>
    <row r="6973" spans="16:25" x14ac:dyDescent="0.45">
      <c r="P6973" s="3"/>
      <c r="W6973" s="3"/>
      <c r="Y6973" s="3"/>
    </row>
    <row r="6974" spans="16:25" x14ac:dyDescent="0.45">
      <c r="P6974" s="3"/>
      <c r="W6974" s="3"/>
      <c r="Y6974" s="3"/>
    </row>
    <row r="6975" spans="16:25" x14ac:dyDescent="0.45">
      <c r="P6975" s="3"/>
      <c r="W6975" s="3"/>
      <c r="Y6975" s="3"/>
    </row>
    <row r="6976" spans="16:25" x14ac:dyDescent="0.45">
      <c r="P6976" s="3"/>
      <c r="W6976" s="3"/>
      <c r="Y6976" s="3"/>
    </row>
    <row r="6977" spans="16:25" x14ac:dyDescent="0.45">
      <c r="P6977" s="3"/>
      <c r="W6977" s="3"/>
      <c r="Y6977" s="3"/>
    </row>
    <row r="6978" spans="16:25" x14ac:dyDescent="0.45">
      <c r="P6978" s="3"/>
      <c r="W6978" s="3"/>
      <c r="Y6978" s="3"/>
    </row>
    <row r="6979" spans="16:25" x14ac:dyDescent="0.45">
      <c r="P6979" s="3"/>
      <c r="W6979" s="3"/>
      <c r="Y6979" s="3"/>
    </row>
    <row r="6980" spans="16:25" x14ac:dyDescent="0.45">
      <c r="P6980" s="3"/>
      <c r="W6980" s="3"/>
      <c r="Y6980" s="3"/>
    </row>
    <row r="6981" spans="16:25" x14ac:dyDescent="0.45">
      <c r="P6981" s="3"/>
      <c r="W6981" s="3"/>
      <c r="Y6981" s="3"/>
    </row>
    <row r="6982" spans="16:25" x14ac:dyDescent="0.45">
      <c r="P6982" s="3"/>
      <c r="W6982" s="3"/>
      <c r="Y6982" s="3"/>
    </row>
    <row r="6983" spans="16:25" x14ac:dyDescent="0.45">
      <c r="P6983" s="3"/>
      <c r="W6983" s="3"/>
      <c r="Y6983" s="3"/>
    </row>
    <row r="6984" spans="16:25" x14ac:dyDescent="0.45">
      <c r="P6984" s="3"/>
      <c r="W6984" s="3"/>
      <c r="Y6984" s="3"/>
    </row>
    <row r="6985" spans="16:25" x14ac:dyDescent="0.45">
      <c r="P6985" s="3"/>
      <c r="W6985" s="3"/>
      <c r="Y6985" s="3"/>
    </row>
    <row r="6986" spans="16:25" x14ac:dyDescent="0.45">
      <c r="P6986" s="3"/>
      <c r="W6986" s="3"/>
      <c r="Y6986" s="3"/>
    </row>
    <row r="6987" spans="16:25" x14ac:dyDescent="0.45">
      <c r="P6987" s="3"/>
      <c r="W6987" s="3"/>
      <c r="Y6987" s="3"/>
    </row>
    <row r="6988" spans="16:25" x14ac:dyDescent="0.45">
      <c r="P6988" s="3"/>
      <c r="W6988" s="3"/>
      <c r="Y6988" s="3"/>
    </row>
    <row r="6989" spans="16:25" x14ac:dyDescent="0.45">
      <c r="P6989" s="3"/>
      <c r="W6989" s="3"/>
      <c r="Y6989" s="3"/>
    </row>
    <row r="6990" spans="16:25" x14ac:dyDescent="0.45">
      <c r="P6990" s="3"/>
      <c r="W6990" s="3"/>
      <c r="Y6990" s="3"/>
    </row>
    <row r="6991" spans="16:25" x14ac:dyDescent="0.45">
      <c r="P6991" s="3"/>
      <c r="W6991" s="3"/>
      <c r="Y6991" s="3"/>
    </row>
    <row r="6992" spans="16:25" x14ac:dyDescent="0.45">
      <c r="P6992" s="3"/>
      <c r="W6992" s="3"/>
      <c r="Y6992" s="3"/>
    </row>
    <row r="6993" spans="16:25" x14ac:dyDescent="0.45">
      <c r="P6993" s="3"/>
      <c r="W6993" s="3"/>
      <c r="Y6993" s="3"/>
    </row>
    <row r="6994" spans="16:25" x14ac:dyDescent="0.45">
      <c r="P6994" s="3"/>
      <c r="W6994" s="3"/>
      <c r="Y6994" s="3"/>
    </row>
    <row r="6995" spans="16:25" x14ac:dyDescent="0.45">
      <c r="P6995" s="3"/>
      <c r="W6995" s="3"/>
      <c r="Y6995" s="3"/>
    </row>
    <row r="6996" spans="16:25" x14ac:dyDescent="0.45">
      <c r="P6996" s="3"/>
      <c r="W6996" s="3"/>
      <c r="Y6996" s="3"/>
    </row>
    <row r="6997" spans="16:25" x14ac:dyDescent="0.45">
      <c r="P6997" s="3"/>
      <c r="W6997" s="3"/>
      <c r="Y6997" s="3"/>
    </row>
    <row r="6998" spans="16:25" x14ac:dyDescent="0.45">
      <c r="P6998" s="3"/>
      <c r="W6998" s="3"/>
      <c r="Y6998" s="3"/>
    </row>
    <row r="6999" spans="16:25" x14ac:dyDescent="0.45">
      <c r="P6999" s="3"/>
      <c r="W6999" s="3"/>
      <c r="Y6999" s="3"/>
    </row>
    <row r="7000" spans="16:25" x14ac:dyDescent="0.45">
      <c r="P7000" s="3"/>
      <c r="W7000" s="3"/>
      <c r="Y7000" s="3"/>
    </row>
    <row r="7001" spans="16:25" x14ac:dyDescent="0.45">
      <c r="P7001" s="3"/>
      <c r="W7001" s="3"/>
      <c r="Y7001" s="3"/>
    </row>
    <row r="7002" spans="16:25" x14ac:dyDescent="0.45">
      <c r="P7002" s="3"/>
      <c r="W7002" s="3"/>
      <c r="Y7002" s="3"/>
    </row>
    <row r="7003" spans="16:25" x14ac:dyDescent="0.45">
      <c r="P7003" s="3"/>
      <c r="W7003" s="3"/>
      <c r="Y7003" s="3"/>
    </row>
    <row r="7004" spans="16:25" x14ac:dyDescent="0.45">
      <c r="P7004" s="3"/>
      <c r="W7004" s="3"/>
      <c r="Y7004" s="3"/>
    </row>
    <row r="7005" spans="16:25" x14ac:dyDescent="0.45">
      <c r="P7005" s="3"/>
      <c r="W7005" s="3"/>
      <c r="Y7005" s="3"/>
    </row>
    <row r="7006" spans="16:25" x14ac:dyDescent="0.45">
      <c r="P7006" s="3"/>
      <c r="W7006" s="3"/>
      <c r="Y7006" s="3"/>
    </row>
    <row r="7007" spans="16:25" x14ac:dyDescent="0.45">
      <c r="P7007" s="3"/>
      <c r="W7007" s="3"/>
      <c r="Y7007" s="3"/>
    </row>
    <row r="7008" spans="16:25" x14ac:dyDescent="0.45">
      <c r="P7008" s="3"/>
      <c r="W7008" s="3"/>
      <c r="Y7008" s="3"/>
    </row>
    <row r="7009" spans="16:25" x14ac:dyDescent="0.45">
      <c r="P7009" s="3"/>
      <c r="W7009" s="3"/>
      <c r="Y7009" s="3"/>
    </row>
    <row r="7010" spans="16:25" x14ac:dyDescent="0.45">
      <c r="P7010" s="3"/>
      <c r="W7010" s="3"/>
      <c r="Y7010" s="3"/>
    </row>
    <row r="7011" spans="16:25" x14ac:dyDescent="0.45">
      <c r="P7011" s="3"/>
      <c r="W7011" s="3"/>
      <c r="Y7011" s="3"/>
    </row>
    <row r="7012" spans="16:25" x14ac:dyDescent="0.45">
      <c r="P7012" s="3"/>
      <c r="W7012" s="3"/>
      <c r="Y7012" s="3"/>
    </row>
    <row r="7013" spans="16:25" x14ac:dyDescent="0.45">
      <c r="P7013" s="3"/>
      <c r="W7013" s="3"/>
      <c r="Y7013" s="3"/>
    </row>
    <row r="7014" spans="16:25" x14ac:dyDescent="0.45">
      <c r="P7014" s="3"/>
      <c r="W7014" s="3"/>
      <c r="Y7014" s="3"/>
    </row>
    <row r="7015" spans="16:25" x14ac:dyDescent="0.45">
      <c r="P7015" s="3"/>
      <c r="W7015" s="3"/>
      <c r="Y7015" s="3"/>
    </row>
    <row r="7016" spans="16:25" x14ac:dyDescent="0.45">
      <c r="P7016" s="3"/>
      <c r="W7016" s="3"/>
      <c r="Y7016" s="3"/>
    </row>
    <row r="7017" spans="16:25" x14ac:dyDescent="0.45">
      <c r="P7017" s="3"/>
      <c r="W7017" s="3"/>
      <c r="Y7017" s="3"/>
    </row>
    <row r="7018" spans="16:25" x14ac:dyDescent="0.45">
      <c r="P7018" s="3"/>
      <c r="W7018" s="3"/>
      <c r="Y7018" s="3"/>
    </row>
    <row r="7019" spans="16:25" x14ac:dyDescent="0.45">
      <c r="P7019" s="3"/>
      <c r="W7019" s="3"/>
      <c r="Y7019" s="3"/>
    </row>
    <row r="7020" spans="16:25" x14ac:dyDescent="0.45">
      <c r="P7020" s="3"/>
      <c r="W7020" s="3"/>
      <c r="Y7020" s="3"/>
    </row>
    <row r="7021" spans="16:25" x14ac:dyDescent="0.45">
      <c r="P7021" s="3"/>
      <c r="W7021" s="3"/>
      <c r="Y7021" s="3"/>
    </row>
    <row r="7022" spans="16:25" x14ac:dyDescent="0.45">
      <c r="P7022" s="3"/>
      <c r="W7022" s="3"/>
      <c r="Y7022" s="3"/>
    </row>
    <row r="7023" spans="16:25" x14ac:dyDescent="0.45">
      <c r="P7023" s="3"/>
      <c r="W7023" s="3"/>
      <c r="Y7023" s="3"/>
    </row>
    <row r="7024" spans="16:25" x14ac:dyDescent="0.45">
      <c r="P7024" s="3"/>
      <c r="W7024" s="3"/>
      <c r="Y7024" s="3"/>
    </row>
    <row r="7025" spans="16:25" x14ac:dyDescent="0.45">
      <c r="P7025" s="3"/>
      <c r="W7025" s="3"/>
      <c r="Y7025" s="3"/>
    </row>
    <row r="7026" spans="16:25" x14ac:dyDescent="0.45">
      <c r="P7026" s="3"/>
      <c r="W7026" s="3"/>
      <c r="Y7026" s="3"/>
    </row>
    <row r="7027" spans="16:25" x14ac:dyDescent="0.45">
      <c r="P7027" s="3"/>
      <c r="W7027" s="3"/>
      <c r="Y7027" s="3"/>
    </row>
    <row r="7028" spans="16:25" x14ac:dyDescent="0.45">
      <c r="P7028" s="3"/>
      <c r="W7028" s="3"/>
      <c r="Y7028" s="3"/>
    </row>
    <row r="7029" spans="16:25" x14ac:dyDescent="0.45">
      <c r="P7029" s="3"/>
      <c r="W7029" s="3"/>
      <c r="Y7029" s="3"/>
    </row>
    <row r="7030" spans="16:25" x14ac:dyDescent="0.45">
      <c r="P7030" s="3"/>
      <c r="W7030" s="3"/>
      <c r="Y7030" s="3"/>
    </row>
    <row r="7031" spans="16:25" x14ac:dyDescent="0.45">
      <c r="P7031" s="3"/>
      <c r="W7031" s="3"/>
      <c r="Y7031" s="3"/>
    </row>
    <row r="7032" spans="16:25" x14ac:dyDescent="0.45">
      <c r="P7032" s="3"/>
      <c r="W7032" s="3"/>
      <c r="Y7032" s="3"/>
    </row>
    <row r="7033" spans="16:25" x14ac:dyDescent="0.45">
      <c r="P7033" s="3"/>
      <c r="W7033" s="3"/>
      <c r="Y7033" s="3"/>
    </row>
    <row r="7034" spans="16:25" x14ac:dyDescent="0.45">
      <c r="P7034" s="3"/>
      <c r="W7034" s="3"/>
      <c r="Y7034" s="3"/>
    </row>
    <row r="7035" spans="16:25" x14ac:dyDescent="0.45">
      <c r="P7035" s="3"/>
      <c r="W7035" s="3"/>
      <c r="Y7035" s="3"/>
    </row>
    <row r="7036" spans="16:25" x14ac:dyDescent="0.45">
      <c r="P7036" s="3"/>
      <c r="W7036" s="3"/>
      <c r="Y7036" s="3"/>
    </row>
    <row r="7037" spans="16:25" x14ac:dyDescent="0.45">
      <c r="P7037" s="3"/>
      <c r="W7037" s="3"/>
      <c r="Y7037" s="3"/>
    </row>
    <row r="7038" spans="16:25" x14ac:dyDescent="0.45">
      <c r="P7038" s="3"/>
      <c r="W7038" s="3"/>
      <c r="Y7038" s="3"/>
    </row>
    <row r="7039" spans="16:25" x14ac:dyDescent="0.45">
      <c r="P7039" s="3"/>
      <c r="W7039" s="3"/>
      <c r="Y7039" s="3"/>
    </row>
    <row r="7040" spans="16:25" x14ac:dyDescent="0.45">
      <c r="P7040" s="3"/>
      <c r="W7040" s="3"/>
      <c r="Y7040" s="3"/>
    </row>
    <row r="7041" spans="16:25" x14ac:dyDescent="0.45">
      <c r="P7041" s="3"/>
      <c r="W7041" s="3"/>
      <c r="Y7041" s="3"/>
    </row>
    <row r="7042" spans="16:25" x14ac:dyDescent="0.45">
      <c r="P7042" s="3"/>
      <c r="W7042" s="3"/>
      <c r="Y7042" s="3"/>
    </row>
    <row r="7043" spans="16:25" x14ac:dyDescent="0.45">
      <c r="P7043" s="3"/>
      <c r="W7043" s="3"/>
      <c r="Y7043" s="3"/>
    </row>
    <row r="7044" spans="16:25" x14ac:dyDescent="0.45">
      <c r="P7044" s="3"/>
      <c r="W7044" s="3"/>
      <c r="Y7044" s="3"/>
    </row>
    <row r="7045" spans="16:25" x14ac:dyDescent="0.45">
      <c r="P7045" s="3"/>
      <c r="W7045" s="3"/>
      <c r="Y7045" s="3"/>
    </row>
    <row r="7046" spans="16:25" x14ac:dyDescent="0.45">
      <c r="P7046" s="3"/>
      <c r="W7046" s="3"/>
      <c r="Y7046" s="3"/>
    </row>
    <row r="7047" spans="16:25" x14ac:dyDescent="0.45">
      <c r="P7047" s="3"/>
      <c r="W7047" s="3"/>
      <c r="Y7047" s="3"/>
    </row>
    <row r="7048" spans="16:25" x14ac:dyDescent="0.45">
      <c r="P7048" s="3"/>
      <c r="W7048" s="3"/>
      <c r="Y7048" s="3"/>
    </row>
    <row r="7049" spans="16:25" x14ac:dyDescent="0.45">
      <c r="P7049" s="3"/>
      <c r="W7049" s="3"/>
      <c r="Y7049" s="3"/>
    </row>
    <row r="7050" spans="16:25" x14ac:dyDescent="0.45">
      <c r="P7050" s="3"/>
      <c r="W7050" s="3"/>
      <c r="Y7050" s="3"/>
    </row>
    <row r="7051" spans="16:25" x14ac:dyDescent="0.45">
      <c r="P7051" s="3"/>
      <c r="W7051" s="3"/>
      <c r="Y7051" s="3"/>
    </row>
    <row r="7052" spans="16:25" x14ac:dyDescent="0.45">
      <c r="P7052" s="3"/>
      <c r="W7052" s="3"/>
      <c r="Y7052" s="3"/>
    </row>
    <row r="7053" spans="16:25" x14ac:dyDescent="0.45">
      <c r="P7053" s="3"/>
      <c r="W7053" s="3"/>
      <c r="Y7053" s="3"/>
    </row>
    <row r="7054" spans="16:25" x14ac:dyDescent="0.45">
      <c r="P7054" s="3"/>
      <c r="W7054" s="3"/>
      <c r="Y7054" s="3"/>
    </row>
    <row r="7055" spans="16:25" x14ac:dyDescent="0.45">
      <c r="P7055" s="3"/>
      <c r="W7055" s="3"/>
      <c r="Y7055" s="3"/>
    </row>
    <row r="7056" spans="16:25" x14ac:dyDescent="0.45">
      <c r="P7056" s="3"/>
      <c r="W7056" s="3"/>
      <c r="Y7056" s="3"/>
    </row>
    <row r="7057" spans="16:25" x14ac:dyDescent="0.45">
      <c r="P7057" s="3"/>
      <c r="W7057" s="3"/>
      <c r="Y7057" s="3"/>
    </row>
    <row r="7058" spans="16:25" x14ac:dyDescent="0.45">
      <c r="P7058" s="3"/>
      <c r="W7058" s="3"/>
      <c r="Y7058" s="3"/>
    </row>
    <row r="7059" spans="16:25" x14ac:dyDescent="0.45">
      <c r="P7059" s="3"/>
      <c r="W7059" s="3"/>
      <c r="Y7059" s="3"/>
    </row>
    <row r="7060" spans="16:25" x14ac:dyDescent="0.45">
      <c r="P7060" s="3"/>
      <c r="W7060" s="3"/>
      <c r="Y7060" s="3"/>
    </row>
    <row r="7061" spans="16:25" x14ac:dyDescent="0.45">
      <c r="P7061" s="3"/>
      <c r="W7061" s="3"/>
      <c r="Y7061" s="3"/>
    </row>
    <row r="7062" spans="16:25" x14ac:dyDescent="0.45">
      <c r="P7062" s="3"/>
      <c r="W7062" s="3"/>
      <c r="Y7062" s="3"/>
    </row>
    <row r="7063" spans="16:25" x14ac:dyDescent="0.45">
      <c r="P7063" s="3"/>
      <c r="W7063" s="3"/>
      <c r="Y7063" s="3"/>
    </row>
    <row r="7064" spans="16:25" x14ac:dyDescent="0.45">
      <c r="P7064" s="3"/>
      <c r="W7064" s="3"/>
      <c r="Y7064" s="3"/>
    </row>
    <row r="7065" spans="16:25" x14ac:dyDescent="0.45">
      <c r="P7065" s="3"/>
      <c r="W7065" s="3"/>
      <c r="Y7065" s="3"/>
    </row>
    <row r="7066" spans="16:25" x14ac:dyDescent="0.45">
      <c r="P7066" s="3"/>
      <c r="W7066" s="3"/>
      <c r="Y7066" s="3"/>
    </row>
    <row r="7067" spans="16:25" x14ac:dyDescent="0.45">
      <c r="P7067" s="3"/>
      <c r="W7067" s="3"/>
      <c r="Y7067" s="3"/>
    </row>
    <row r="7068" spans="16:25" x14ac:dyDescent="0.45">
      <c r="P7068" s="3"/>
      <c r="W7068" s="3"/>
      <c r="Y7068" s="3"/>
    </row>
    <row r="7069" spans="16:25" x14ac:dyDescent="0.45">
      <c r="P7069" s="3"/>
      <c r="W7069" s="3"/>
      <c r="Y7069" s="3"/>
    </row>
    <row r="7070" spans="16:25" x14ac:dyDescent="0.45">
      <c r="P7070" s="3"/>
      <c r="W7070" s="3"/>
      <c r="Y7070" s="3"/>
    </row>
    <row r="7071" spans="16:25" x14ac:dyDescent="0.45">
      <c r="P7071" s="3"/>
      <c r="W7071" s="3"/>
      <c r="Y7071" s="3"/>
    </row>
    <row r="7072" spans="16:25" x14ac:dyDescent="0.45">
      <c r="P7072" s="3"/>
      <c r="W7072" s="3"/>
      <c r="Y7072" s="3"/>
    </row>
    <row r="7073" spans="16:25" x14ac:dyDescent="0.45">
      <c r="P7073" s="3"/>
      <c r="W7073" s="3"/>
      <c r="Y7073" s="3"/>
    </row>
    <row r="7074" spans="16:25" x14ac:dyDescent="0.45">
      <c r="P7074" s="3"/>
      <c r="W7074" s="3"/>
      <c r="Y7074" s="3"/>
    </row>
    <row r="7075" spans="16:25" x14ac:dyDescent="0.45">
      <c r="P7075" s="3"/>
      <c r="W7075" s="3"/>
      <c r="Y7075" s="3"/>
    </row>
    <row r="7076" spans="16:25" x14ac:dyDescent="0.45">
      <c r="P7076" s="3"/>
      <c r="W7076" s="3"/>
      <c r="Y7076" s="3"/>
    </row>
    <row r="7077" spans="16:25" x14ac:dyDescent="0.45">
      <c r="P7077" s="3"/>
      <c r="W7077" s="3"/>
      <c r="Y7077" s="3"/>
    </row>
    <row r="7078" spans="16:25" x14ac:dyDescent="0.45">
      <c r="P7078" s="3"/>
      <c r="W7078" s="3"/>
      <c r="Y7078" s="3"/>
    </row>
    <row r="7079" spans="16:25" x14ac:dyDescent="0.45">
      <c r="P7079" s="3"/>
      <c r="W7079" s="3"/>
      <c r="Y7079" s="3"/>
    </row>
    <row r="7080" spans="16:25" x14ac:dyDescent="0.45">
      <c r="P7080" s="3"/>
      <c r="W7080" s="3"/>
      <c r="Y7080" s="3"/>
    </row>
    <row r="7081" spans="16:25" x14ac:dyDescent="0.45">
      <c r="P7081" s="3"/>
      <c r="W7081" s="3"/>
      <c r="Y7081" s="3"/>
    </row>
    <row r="7082" spans="16:25" x14ac:dyDescent="0.45">
      <c r="P7082" s="3"/>
      <c r="W7082" s="3"/>
      <c r="Y7082" s="3"/>
    </row>
    <row r="7083" spans="16:25" x14ac:dyDescent="0.45">
      <c r="P7083" s="3"/>
      <c r="W7083" s="3"/>
      <c r="Y7083" s="3"/>
    </row>
    <row r="7084" spans="16:25" x14ac:dyDescent="0.45">
      <c r="P7084" s="3"/>
      <c r="W7084" s="3"/>
      <c r="Y7084" s="3"/>
    </row>
    <row r="7085" spans="16:25" x14ac:dyDescent="0.45">
      <c r="P7085" s="3"/>
      <c r="W7085" s="3"/>
      <c r="Y7085" s="3"/>
    </row>
    <row r="7086" spans="16:25" x14ac:dyDescent="0.45">
      <c r="P7086" s="3"/>
      <c r="W7086" s="3"/>
      <c r="Y7086" s="3"/>
    </row>
    <row r="7087" spans="16:25" x14ac:dyDescent="0.45">
      <c r="P7087" s="3"/>
      <c r="W7087" s="3"/>
      <c r="Y7087" s="3"/>
    </row>
    <row r="7088" spans="16:25" x14ac:dyDescent="0.45">
      <c r="P7088" s="3"/>
      <c r="W7088" s="3"/>
      <c r="Y7088" s="3"/>
    </row>
    <row r="7089" spans="16:25" x14ac:dyDescent="0.45">
      <c r="P7089" s="3"/>
      <c r="W7089" s="3"/>
      <c r="Y7089" s="3"/>
    </row>
    <row r="7090" spans="16:25" x14ac:dyDescent="0.45">
      <c r="P7090" s="3"/>
      <c r="W7090" s="3"/>
      <c r="Y7090" s="3"/>
    </row>
    <row r="7091" spans="16:25" x14ac:dyDescent="0.45">
      <c r="P7091" s="3"/>
      <c r="W7091" s="3"/>
      <c r="Y7091" s="3"/>
    </row>
    <row r="7092" spans="16:25" x14ac:dyDescent="0.45">
      <c r="P7092" s="3"/>
      <c r="W7092" s="3"/>
      <c r="Y7092" s="3"/>
    </row>
    <row r="7093" spans="16:25" x14ac:dyDescent="0.45">
      <c r="P7093" s="3"/>
      <c r="W7093" s="3"/>
      <c r="Y7093" s="3"/>
    </row>
    <row r="7094" spans="16:25" x14ac:dyDescent="0.45">
      <c r="P7094" s="3"/>
      <c r="W7094" s="3"/>
      <c r="Y7094" s="3"/>
    </row>
    <row r="7095" spans="16:25" x14ac:dyDescent="0.45">
      <c r="P7095" s="3"/>
      <c r="W7095" s="3"/>
      <c r="Y7095" s="3"/>
    </row>
    <row r="7096" spans="16:25" x14ac:dyDescent="0.45">
      <c r="P7096" s="3"/>
      <c r="W7096" s="3"/>
      <c r="Y7096" s="3"/>
    </row>
    <row r="7097" spans="16:25" x14ac:dyDescent="0.45">
      <c r="P7097" s="3"/>
      <c r="W7097" s="3"/>
      <c r="Y7097" s="3"/>
    </row>
    <row r="7098" spans="16:25" x14ac:dyDescent="0.45">
      <c r="P7098" s="3"/>
      <c r="W7098" s="3"/>
      <c r="Y7098" s="3"/>
    </row>
    <row r="7099" spans="16:25" x14ac:dyDescent="0.45">
      <c r="P7099" s="3"/>
      <c r="W7099" s="3"/>
      <c r="Y7099" s="3"/>
    </row>
    <row r="7100" spans="16:25" x14ac:dyDescent="0.45">
      <c r="P7100" s="3"/>
      <c r="W7100" s="3"/>
      <c r="Y7100" s="3"/>
    </row>
    <row r="7101" spans="16:25" x14ac:dyDescent="0.45">
      <c r="P7101" s="3"/>
      <c r="W7101" s="3"/>
      <c r="Y7101" s="3"/>
    </row>
    <row r="7102" spans="16:25" x14ac:dyDescent="0.45">
      <c r="P7102" s="3"/>
      <c r="W7102" s="3"/>
      <c r="Y7102" s="3"/>
    </row>
    <row r="7103" spans="16:25" x14ac:dyDescent="0.45">
      <c r="P7103" s="3"/>
      <c r="W7103" s="3"/>
      <c r="Y7103" s="3"/>
    </row>
    <row r="7104" spans="16:25" x14ac:dyDescent="0.45">
      <c r="P7104" s="3"/>
      <c r="W7104" s="3"/>
      <c r="Y7104" s="3"/>
    </row>
    <row r="7105" spans="16:25" x14ac:dyDescent="0.45">
      <c r="P7105" s="3"/>
      <c r="W7105" s="3"/>
      <c r="Y7105" s="3"/>
    </row>
    <row r="7106" spans="16:25" x14ac:dyDescent="0.45">
      <c r="P7106" s="3"/>
      <c r="W7106" s="3"/>
      <c r="Y7106" s="3"/>
    </row>
    <row r="7107" spans="16:25" x14ac:dyDescent="0.45">
      <c r="P7107" s="3"/>
      <c r="W7107" s="3"/>
      <c r="Y7107" s="3"/>
    </row>
    <row r="7108" spans="16:25" x14ac:dyDescent="0.45">
      <c r="P7108" s="3"/>
      <c r="W7108" s="3"/>
      <c r="Y7108" s="3"/>
    </row>
    <row r="7109" spans="16:25" x14ac:dyDescent="0.45">
      <c r="P7109" s="3"/>
      <c r="W7109" s="3"/>
      <c r="Y7109" s="3"/>
    </row>
    <row r="7110" spans="16:25" x14ac:dyDescent="0.45">
      <c r="P7110" s="3"/>
      <c r="W7110" s="3"/>
      <c r="Y7110" s="3"/>
    </row>
    <row r="7111" spans="16:25" x14ac:dyDescent="0.45">
      <c r="P7111" s="3"/>
      <c r="W7111" s="3"/>
      <c r="Y7111" s="3"/>
    </row>
    <row r="7112" spans="16:25" x14ac:dyDescent="0.45">
      <c r="P7112" s="3"/>
      <c r="W7112" s="3"/>
      <c r="Y7112" s="3"/>
    </row>
    <row r="7113" spans="16:25" x14ac:dyDescent="0.45">
      <c r="P7113" s="3"/>
      <c r="W7113" s="3"/>
      <c r="Y7113" s="3"/>
    </row>
    <row r="7114" spans="16:25" x14ac:dyDescent="0.45">
      <c r="P7114" s="3"/>
      <c r="W7114" s="3"/>
      <c r="Y7114" s="3"/>
    </row>
    <row r="7115" spans="16:25" x14ac:dyDescent="0.45">
      <c r="P7115" s="3"/>
      <c r="W7115" s="3"/>
      <c r="Y7115" s="3"/>
    </row>
    <row r="7116" spans="16:25" x14ac:dyDescent="0.45">
      <c r="P7116" s="3"/>
      <c r="W7116" s="3"/>
      <c r="Y7116" s="3"/>
    </row>
    <row r="7117" spans="16:25" x14ac:dyDescent="0.45">
      <c r="P7117" s="3"/>
      <c r="W7117" s="3"/>
      <c r="Y7117" s="3"/>
    </row>
    <row r="7118" spans="16:25" x14ac:dyDescent="0.45">
      <c r="P7118" s="3"/>
      <c r="W7118" s="3"/>
      <c r="Y7118" s="3"/>
    </row>
    <row r="7119" spans="16:25" x14ac:dyDescent="0.45">
      <c r="P7119" s="3"/>
      <c r="W7119" s="3"/>
      <c r="Y7119" s="3"/>
    </row>
    <row r="7120" spans="16:25" x14ac:dyDescent="0.45">
      <c r="P7120" s="3"/>
      <c r="W7120" s="3"/>
      <c r="Y7120" s="3"/>
    </row>
    <row r="7121" spans="16:25" x14ac:dyDescent="0.45">
      <c r="P7121" s="3"/>
      <c r="W7121" s="3"/>
      <c r="Y7121" s="3"/>
    </row>
    <row r="7122" spans="16:25" x14ac:dyDescent="0.45">
      <c r="P7122" s="3"/>
      <c r="W7122" s="3"/>
      <c r="Y7122" s="3"/>
    </row>
    <row r="7123" spans="16:25" x14ac:dyDescent="0.45">
      <c r="P7123" s="3"/>
      <c r="W7123" s="3"/>
      <c r="Y7123" s="3"/>
    </row>
    <row r="7124" spans="16:25" x14ac:dyDescent="0.45">
      <c r="P7124" s="3"/>
      <c r="W7124" s="3"/>
      <c r="Y7124" s="3"/>
    </row>
    <row r="7125" spans="16:25" x14ac:dyDescent="0.45">
      <c r="P7125" s="3"/>
      <c r="W7125" s="3"/>
      <c r="Y7125" s="3"/>
    </row>
    <row r="7126" spans="16:25" x14ac:dyDescent="0.45">
      <c r="P7126" s="3"/>
      <c r="W7126" s="3"/>
      <c r="Y7126" s="3"/>
    </row>
    <row r="7127" spans="16:25" x14ac:dyDescent="0.45">
      <c r="P7127" s="3"/>
      <c r="W7127" s="3"/>
      <c r="Y7127" s="3"/>
    </row>
    <row r="7128" spans="16:25" x14ac:dyDescent="0.45">
      <c r="P7128" s="3"/>
      <c r="W7128" s="3"/>
      <c r="Y7128" s="3"/>
    </row>
    <row r="7129" spans="16:25" x14ac:dyDescent="0.45">
      <c r="P7129" s="3"/>
      <c r="W7129" s="3"/>
      <c r="Y7129" s="3"/>
    </row>
    <row r="7130" spans="16:25" x14ac:dyDescent="0.45">
      <c r="P7130" s="3"/>
      <c r="W7130" s="3"/>
      <c r="Y7130" s="3"/>
    </row>
    <row r="7131" spans="16:25" x14ac:dyDescent="0.45">
      <c r="P7131" s="3"/>
      <c r="W7131" s="3"/>
      <c r="Y7131" s="3"/>
    </row>
    <row r="7132" spans="16:25" x14ac:dyDescent="0.45">
      <c r="P7132" s="3"/>
      <c r="W7132" s="3"/>
      <c r="Y7132" s="3"/>
    </row>
    <row r="7133" spans="16:25" x14ac:dyDescent="0.45">
      <c r="P7133" s="3"/>
      <c r="W7133" s="3"/>
      <c r="Y7133" s="3"/>
    </row>
    <row r="7134" spans="16:25" x14ac:dyDescent="0.45">
      <c r="P7134" s="3"/>
      <c r="W7134" s="3"/>
      <c r="Y7134" s="3"/>
    </row>
    <row r="7135" spans="16:25" x14ac:dyDescent="0.45">
      <c r="P7135" s="3"/>
      <c r="W7135" s="3"/>
      <c r="Y7135" s="3"/>
    </row>
    <row r="7136" spans="16:25" x14ac:dyDescent="0.45">
      <c r="P7136" s="3"/>
      <c r="W7136" s="3"/>
      <c r="Y7136" s="3"/>
    </row>
    <row r="7137" spans="16:25" x14ac:dyDescent="0.45">
      <c r="P7137" s="3"/>
      <c r="W7137" s="3"/>
      <c r="Y7137" s="3"/>
    </row>
    <row r="7138" spans="16:25" x14ac:dyDescent="0.45">
      <c r="P7138" s="3"/>
      <c r="W7138" s="3"/>
      <c r="Y7138" s="3"/>
    </row>
    <row r="7139" spans="16:25" x14ac:dyDescent="0.45">
      <c r="P7139" s="3"/>
      <c r="W7139" s="3"/>
      <c r="Y7139" s="3"/>
    </row>
    <row r="7140" spans="16:25" x14ac:dyDescent="0.45">
      <c r="P7140" s="3"/>
      <c r="W7140" s="3"/>
      <c r="Y7140" s="3"/>
    </row>
    <row r="7141" spans="16:25" x14ac:dyDescent="0.45">
      <c r="P7141" s="3"/>
      <c r="W7141" s="3"/>
      <c r="Y7141" s="3"/>
    </row>
    <row r="7142" spans="16:25" x14ac:dyDescent="0.45">
      <c r="P7142" s="3"/>
      <c r="W7142" s="3"/>
      <c r="Y7142" s="3"/>
    </row>
    <row r="7143" spans="16:25" x14ac:dyDescent="0.45">
      <c r="P7143" s="3"/>
      <c r="W7143" s="3"/>
      <c r="Y7143" s="3"/>
    </row>
    <row r="7144" spans="16:25" x14ac:dyDescent="0.45">
      <c r="P7144" s="3"/>
      <c r="W7144" s="3"/>
      <c r="Y7144" s="3"/>
    </row>
    <row r="7145" spans="16:25" x14ac:dyDescent="0.45">
      <c r="P7145" s="3"/>
      <c r="W7145" s="3"/>
      <c r="Y7145" s="3"/>
    </row>
    <row r="7146" spans="16:25" x14ac:dyDescent="0.45">
      <c r="P7146" s="3"/>
      <c r="W7146" s="3"/>
      <c r="Y7146" s="3"/>
    </row>
    <row r="7147" spans="16:25" x14ac:dyDescent="0.45">
      <c r="P7147" s="3"/>
      <c r="W7147" s="3"/>
      <c r="Y7147" s="3"/>
    </row>
    <row r="7148" spans="16:25" x14ac:dyDescent="0.45">
      <c r="P7148" s="3"/>
      <c r="W7148" s="3"/>
      <c r="Y7148" s="3"/>
    </row>
    <row r="7149" spans="16:25" x14ac:dyDescent="0.45">
      <c r="P7149" s="3"/>
      <c r="W7149" s="3"/>
      <c r="Y7149" s="3"/>
    </row>
    <row r="7150" spans="16:25" x14ac:dyDescent="0.45">
      <c r="P7150" s="3"/>
      <c r="W7150" s="3"/>
      <c r="Y7150" s="3"/>
    </row>
    <row r="7151" spans="16:25" x14ac:dyDescent="0.45">
      <c r="P7151" s="3"/>
      <c r="W7151" s="3"/>
      <c r="Y7151" s="3"/>
    </row>
    <row r="7152" spans="16:25" x14ac:dyDescent="0.45">
      <c r="P7152" s="3"/>
      <c r="W7152" s="3"/>
      <c r="Y7152" s="3"/>
    </row>
    <row r="7153" spans="16:25" x14ac:dyDescent="0.45">
      <c r="P7153" s="3"/>
      <c r="W7153" s="3"/>
      <c r="Y7153" s="3"/>
    </row>
    <row r="7154" spans="16:25" x14ac:dyDescent="0.45">
      <c r="P7154" s="3"/>
      <c r="W7154" s="3"/>
      <c r="Y7154" s="3"/>
    </row>
    <row r="7155" spans="16:25" x14ac:dyDescent="0.45">
      <c r="P7155" s="3"/>
      <c r="W7155" s="3"/>
      <c r="Y7155" s="3"/>
    </row>
    <row r="7156" spans="16:25" x14ac:dyDescent="0.45">
      <c r="P7156" s="3"/>
      <c r="W7156" s="3"/>
      <c r="Y7156" s="3"/>
    </row>
    <row r="7157" spans="16:25" x14ac:dyDescent="0.45">
      <c r="P7157" s="3"/>
      <c r="W7157" s="3"/>
      <c r="Y7157" s="3"/>
    </row>
    <row r="7158" spans="16:25" x14ac:dyDescent="0.45">
      <c r="P7158" s="3"/>
      <c r="W7158" s="3"/>
      <c r="Y7158" s="3"/>
    </row>
    <row r="7159" spans="16:25" x14ac:dyDescent="0.45">
      <c r="P7159" s="3"/>
      <c r="W7159" s="3"/>
      <c r="Y7159" s="3"/>
    </row>
    <row r="7160" spans="16:25" x14ac:dyDescent="0.45">
      <c r="P7160" s="3"/>
      <c r="W7160" s="3"/>
      <c r="Y7160" s="3"/>
    </row>
    <row r="7161" spans="16:25" x14ac:dyDescent="0.45">
      <c r="P7161" s="3"/>
      <c r="W7161" s="3"/>
      <c r="Y7161" s="3"/>
    </row>
    <row r="7162" spans="16:25" x14ac:dyDescent="0.45">
      <c r="P7162" s="3"/>
      <c r="W7162" s="3"/>
      <c r="Y7162" s="3"/>
    </row>
    <row r="7163" spans="16:25" x14ac:dyDescent="0.45">
      <c r="P7163" s="3"/>
      <c r="W7163" s="3"/>
      <c r="Y7163" s="3"/>
    </row>
    <row r="7164" spans="16:25" x14ac:dyDescent="0.45">
      <c r="P7164" s="3"/>
      <c r="W7164" s="3"/>
      <c r="Y7164" s="3"/>
    </row>
    <row r="7165" spans="16:25" x14ac:dyDescent="0.45">
      <c r="P7165" s="3"/>
      <c r="W7165" s="3"/>
      <c r="Y7165" s="3"/>
    </row>
    <row r="7166" spans="16:25" x14ac:dyDescent="0.45">
      <c r="P7166" s="3"/>
      <c r="W7166" s="3"/>
      <c r="Y7166" s="3"/>
    </row>
    <row r="7167" spans="16:25" x14ac:dyDescent="0.45">
      <c r="P7167" s="3"/>
      <c r="W7167" s="3"/>
      <c r="Y7167" s="3"/>
    </row>
    <row r="7168" spans="16:25" x14ac:dyDescent="0.45">
      <c r="P7168" s="3"/>
      <c r="W7168" s="3"/>
      <c r="Y7168" s="3"/>
    </row>
    <row r="7169" spans="16:25" x14ac:dyDescent="0.45">
      <c r="P7169" s="3"/>
      <c r="W7169" s="3"/>
      <c r="Y7169" s="3"/>
    </row>
    <row r="7170" spans="16:25" x14ac:dyDescent="0.45">
      <c r="P7170" s="3"/>
      <c r="W7170" s="3"/>
      <c r="Y7170" s="3"/>
    </row>
    <row r="7171" spans="16:25" x14ac:dyDescent="0.45">
      <c r="P7171" s="3"/>
      <c r="W7171" s="3"/>
      <c r="Y7171" s="3"/>
    </row>
    <row r="7172" spans="16:25" x14ac:dyDescent="0.45">
      <c r="P7172" s="3"/>
      <c r="W7172" s="3"/>
      <c r="Y7172" s="3"/>
    </row>
    <row r="7173" spans="16:25" x14ac:dyDescent="0.45">
      <c r="P7173" s="3"/>
      <c r="W7173" s="3"/>
      <c r="Y7173" s="3"/>
    </row>
    <row r="7174" spans="16:25" x14ac:dyDescent="0.45">
      <c r="P7174" s="3"/>
      <c r="W7174" s="3"/>
      <c r="Y7174" s="3"/>
    </row>
    <row r="7175" spans="16:25" x14ac:dyDescent="0.45">
      <c r="P7175" s="3"/>
      <c r="W7175" s="3"/>
      <c r="Y7175" s="3"/>
    </row>
    <row r="7176" spans="16:25" x14ac:dyDescent="0.45">
      <c r="P7176" s="3"/>
      <c r="W7176" s="3"/>
      <c r="Y7176" s="3"/>
    </row>
    <row r="7177" spans="16:25" x14ac:dyDescent="0.45">
      <c r="P7177" s="3"/>
      <c r="W7177" s="3"/>
      <c r="Y7177" s="3"/>
    </row>
    <row r="7178" spans="16:25" x14ac:dyDescent="0.45">
      <c r="P7178" s="3"/>
      <c r="W7178" s="3"/>
      <c r="Y7178" s="3"/>
    </row>
    <row r="7179" spans="16:25" x14ac:dyDescent="0.45">
      <c r="P7179" s="3"/>
      <c r="W7179" s="3"/>
      <c r="Y7179" s="3"/>
    </row>
    <row r="7180" spans="16:25" x14ac:dyDescent="0.45">
      <c r="P7180" s="3"/>
      <c r="W7180" s="3"/>
      <c r="Y7180" s="3"/>
    </row>
    <row r="7181" spans="16:25" x14ac:dyDescent="0.45">
      <c r="P7181" s="3"/>
      <c r="W7181" s="3"/>
      <c r="Y7181" s="3"/>
    </row>
    <row r="7182" spans="16:25" x14ac:dyDescent="0.45">
      <c r="P7182" s="3"/>
      <c r="W7182" s="3"/>
      <c r="Y7182" s="3"/>
    </row>
    <row r="7183" spans="16:25" x14ac:dyDescent="0.45">
      <c r="P7183" s="3"/>
      <c r="W7183" s="3"/>
      <c r="Y7183" s="3"/>
    </row>
    <row r="7184" spans="16:25" x14ac:dyDescent="0.45">
      <c r="P7184" s="3"/>
      <c r="W7184" s="3"/>
      <c r="Y7184" s="3"/>
    </row>
    <row r="7185" spans="16:25" x14ac:dyDescent="0.45">
      <c r="P7185" s="3"/>
      <c r="W7185" s="3"/>
      <c r="Y7185" s="3"/>
    </row>
    <row r="7186" spans="16:25" x14ac:dyDescent="0.45">
      <c r="P7186" s="3"/>
      <c r="W7186" s="3"/>
      <c r="Y7186" s="3"/>
    </row>
    <row r="7187" spans="16:25" x14ac:dyDescent="0.45">
      <c r="P7187" s="3"/>
      <c r="W7187" s="3"/>
      <c r="Y7187" s="3"/>
    </row>
    <row r="7188" spans="16:25" x14ac:dyDescent="0.45">
      <c r="P7188" s="3"/>
      <c r="W7188" s="3"/>
      <c r="Y7188" s="3"/>
    </row>
    <row r="7189" spans="16:25" x14ac:dyDescent="0.45">
      <c r="P7189" s="3"/>
      <c r="W7189" s="3"/>
      <c r="Y7189" s="3"/>
    </row>
    <row r="7190" spans="16:25" x14ac:dyDescent="0.45">
      <c r="P7190" s="3"/>
      <c r="W7190" s="3"/>
      <c r="Y7190" s="3"/>
    </row>
    <row r="7191" spans="16:25" x14ac:dyDescent="0.45">
      <c r="P7191" s="3"/>
      <c r="W7191" s="3"/>
      <c r="Y7191" s="3"/>
    </row>
    <row r="7192" spans="16:25" x14ac:dyDescent="0.45">
      <c r="P7192" s="3"/>
      <c r="W7192" s="3"/>
      <c r="Y7192" s="3"/>
    </row>
    <row r="7193" spans="16:25" x14ac:dyDescent="0.45">
      <c r="P7193" s="3"/>
      <c r="W7193" s="3"/>
      <c r="Y7193" s="3"/>
    </row>
    <row r="7194" spans="16:25" x14ac:dyDescent="0.45">
      <c r="P7194" s="3"/>
      <c r="W7194" s="3"/>
      <c r="Y7194" s="3"/>
    </row>
    <row r="7195" spans="16:25" x14ac:dyDescent="0.45">
      <c r="P7195" s="3"/>
      <c r="W7195" s="3"/>
      <c r="Y7195" s="3"/>
    </row>
    <row r="7196" spans="16:25" x14ac:dyDescent="0.45">
      <c r="P7196" s="3"/>
      <c r="W7196" s="3"/>
      <c r="Y7196" s="3"/>
    </row>
    <row r="7197" spans="16:25" x14ac:dyDescent="0.45">
      <c r="P7197" s="3"/>
      <c r="W7197" s="3"/>
      <c r="Y7197" s="3"/>
    </row>
    <row r="7198" spans="16:25" x14ac:dyDescent="0.45">
      <c r="P7198" s="3"/>
      <c r="W7198" s="3"/>
      <c r="Y7198" s="3"/>
    </row>
    <row r="7199" spans="16:25" x14ac:dyDescent="0.45">
      <c r="P7199" s="3"/>
      <c r="W7199" s="3"/>
      <c r="Y7199" s="3"/>
    </row>
    <row r="7200" spans="16:25" x14ac:dyDescent="0.45">
      <c r="P7200" s="3"/>
      <c r="W7200" s="3"/>
      <c r="Y7200" s="3"/>
    </row>
    <row r="7201" spans="16:25" x14ac:dyDescent="0.45">
      <c r="P7201" s="3"/>
      <c r="W7201" s="3"/>
      <c r="Y7201" s="3"/>
    </row>
    <row r="7202" spans="16:25" x14ac:dyDescent="0.45">
      <c r="P7202" s="3"/>
      <c r="W7202" s="3"/>
      <c r="Y7202" s="3"/>
    </row>
    <row r="7203" spans="16:25" x14ac:dyDescent="0.45">
      <c r="P7203" s="3"/>
      <c r="W7203" s="3"/>
      <c r="Y7203" s="3"/>
    </row>
    <row r="7204" spans="16:25" x14ac:dyDescent="0.45">
      <c r="P7204" s="3"/>
      <c r="W7204" s="3"/>
      <c r="Y7204" s="3"/>
    </row>
    <row r="7205" spans="16:25" x14ac:dyDescent="0.45">
      <c r="P7205" s="3"/>
      <c r="W7205" s="3"/>
      <c r="Y7205" s="3"/>
    </row>
    <row r="7206" spans="16:25" x14ac:dyDescent="0.45">
      <c r="P7206" s="3"/>
      <c r="W7206" s="3"/>
      <c r="Y7206" s="3"/>
    </row>
    <row r="7207" spans="16:25" x14ac:dyDescent="0.45">
      <c r="P7207" s="3"/>
      <c r="W7207" s="3"/>
      <c r="Y7207" s="3"/>
    </row>
    <row r="7208" spans="16:25" x14ac:dyDescent="0.45">
      <c r="P7208" s="3"/>
      <c r="W7208" s="3"/>
      <c r="Y7208" s="3"/>
    </row>
    <row r="7209" spans="16:25" x14ac:dyDescent="0.45">
      <c r="P7209" s="3"/>
      <c r="W7209" s="3"/>
      <c r="Y7209" s="3"/>
    </row>
    <row r="7210" spans="16:25" x14ac:dyDescent="0.45">
      <c r="P7210" s="3"/>
      <c r="W7210" s="3"/>
      <c r="Y7210" s="3"/>
    </row>
    <row r="7211" spans="16:25" x14ac:dyDescent="0.45">
      <c r="P7211" s="3"/>
      <c r="W7211" s="3"/>
      <c r="Y7211" s="3"/>
    </row>
    <row r="7212" spans="16:25" x14ac:dyDescent="0.45">
      <c r="P7212" s="3"/>
      <c r="W7212" s="3"/>
      <c r="Y7212" s="3"/>
    </row>
    <row r="7213" spans="16:25" x14ac:dyDescent="0.45">
      <c r="P7213" s="3"/>
      <c r="W7213" s="3"/>
      <c r="Y7213" s="3"/>
    </row>
    <row r="7214" spans="16:25" x14ac:dyDescent="0.45">
      <c r="P7214" s="3"/>
      <c r="W7214" s="3"/>
      <c r="Y7214" s="3"/>
    </row>
    <row r="7215" spans="16:25" x14ac:dyDescent="0.45">
      <c r="P7215" s="3"/>
      <c r="W7215" s="3"/>
      <c r="Y7215" s="3"/>
    </row>
    <row r="7216" spans="16:25" x14ac:dyDescent="0.45">
      <c r="P7216" s="3"/>
      <c r="W7216" s="3"/>
      <c r="Y7216" s="3"/>
    </row>
    <row r="7217" spans="16:25" x14ac:dyDescent="0.45">
      <c r="P7217" s="3"/>
      <c r="W7217" s="3"/>
      <c r="Y7217" s="3"/>
    </row>
    <row r="7218" spans="16:25" x14ac:dyDescent="0.45">
      <c r="P7218" s="3"/>
      <c r="W7218" s="3"/>
      <c r="Y7218" s="3"/>
    </row>
    <row r="7219" spans="16:25" x14ac:dyDescent="0.45">
      <c r="P7219" s="3"/>
      <c r="W7219" s="3"/>
      <c r="Y7219" s="3"/>
    </row>
    <row r="7220" spans="16:25" x14ac:dyDescent="0.45">
      <c r="P7220" s="3"/>
      <c r="W7220" s="3"/>
      <c r="Y7220" s="3"/>
    </row>
    <row r="7221" spans="16:25" x14ac:dyDescent="0.45">
      <c r="P7221" s="3"/>
      <c r="W7221" s="3"/>
      <c r="Y7221" s="3"/>
    </row>
    <row r="7222" spans="16:25" x14ac:dyDescent="0.45">
      <c r="P7222" s="3"/>
      <c r="W7222" s="3"/>
      <c r="Y7222" s="3"/>
    </row>
    <row r="7223" spans="16:25" x14ac:dyDescent="0.45">
      <c r="P7223" s="3"/>
      <c r="W7223" s="3"/>
      <c r="Y7223" s="3"/>
    </row>
    <row r="7224" spans="16:25" x14ac:dyDescent="0.45">
      <c r="P7224" s="3"/>
      <c r="W7224" s="3"/>
      <c r="Y7224" s="3"/>
    </row>
    <row r="7225" spans="16:25" x14ac:dyDescent="0.45">
      <c r="P7225" s="3"/>
      <c r="W7225" s="3"/>
      <c r="Y7225" s="3"/>
    </row>
    <row r="7226" spans="16:25" x14ac:dyDescent="0.45">
      <c r="P7226" s="3"/>
      <c r="W7226" s="3"/>
      <c r="Y7226" s="3"/>
    </row>
    <row r="7227" spans="16:25" x14ac:dyDescent="0.45">
      <c r="P7227" s="3"/>
      <c r="W7227" s="3"/>
      <c r="Y7227" s="3"/>
    </row>
    <row r="7228" spans="16:25" x14ac:dyDescent="0.45">
      <c r="P7228" s="3"/>
      <c r="W7228" s="3"/>
      <c r="Y7228" s="3"/>
    </row>
    <row r="7229" spans="16:25" x14ac:dyDescent="0.45">
      <c r="P7229" s="3"/>
      <c r="W7229" s="3"/>
      <c r="Y7229" s="3"/>
    </row>
    <row r="7230" spans="16:25" x14ac:dyDescent="0.45">
      <c r="P7230" s="3"/>
      <c r="W7230" s="3"/>
      <c r="Y7230" s="3"/>
    </row>
    <row r="7231" spans="16:25" x14ac:dyDescent="0.45">
      <c r="P7231" s="3"/>
      <c r="W7231" s="3"/>
      <c r="Y7231" s="3"/>
    </row>
    <row r="7232" spans="16:25" x14ac:dyDescent="0.45">
      <c r="P7232" s="3"/>
      <c r="W7232" s="3"/>
      <c r="Y7232" s="3"/>
    </row>
    <row r="7233" spans="16:25" x14ac:dyDescent="0.45">
      <c r="P7233" s="3"/>
      <c r="W7233" s="3"/>
      <c r="Y7233" s="3"/>
    </row>
    <row r="7234" spans="16:25" x14ac:dyDescent="0.45">
      <c r="P7234" s="3"/>
      <c r="W7234" s="3"/>
      <c r="Y7234" s="3"/>
    </row>
    <row r="7235" spans="16:25" x14ac:dyDescent="0.45">
      <c r="P7235" s="3"/>
      <c r="W7235" s="3"/>
      <c r="Y7235" s="3"/>
    </row>
    <row r="7236" spans="16:25" x14ac:dyDescent="0.45">
      <c r="P7236" s="3"/>
      <c r="W7236" s="3"/>
      <c r="Y7236" s="3"/>
    </row>
    <row r="7237" spans="16:25" x14ac:dyDescent="0.45">
      <c r="P7237" s="3"/>
      <c r="W7237" s="3"/>
      <c r="Y7237" s="3"/>
    </row>
    <row r="7238" spans="16:25" x14ac:dyDescent="0.45">
      <c r="P7238" s="3"/>
      <c r="W7238" s="3"/>
      <c r="Y7238" s="3"/>
    </row>
    <row r="7239" spans="16:25" x14ac:dyDescent="0.45">
      <c r="P7239" s="3"/>
      <c r="W7239" s="3"/>
      <c r="Y7239" s="3"/>
    </row>
    <row r="7240" spans="16:25" x14ac:dyDescent="0.45">
      <c r="P7240" s="3"/>
      <c r="W7240" s="3"/>
      <c r="Y7240" s="3"/>
    </row>
    <row r="7241" spans="16:25" x14ac:dyDescent="0.45">
      <c r="P7241" s="3"/>
      <c r="W7241" s="3"/>
      <c r="Y7241" s="3"/>
    </row>
    <row r="7242" spans="16:25" x14ac:dyDescent="0.45">
      <c r="P7242" s="3"/>
      <c r="W7242" s="3"/>
      <c r="Y7242" s="3"/>
    </row>
    <row r="7243" spans="16:25" x14ac:dyDescent="0.45">
      <c r="P7243" s="3"/>
      <c r="W7243" s="3"/>
      <c r="Y7243" s="3"/>
    </row>
    <row r="7244" spans="16:25" x14ac:dyDescent="0.45">
      <c r="P7244" s="3"/>
      <c r="W7244" s="3"/>
      <c r="Y7244" s="3"/>
    </row>
    <row r="7245" spans="16:25" x14ac:dyDescent="0.45">
      <c r="P7245" s="3"/>
      <c r="W7245" s="3"/>
      <c r="Y7245" s="3"/>
    </row>
    <row r="7246" spans="16:25" x14ac:dyDescent="0.45">
      <c r="P7246" s="3"/>
      <c r="W7246" s="3"/>
      <c r="Y7246" s="3"/>
    </row>
    <row r="7247" spans="16:25" x14ac:dyDescent="0.45">
      <c r="P7247" s="3"/>
      <c r="W7247" s="3"/>
      <c r="Y7247" s="3"/>
    </row>
    <row r="7248" spans="16:25" x14ac:dyDescent="0.45">
      <c r="P7248" s="3"/>
      <c r="W7248" s="3"/>
      <c r="Y7248" s="3"/>
    </row>
    <row r="7249" spans="16:25" x14ac:dyDescent="0.45">
      <c r="P7249" s="3"/>
      <c r="W7249" s="3"/>
      <c r="Y7249" s="3"/>
    </row>
    <row r="7250" spans="16:25" x14ac:dyDescent="0.45">
      <c r="P7250" s="3"/>
      <c r="W7250" s="3"/>
      <c r="Y7250" s="3"/>
    </row>
    <row r="7251" spans="16:25" x14ac:dyDescent="0.45">
      <c r="P7251" s="3"/>
      <c r="W7251" s="3"/>
      <c r="Y7251" s="3"/>
    </row>
    <row r="7252" spans="16:25" x14ac:dyDescent="0.45">
      <c r="P7252" s="3"/>
      <c r="W7252" s="3"/>
      <c r="Y7252" s="3"/>
    </row>
    <row r="7253" spans="16:25" x14ac:dyDescent="0.45">
      <c r="P7253" s="3"/>
      <c r="W7253" s="3"/>
      <c r="Y7253" s="3"/>
    </row>
    <row r="7254" spans="16:25" x14ac:dyDescent="0.45">
      <c r="P7254" s="3"/>
      <c r="W7254" s="3"/>
      <c r="Y7254" s="3"/>
    </row>
    <row r="7255" spans="16:25" x14ac:dyDescent="0.45">
      <c r="P7255" s="3"/>
      <c r="W7255" s="3"/>
      <c r="Y7255" s="3"/>
    </row>
    <row r="7256" spans="16:25" x14ac:dyDescent="0.45">
      <c r="P7256" s="3"/>
      <c r="W7256" s="3"/>
      <c r="Y7256" s="3"/>
    </row>
    <row r="7257" spans="16:25" x14ac:dyDescent="0.45">
      <c r="P7257" s="3"/>
      <c r="W7257" s="3"/>
      <c r="Y7257" s="3"/>
    </row>
    <row r="7258" spans="16:25" x14ac:dyDescent="0.45">
      <c r="P7258" s="3"/>
      <c r="W7258" s="3"/>
      <c r="Y7258" s="3"/>
    </row>
    <row r="7259" spans="16:25" x14ac:dyDescent="0.45">
      <c r="P7259" s="3"/>
      <c r="W7259" s="3"/>
      <c r="Y7259" s="3"/>
    </row>
    <row r="7260" spans="16:25" x14ac:dyDescent="0.45">
      <c r="P7260" s="3"/>
      <c r="W7260" s="3"/>
      <c r="Y7260" s="3"/>
    </row>
    <row r="7261" spans="16:25" x14ac:dyDescent="0.45">
      <c r="P7261" s="3"/>
      <c r="W7261" s="3"/>
      <c r="Y7261" s="3"/>
    </row>
    <row r="7262" spans="16:25" x14ac:dyDescent="0.45">
      <c r="P7262" s="3"/>
      <c r="W7262" s="3"/>
      <c r="Y7262" s="3"/>
    </row>
    <row r="7263" spans="16:25" x14ac:dyDescent="0.45">
      <c r="P7263" s="3"/>
      <c r="W7263" s="3"/>
      <c r="Y7263" s="3"/>
    </row>
    <row r="7264" spans="16:25" x14ac:dyDescent="0.45">
      <c r="P7264" s="3"/>
      <c r="W7264" s="3"/>
      <c r="Y7264" s="3"/>
    </row>
    <row r="7265" spans="16:25" x14ac:dyDescent="0.45">
      <c r="P7265" s="3"/>
      <c r="W7265" s="3"/>
      <c r="Y7265" s="3"/>
    </row>
    <row r="7266" spans="16:25" x14ac:dyDescent="0.45">
      <c r="P7266" s="3"/>
      <c r="W7266" s="3"/>
      <c r="Y7266" s="3"/>
    </row>
    <row r="7267" spans="16:25" x14ac:dyDescent="0.45">
      <c r="P7267" s="3"/>
      <c r="W7267" s="3"/>
      <c r="Y7267" s="3"/>
    </row>
    <row r="7268" spans="16:25" x14ac:dyDescent="0.45">
      <c r="P7268" s="3"/>
      <c r="W7268" s="3"/>
      <c r="Y7268" s="3"/>
    </row>
    <row r="7269" spans="16:25" x14ac:dyDescent="0.45">
      <c r="P7269" s="3"/>
      <c r="W7269" s="3"/>
      <c r="Y7269" s="3"/>
    </row>
    <row r="7270" spans="16:25" x14ac:dyDescent="0.45">
      <c r="P7270" s="3"/>
      <c r="W7270" s="3"/>
      <c r="Y7270" s="3"/>
    </row>
    <row r="7271" spans="16:25" x14ac:dyDescent="0.45">
      <c r="P7271" s="3"/>
      <c r="W7271" s="3"/>
      <c r="Y7271" s="3"/>
    </row>
    <row r="7272" spans="16:25" x14ac:dyDescent="0.45">
      <c r="P7272" s="3"/>
      <c r="W7272" s="3"/>
      <c r="Y7272" s="3"/>
    </row>
    <row r="7273" spans="16:25" x14ac:dyDescent="0.45">
      <c r="P7273" s="3"/>
      <c r="W7273" s="3"/>
      <c r="Y7273" s="3"/>
    </row>
    <row r="7274" spans="16:25" x14ac:dyDescent="0.45">
      <c r="P7274" s="3"/>
      <c r="W7274" s="3"/>
      <c r="Y7274" s="3"/>
    </row>
    <row r="7275" spans="16:25" x14ac:dyDescent="0.45">
      <c r="P7275" s="3"/>
      <c r="W7275" s="3"/>
      <c r="Y7275" s="3"/>
    </row>
    <row r="7276" spans="16:25" x14ac:dyDescent="0.45">
      <c r="P7276" s="3"/>
      <c r="W7276" s="3"/>
      <c r="Y7276" s="3"/>
    </row>
    <row r="7277" spans="16:25" x14ac:dyDescent="0.45">
      <c r="P7277" s="3"/>
      <c r="W7277" s="3"/>
      <c r="Y7277" s="3"/>
    </row>
    <row r="7278" spans="16:25" x14ac:dyDescent="0.45">
      <c r="P7278" s="3"/>
      <c r="W7278" s="3"/>
      <c r="Y7278" s="3"/>
    </row>
    <row r="7279" spans="16:25" x14ac:dyDescent="0.45">
      <c r="P7279" s="3"/>
      <c r="W7279" s="3"/>
      <c r="Y7279" s="3"/>
    </row>
    <row r="7280" spans="16:25" x14ac:dyDescent="0.45">
      <c r="P7280" s="3"/>
      <c r="W7280" s="3"/>
      <c r="Y7280" s="3"/>
    </row>
    <row r="7281" spans="16:25" x14ac:dyDescent="0.45">
      <c r="P7281" s="3"/>
      <c r="W7281" s="3"/>
      <c r="Y7281" s="3"/>
    </row>
    <row r="7282" spans="16:25" x14ac:dyDescent="0.45">
      <c r="P7282" s="3"/>
      <c r="W7282" s="3"/>
      <c r="Y7282" s="3"/>
    </row>
    <row r="7283" spans="16:25" x14ac:dyDescent="0.45">
      <c r="P7283" s="3"/>
      <c r="W7283" s="3"/>
      <c r="Y7283" s="3"/>
    </row>
    <row r="7284" spans="16:25" x14ac:dyDescent="0.45">
      <c r="P7284" s="3"/>
      <c r="W7284" s="3"/>
      <c r="Y7284" s="3"/>
    </row>
    <row r="7285" spans="16:25" x14ac:dyDescent="0.45">
      <c r="P7285" s="3"/>
      <c r="W7285" s="3"/>
      <c r="Y7285" s="3"/>
    </row>
    <row r="7286" spans="16:25" x14ac:dyDescent="0.45">
      <c r="P7286" s="3"/>
      <c r="W7286" s="3"/>
      <c r="Y7286" s="3"/>
    </row>
    <row r="7287" spans="16:25" x14ac:dyDescent="0.45">
      <c r="P7287" s="3"/>
      <c r="W7287" s="3"/>
      <c r="Y7287" s="3"/>
    </row>
    <row r="7288" spans="16:25" x14ac:dyDescent="0.45">
      <c r="P7288" s="3"/>
      <c r="W7288" s="3"/>
      <c r="Y7288" s="3"/>
    </row>
    <row r="7289" spans="16:25" x14ac:dyDescent="0.45">
      <c r="P7289" s="3"/>
      <c r="W7289" s="3"/>
      <c r="Y7289" s="3"/>
    </row>
    <row r="7290" spans="16:25" x14ac:dyDescent="0.45">
      <c r="P7290" s="3"/>
      <c r="W7290" s="3"/>
      <c r="Y7290" s="3"/>
    </row>
    <row r="7291" spans="16:25" x14ac:dyDescent="0.45">
      <c r="P7291" s="3"/>
      <c r="W7291" s="3"/>
      <c r="Y7291" s="3"/>
    </row>
    <row r="7292" spans="16:25" x14ac:dyDescent="0.45">
      <c r="P7292" s="3"/>
      <c r="W7292" s="3"/>
      <c r="Y7292" s="3"/>
    </row>
    <row r="7293" spans="16:25" x14ac:dyDescent="0.45">
      <c r="P7293" s="3"/>
      <c r="W7293" s="3"/>
      <c r="Y7293" s="3"/>
    </row>
    <row r="7294" spans="16:25" x14ac:dyDescent="0.45">
      <c r="P7294" s="3"/>
      <c r="W7294" s="3"/>
      <c r="Y7294" s="3"/>
    </row>
    <row r="7295" spans="16:25" x14ac:dyDescent="0.45">
      <c r="P7295" s="3"/>
      <c r="W7295" s="3"/>
      <c r="Y7295" s="3"/>
    </row>
    <row r="7296" spans="16:25" x14ac:dyDescent="0.45">
      <c r="P7296" s="3"/>
      <c r="W7296" s="3"/>
      <c r="Y7296" s="3"/>
    </row>
    <row r="7297" spans="16:25" x14ac:dyDescent="0.45">
      <c r="P7297" s="3"/>
      <c r="W7297" s="3"/>
      <c r="Y7297" s="3"/>
    </row>
    <row r="7298" spans="16:25" x14ac:dyDescent="0.45">
      <c r="P7298" s="3"/>
      <c r="W7298" s="3"/>
      <c r="Y7298" s="3"/>
    </row>
    <row r="7299" spans="16:25" x14ac:dyDescent="0.45">
      <c r="P7299" s="3"/>
      <c r="W7299" s="3"/>
      <c r="Y7299" s="3"/>
    </row>
    <row r="7300" spans="16:25" x14ac:dyDescent="0.45">
      <c r="P7300" s="3"/>
      <c r="W7300" s="3"/>
      <c r="Y7300" s="3"/>
    </row>
    <row r="7301" spans="16:25" x14ac:dyDescent="0.45">
      <c r="P7301" s="3"/>
      <c r="W7301" s="3"/>
      <c r="Y7301" s="3"/>
    </row>
    <row r="7302" spans="16:25" x14ac:dyDescent="0.45">
      <c r="P7302" s="3"/>
      <c r="W7302" s="3"/>
      <c r="Y7302" s="3"/>
    </row>
    <row r="7303" spans="16:25" x14ac:dyDescent="0.45">
      <c r="P7303" s="3"/>
      <c r="W7303" s="3"/>
      <c r="Y7303" s="3"/>
    </row>
    <row r="7304" spans="16:25" x14ac:dyDescent="0.45">
      <c r="P7304" s="3"/>
      <c r="W7304" s="3"/>
      <c r="Y7304" s="3"/>
    </row>
    <row r="7305" spans="16:25" x14ac:dyDescent="0.45">
      <c r="P7305" s="3"/>
      <c r="W7305" s="3"/>
      <c r="Y7305" s="3"/>
    </row>
    <row r="7306" spans="16:25" x14ac:dyDescent="0.45">
      <c r="P7306" s="3"/>
      <c r="W7306" s="3"/>
      <c r="Y7306" s="3"/>
    </row>
    <row r="7307" spans="16:25" x14ac:dyDescent="0.45">
      <c r="P7307" s="3"/>
      <c r="W7307" s="3"/>
      <c r="Y7307" s="3"/>
    </row>
    <row r="7308" spans="16:25" x14ac:dyDescent="0.45">
      <c r="P7308" s="3"/>
      <c r="W7308" s="3"/>
      <c r="Y7308" s="3"/>
    </row>
    <row r="7309" spans="16:25" x14ac:dyDescent="0.45">
      <c r="P7309" s="3"/>
      <c r="W7309" s="3"/>
      <c r="Y7309" s="3"/>
    </row>
    <row r="7310" spans="16:25" x14ac:dyDescent="0.45">
      <c r="P7310" s="3"/>
      <c r="W7310" s="3"/>
      <c r="Y7310" s="3"/>
    </row>
    <row r="7311" spans="16:25" x14ac:dyDescent="0.45">
      <c r="P7311" s="3"/>
      <c r="W7311" s="3"/>
      <c r="Y7311" s="3"/>
    </row>
    <row r="7312" spans="16:25" x14ac:dyDescent="0.45">
      <c r="P7312" s="3"/>
      <c r="W7312" s="3"/>
      <c r="Y7312" s="3"/>
    </row>
    <row r="7313" spans="16:25" x14ac:dyDescent="0.45">
      <c r="P7313" s="3"/>
      <c r="W7313" s="3"/>
      <c r="Y7313" s="3"/>
    </row>
    <row r="7314" spans="16:25" x14ac:dyDescent="0.45">
      <c r="P7314" s="3"/>
      <c r="W7314" s="3"/>
      <c r="Y7314" s="3"/>
    </row>
    <row r="7315" spans="16:25" x14ac:dyDescent="0.45">
      <c r="P7315" s="3"/>
      <c r="W7315" s="3"/>
      <c r="Y7315" s="3"/>
    </row>
    <row r="7316" spans="16:25" x14ac:dyDescent="0.45">
      <c r="P7316" s="3"/>
      <c r="W7316" s="3"/>
      <c r="Y7316" s="3"/>
    </row>
    <row r="7317" spans="16:25" x14ac:dyDescent="0.45">
      <c r="P7317" s="3"/>
      <c r="W7317" s="3"/>
      <c r="Y7317" s="3"/>
    </row>
    <row r="7318" spans="16:25" x14ac:dyDescent="0.45">
      <c r="P7318" s="3"/>
      <c r="W7318" s="3"/>
      <c r="Y7318" s="3"/>
    </row>
    <row r="7319" spans="16:25" x14ac:dyDescent="0.45">
      <c r="P7319" s="3"/>
      <c r="W7319" s="3"/>
      <c r="Y7319" s="3"/>
    </row>
    <row r="7320" spans="16:25" x14ac:dyDescent="0.45">
      <c r="P7320" s="3"/>
      <c r="W7320" s="3"/>
      <c r="Y7320" s="3"/>
    </row>
    <row r="7321" spans="16:25" x14ac:dyDescent="0.45">
      <c r="P7321" s="3"/>
      <c r="W7321" s="3"/>
      <c r="Y7321" s="3"/>
    </row>
    <row r="7322" spans="16:25" x14ac:dyDescent="0.45">
      <c r="P7322" s="3"/>
      <c r="W7322" s="3"/>
      <c r="Y7322" s="3"/>
    </row>
    <row r="7323" spans="16:25" x14ac:dyDescent="0.45">
      <c r="P7323" s="3"/>
      <c r="W7323" s="3"/>
      <c r="Y7323" s="3"/>
    </row>
    <row r="7324" spans="16:25" x14ac:dyDescent="0.45">
      <c r="P7324" s="3"/>
      <c r="W7324" s="3"/>
      <c r="Y7324" s="3"/>
    </row>
    <row r="7325" spans="16:25" x14ac:dyDescent="0.45">
      <c r="P7325" s="3"/>
      <c r="W7325" s="3"/>
      <c r="Y7325" s="3"/>
    </row>
    <row r="7326" spans="16:25" x14ac:dyDescent="0.45">
      <c r="P7326" s="3"/>
      <c r="W7326" s="3"/>
      <c r="Y7326" s="3"/>
    </row>
    <row r="7327" spans="16:25" x14ac:dyDescent="0.45">
      <c r="P7327" s="3"/>
      <c r="W7327" s="3"/>
      <c r="Y7327" s="3"/>
    </row>
    <row r="7328" spans="16:25" x14ac:dyDescent="0.45">
      <c r="P7328" s="3"/>
      <c r="W7328" s="3"/>
      <c r="Y7328" s="3"/>
    </row>
    <row r="7329" spans="16:25" x14ac:dyDescent="0.45">
      <c r="P7329" s="3"/>
      <c r="W7329" s="3"/>
      <c r="Y7329" s="3"/>
    </row>
    <row r="7330" spans="16:25" x14ac:dyDescent="0.45">
      <c r="P7330" s="3"/>
      <c r="W7330" s="3"/>
      <c r="Y7330" s="3"/>
    </row>
    <row r="7331" spans="16:25" x14ac:dyDescent="0.45">
      <c r="P7331" s="3"/>
      <c r="W7331" s="3"/>
      <c r="Y7331" s="3"/>
    </row>
    <row r="7332" spans="16:25" x14ac:dyDescent="0.45">
      <c r="P7332" s="3"/>
      <c r="W7332" s="3"/>
      <c r="Y7332" s="3"/>
    </row>
    <row r="7333" spans="16:25" x14ac:dyDescent="0.45">
      <c r="P7333" s="3"/>
      <c r="W7333" s="3"/>
      <c r="Y7333" s="3"/>
    </row>
    <row r="7334" spans="16:25" x14ac:dyDescent="0.45">
      <c r="P7334" s="3"/>
      <c r="W7334" s="3"/>
      <c r="Y7334" s="3"/>
    </row>
    <row r="7335" spans="16:25" x14ac:dyDescent="0.45">
      <c r="P7335" s="3"/>
      <c r="W7335" s="3"/>
      <c r="Y7335" s="3"/>
    </row>
    <row r="7336" spans="16:25" x14ac:dyDescent="0.45">
      <c r="P7336" s="3"/>
      <c r="W7336" s="3"/>
      <c r="Y7336" s="3"/>
    </row>
    <row r="7337" spans="16:25" x14ac:dyDescent="0.45">
      <c r="P7337" s="3"/>
      <c r="W7337" s="3"/>
      <c r="Y7337" s="3"/>
    </row>
    <row r="7338" spans="16:25" x14ac:dyDescent="0.45">
      <c r="P7338" s="3"/>
      <c r="W7338" s="3"/>
      <c r="Y7338" s="3"/>
    </row>
    <row r="7339" spans="16:25" x14ac:dyDescent="0.45">
      <c r="P7339" s="3"/>
      <c r="W7339" s="3"/>
      <c r="Y7339" s="3"/>
    </row>
    <row r="7340" spans="16:25" x14ac:dyDescent="0.45">
      <c r="P7340" s="3"/>
      <c r="W7340" s="3"/>
      <c r="Y7340" s="3"/>
    </row>
    <row r="7341" spans="16:25" x14ac:dyDescent="0.45">
      <c r="P7341" s="3"/>
      <c r="W7341" s="3"/>
      <c r="Y7341" s="3"/>
    </row>
    <row r="7342" spans="16:25" x14ac:dyDescent="0.45">
      <c r="P7342" s="3"/>
      <c r="W7342" s="3"/>
      <c r="Y7342" s="3"/>
    </row>
    <row r="7343" spans="16:25" x14ac:dyDescent="0.45">
      <c r="P7343" s="3"/>
      <c r="W7343" s="3"/>
      <c r="Y7343" s="3"/>
    </row>
    <row r="7344" spans="16:25" x14ac:dyDescent="0.45">
      <c r="P7344" s="3"/>
      <c r="W7344" s="3"/>
      <c r="Y7344" s="3"/>
    </row>
    <row r="7345" spans="16:25" x14ac:dyDescent="0.45">
      <c r="P7345" s="3"/>
      <c r="W7345" s="3"/>
      <c r="Y7345" s="3"/>
    </row>
    <row r="7346" spans="16:25" x14ac:dyDescent="0.45">
      <c r="P7346" s="3"/>
      <c r="W7346" s="3"/>
      <c r="Y7346" s="3"/>
    </row>
    <row r="7347" spans="16:25" x14ac:dyDescent="0.45">
      <c r="P7347" s="3"/>
      <c r="W7347" s="3"/>
      <c r="Y7347" s="3"/>
    </row>
    <row r="7348" spans="16:25" x14ac:dyDescent="0.45">
      <c r="P7348" s="3"/>
      <c r="W7348" s="3"/>
      <c r="Y7348" s="3"/>
    </row>
    <row r="7349" spans="16:25" x14ac:dyDescent="0.45">
      <c r="P7349" s="3"/>
      <c r="W7349" s="3"/>
      <c r="Y7349" s="3"/>
    </row>
    <row r="7350" spans="16:25" x14ac:dyDescent="0.45">
      <c r="P7350" s="3"/>
      <c r="W7350" s="3"/>
      <c r="Y7350" s="3"/>
    </row>
    <row r="7351" spans="16:25" x14ac:dyDescent="0.45">
      <c r="P7351" s="3"/>
      <c r="W7351" s="3"/>
      <c r="Y7351" s="3"/>
    </row>
    <row r="7352" spans="16:25" x14ac:dyDescent="0.45">
      <c r="P7352" s="3"/>
      <c r="W7352" s="3"/>
      <c r="Y7352" s="3"/>
    </row>
    <row r="7353" spans="16:25" x14ac:dyDescent="0.45">
      <c r="P7353" s="3"/>
      <c r="W7353" s="3"/>
      <c r="Y7353" s="3"/>
    </row>
    <row r="7354" spans="16:25" x14ac:dyDescent="0.45">
      <c r="P7354" s="3"/>
      <c r="W7354" s="3"/>
      <c r="Y7354" s="3"/>
    </row>
    <row r="7355" spans="16:25" x14ac:dyDescent="0.45">
      <c r="P7355" s="3"/>
      <c r="W7355" s="3"/>
      <c r="Y7355" s="3"/>
    </row>
    <row r="7356" spans="16:25" x14ac:dyDescent="0.45">
      <c r="P7356" s="3"/>
      <c r="W7356" s="3"/>
      <c r="Y7356" s="3"/>
    </row>
    <row r="7357" spans="16:25" x14ac:dyDescent="0.45">
      <c r="P7357" s="3"/>
      <c r="W7357" s="3"/>
      <c r="Y7357" s="3"/>
    </row>
    <row r="7358" spans="16:25" x14ac:dyDescent="0.45">
      <c r="P7358" s="3"/>
      <c r="W7358" s="3"/>
      <c r="Y7358" s="3"/>
    </row>
    <row r="7359" spans="16:25" x14ac:dyDescent="0.45">
      <c r="P7359" s="3"/>
      <c r="W7359" s="3"/>
      <c r="Y7359" s="3"/>
    </row>
    <row r="7360" spans="16:25" x14ac:dyDescent="0.45">
      <c r="P7360" s="3"/>
      <c r="W7360" s="3"/>
      <c r="Y7360" s="3"/>
    </row>
    <row r="7361" spans="16:25" x14ac:dyDescent="0.45">
      <c r="P7361" s="3"/>
      <c r="W7361" s="3"/>
      <c r="Y7361" s="3"/>
    </row>
    <row r="7362" spans="16:25" x14ac:dyDescent="0.45">
      <c r="P7362" s="3"/>
      <c r="W7362" s="3"/>
      <c r="Y7362" s="3"/>
    </row>
    <row r="7363" spans="16:25" x14ac:dyDescent="0.45">
      <c r="P7363" s="3"/>
      <c r="W7363" s="3"/>
      <c r="Y7363" s="3"/>
    </row>
    <row r="7364" spans="16:25" x14ac:dyDescent="0.45">
      <c r="P7364" s="3"/>
      <c r="W7364" s="3"/>
      <c r="Y7364" s="3"/>
    </row>
    <row r="7365" spans="16:25" x14ac:dyDescent="0.45">
      <c r="P7365" s="3"/>
      <c r="W7365" s="3"/>
      <c r="Y7365" s="3"/>
    </row>
    <row r="7366" spans="16:25" x14ac:dyDescent="0.45">
      <c r="P7366" s="3"/>
      <c r="W7366" s="3"/>
      <c r="Y7366" s="3"/>
    </row>
    <row r="7367" spans="16:25" x14ac:dyDescent="0.45">
      <c r="P7367" s="3"/>
      <c r="W7367" s="3"/>
      <c r="Y7367" s="3"/>
    </row>
    <row r="7368" spans="16:25" x14ac:dyDescent="0.45">
      <c r="P7368" s="3"/>
      <c r="W7368" s="3"/>
      <c r="Y7368" s="3"/>
    </row>
    <row r="7369" spans="16:25" x14ac:dyDescent="0.45">
      <c r="P7369" s="3"/>
      <c r="W7369" s="3"/>
      <c r="Y7369" s="3"/>
    </row>
    <row r="7370" spans="16:25" x14ac:dyDescent="0.45">
      <c r="P7370" s="3"/>
      <c r="W7370" s="3"/>
      <c r="Y7370" s="3"/>
    </row>
    <row r="7371" spans="16:25" x14ac:dyDescent="0.45">
      <c r="P7371" s="3"/>
      <c r="W7371" s="3"/>
      <c r="Y7371" s="3"/>
    </row>
    <row r="7372" spans="16:25" x14ac:dyDescent="0.45">
      <c r="P7372" s="3"/>
      <c r="W7372" s="3"/>
      <c r="Y7372" s="3"/>
    </row>
    <row r="7373" spans="16:25" x14ac:dyDescent="0.45">
      <c r="P7373" s="3"/>
      <c r="W7373" s="3"/>
      <c r="Y7373" s="3"/>
    </row>
    <row r="7374" spans="16:25" x14ac:dyDescent="0.45">
      <c r="P7374" s="3"/>
      <c r="W7374" s="3"/>
      <c r="Y7374" s="3"/>
    </row>
    <row r="7375" spans="16:25" x14ac:dyDescent="0.45">
      <c r="P7375" s="3"/>
      <c r="W7375" s="3"/>
      <c r="Y7375" s="3"/>
    </row>
    <row r="7376" spans="16:25" x14ac:dyDescent="0.45">
      <c r="P7376" s="3"/>
      <c r="W7376" s="3"/>
      <c r="Y7376" s="3"/>
    </row>
    <row r="7377" spans="16:25" x14ac:dyDescent="0.45">
      <c r="P7377" s="3"/>
      <c r="W7377" s="3"/>
      <c r="Y7377" s="3"/>
    </row>
    <row r="7378" spans="16:25" x14ac:dyDescent="0.45">
      <c r="P7378" s="3"/>
      <c r="W7378" s="3"/>
      <c r="Y7378" s="3"/>
    </row>
    <row r="7379" spans="16:25" x14ac:dyDescent="0.45">
      <c r="P7379" s="3"/>
      <c r="W7379" s="3"/>
      <c r="Y7379" s="3"/>
    </row>
    <row r="7380" spans="16:25" x14ac:dyDescent="0.45">
      <c r="P7380" s="3"/>
      <c r="W7380" s="3"/>
      <c r="Y7380" s="3"/>
    </row>
    <row r="7381" spans="16:25" x14ac:dyDescent="0.45">
      <c r="P7381" s="3"/>
      <c r="W7381" s="3"/>
      <c r="Y7381" s="3"/>
    </row>
    <row r="7382" spans="16:25" x14ac:dyDescent="0.45">
      <c r="P7382" s="3"/>
      <c r="W7382" s="3"/>
      <c r="Y7382" s="3"/>
    </row>
    <row r="7383" spans="16:25" x14ac:dyDescent="0.45">
      <c r="P7383" s="3"/>
      <c r="W7383" s="3"/>
      <c r="Y7383" s="3"/>
    </row>
    <row r="7384" spans="16:25" x14ac:dyDescent="0.45">
      <c r="P7384" s="3"/>
      <c r="W7384" s="3"/>
      <c r="Y7384" s="3"/>
    </row>
    <row r="7385" spans="16:25" x14ac:dyDescent="0.45">
      <c r="P7385" s="3"/>
      <c r="W7385" s="3"/>
      <c r="Y7385" s="3"/>
    </row>
    <row r="7386" spans="16:25" x14ac:dyDescent="0.45">
      <c r="P7386" s="3"/>
      <c r="W7386" s="3"/>
      <c r="Y7386" s="3"/>
    </row>
    <row r="7387" spans="16:25" x14ac:dyDescent="0.45">
      <c r="P7387" s="3"/>
      <c r="W7387" s="3"/>
      <c r="Y7387" s="3"/>
    </row>
    <row r="7388" spans="16:25" x14ac:dyDescent="0.45">
      <c r="P7388" s="3"/>
      <c r="W7388" s="3"/>
      <c r="Y7388" s="3"/>
    </row>
    <row r="7389" spans="16:25" x14ac:dyDescent="0.45">
      <c r="P7389" s="3"/>
      <c r="W7389" s="3"/>
      <c r="Y7389" s="3"/>
    </row>
    <row r="7390" spans="16:25" x14ac:dyDescent="0.45">
      <c r="P7390" s="3"/>
      <c r="W7390" s="3"/>
      <c r="Y7390" s="3"/>
    </row>
    <row r="7391" spans="16:25" x14ac:dyDescent="0.45">
      <c r="P7391" s="3"/>
      <c r="W7391" s="3"/>
      <c r="Y7391" s="3"/>
    </row>
    <row r="7392" spans="16:25" x14ac:dyDescent="0.45">
      <c r="P7392" s="3"/>
      <c r="W7392" s="3"/>
      <c r="Y7392" s="3"/>
    </row>
    <row r="7393" spans="16:25" x14ac:dyDescent="0.45">
      <c r="P7393" s="3"/>
      <c r="W7393" s="3"/>
      <c r="Y7393" s="3"/>
    </row>
    <row r="7394" spans="16:25" x14ac:dyDescent="0.45">
      <c r="P7394" s="3"/>
      <c r="W7394" s="3"/>
      <c r="Y7394" s="3"/>
    </row>
    <row r="7395" spans="16:25" x14ac:dyDescent="0.45">
      <c r="P7395" s="3"/>
      <c r="W7395" s="3"/>
      <c r="Y7395" s="3"/>
    </row>
    <row r="7396" spans="16:25" x14ac:dyDescent="0.45">
      <c r="P7396" s="3"/>
      <c r="W7396" s="3"/>
      <c r="Y7396" s="3"/>
    </row>
    <row r="7397" spans="16:25" x14ac:dyDescent="0.45">
      <c r="P7397" s="3"/>
      <c r="W7397" s="3"/>
      <c r="Y7397" s="3"/>
    </row>
    <row r="7398" spans="16:25" x14ac:dyDescent="0.45">
      <c r="P7398" s="3"/>
      <c r="W7398" s="3"/>
      <c r="Y7398" s="3"/>
    </row>
    <row r="7399" spans="16:25" x14ac:dyDescent="0.45">
      <c r="P7399" s="3"/>
      <c r="W7399" s="3"/>
      <c r="Y7399" s="3"/>
    </row>
    <row r="7400" spans="16:25" x14ac:dyDescent="0.45">
      <c r="P7400" s="3"/>
      <c r="W7400" s="3"/>
      <c r="Y7400" s="3"/>
    </row>
    <row r="7401" spans="16:25" x14ac:dyDescent="0.45">
      <c r="P7401" s="3"/>
      <c r="W7401" s="3"/>
      <c r="Y7401" s="3"/>
    </row>
    <row r="7402" spans="16:25" x14ac:dyDescent="0.45">
      <c r="P7402" s="3"/>
      <c r="W7402" s="3"/>
      <c r="Y7402" s="3"/>
    </row>
    <row r="7403" spans="16:25" x14ac:dyDescent="0.45">
      <c r="P7403" s="3"/>
      <c r="W7403" s="3"/>
      <c r="Y7403" s="3"/>
    </row>
    <row r="7404" spans="16:25" x14ac:dyDescent="0.45">
      <c r="P7404" s="3"/>
      <c r="W7404" s="3"/>
      <c r="Y7404" s="3"/>
    </row>
    <row r="7405" spans="16:25" x14ac:dyDescent="0.45">
      <c r="P7405" s="3"/>
      <c r="W7405" s="3"/>
      <c r="Y7405" s="3"/>
    </row>
    <row r="7406" spans="16:25" x14ac:dyDescent="0.45">
      <c r="P7406" s="3"/>
      <c r="W7406" s="3"/>
      <c r="Y7406" s="3"/>
    </row>
    <row r="7407" spans="16:25" x14ac:dyDescent="0.45">
      <c r="P7407" s="3"/>
      <c r="W7407" s="3"/>
      <c r="Y7407" s="3"/>
    </row>
    <row r="7408" spans="16:25" x14ac:dyDescent="0.45">
      <c r="P7408" s="3"/>
      <c r="W7408" s="3"/>
      <c r="Y7408" s="3"/>
    </row>
    <row r="7409" spans="16:25" x14ac:dyDescent="0.45">
      <c r="P7409" s="3"/>
      <c r="W7409" s="3"/>
      <c r="Y7409" s="3"/>
    </row>
    <row r="7410" spans="16:25" x14ac:dyDescent="0.45">
      <c r="P7410" s="3"/>
      <c r="W7410" s="3"/>
      <c r="Y7410" s="3"/>
    </row>
    <row r="7411" spans="16:25" x14ac:dyDescent="0.45">
      <c r="P7411" s="3"/>
      <c r="W7411" s="3"/>
      <c r="Y7411" s="3"/>
    </row>
    <row r="7412" spans="16:25" x14ac:dyDescent="0.45">
      <c r="P7412" s="3"/>
      <c r="W7412" s="3"/>
      <c r="Y7412" s="3"/>
    </row>
    <row r="7413" spans="16:25" x14ac:dyDescent="0.45">
      <c r="P7413" s="3"/>
      <c r="W7413" s="3"/>
      <c r="Y7413" s="3"/>
    </row>
    <row r="7414" spans="16:25" x14ac:dyDescent="0.45">
      <c r="P7414" s="3"/>
      <c r="W7414" s="3"/>
      <c r="Y7414" s="3"/>
    </row>
    <row r="7415" spans="16:25" x14ac:dyDescent="0.45">
      <c r="P7415" s="3"/>
      <c r="W7415" s="3"/>
      <c r="Y7415" s="3"/>
    </row>
    <row r="7416" spans="16:25" x14ac:dyDescent="0.45">
      <c r="P7416" s="3"/>
      <c r="W7416" s="3"/>
      <c r="Y7416" s="3"/>
    </row>
    <row r="7417" spans="16:25" x14ac:dyDescent="0.45">
      <c r="P7417" s="3"/>
      <c r="W7417" s="3"/>
      <c r="Y7417" s="3"/>
    </row>
    <row r="7418" spans="16:25" x14ac:dyDescent="0.45">
      <c r="P7418" s="3"/>
      <c r="W7418" s="3"/>
      <c r="Y7418" s="3"/>
    </row>
    <row r="7419" spans="16:25" x14ac:dyDescent="0.45">
      <c r="P7419" s="3"/>
      <c r="W7419" s="3"/>
      <c r="Y7419" s="3"/>
    </row>
    <row r="7420" spans="16:25" x14ac:dyDescent="0.45">
      <c r="P7420" s="3"/>
      <c r="W7420" s="3"/>
      <c r="Y7420" s="3"/>
    </row>
    <row r="7421" spans="16:25" x14ac:dyDescent="0.45">
      <c r="P7421" s="3"/>
      <c r="W7421" s="3"/>
      <c r="Y7421" s="3"/>
    </row>
    <row r="7422" spans="16:25" x14ac:dyDescent="0.45">
      <c r="P7422" s="3"/>
      <c r="W7422" s="3"/>
      <c r="Y7422" s="3"/>
    </row>
    <row r="7423" spans="16:25" x14ac:dyDescent="0.45">
      <c r="P7423" s="3"/>
      <c r="W7423" s="3"/>
      <c r="Y7423" s="3"/>
    </row>
    <row r="7424" spans="16:25" x14ac:dyDescent="0.45">
      <c r="P7424" s="3"/>
      <c r="W7424" s="3"/>
      <c r="Y7424" s="3"/>
    </row>
    <row r="7425" spans="16:25" x14ac:dyDescent="0.45">
      <c r="P7425" s="3"/>
      <c r="W7425" s="3"/>
      <c r="Y7425" s="3"/>
    </row>
    <row r="7426" spans="16:25" x14ac:dyDescent="0.45">
      <c r="P7426" s="3"/>
      <c r="W7426" s="3"/>
      <c r="Y7426" s="3"/>
    </row>
    <row r="7427" spans="16:25" x14ac:dyDescent="0.45">
      <c r="P7427" s="3"/>
      <c r="W7427" s="3"/>
      <c r="Y7427" s="3"/>
    </row>
    <row r="7428" spans="16:25" x14ac:dyDescent="0.45">
      <c r="P7428" s="3"/>
      <c r="W7428" s="3"/>
      <c r="Y7428" s="3"/>
    </row>
    <row r="7429" spans="16:25" x14ac:dyDescent="0.45">
      <c r="P7429" s="3"/>
      <c r="W7429" s="3"/>
      <c r="Y7429" s="3"/>
    </row>
    <row r="7430" spans="16:25" x14ac:dyDescent="0.45">
      <c r="P7430" s="3"/>
      <c r="W7430" s="3"/>
      <c r="Y7430" s="3"/>
    </row>
    <row r="7431" spans="16:25" x14ac:dyDescent="0.45">
      <c r="P7431" s="3"/>
      <c r="W7431" s="3"/>
      <c r="Y7431" s="3"/>
    </row>
    <row r="7432" spans="16:25" x14ac:dyDescent="0.45">
      <c r="P7432" s="3"/>
      <c r="W7432" s="3"/>
      <c r="Y7432" s="3"/>
    </row>
    <row r="7433" spans="16:25" x14ac:dyDescent="0.45">
      <c r="P7433" s="3"/>
      <c r="W7433" s="3"/>
      <c r="Y7433" s="3"/>
    </row>
    <row r="7434" spans="16:25" x14ac:dyDescent="0.45">
      <c r="P7434" s="3"/>
      <c r="W7434" s="3"/>
      <c r="Y7434" s="3"/>
    </row>
    <row r="7435" spans="16:25" x14ac:dyDescent="0.45">
      <c r="P7435" s="3"/>
      <c r="W7435" s="3"/>
      <c r="Y7435" s="3"/>
    </row>
    <row r="7436" spans="16:25" x14ac:dyDescent="0.45">
      <c r="P7436" s="3"/>
      <c r="W7436" s="3"/>
      <c r="Y7436" s="3"/>
    </row>
    <row r="7437" spans="16:25" x14ac:dyDescent="0.45">
      <c r="P7437" s="3"/>
      <c r="W7437" s="3"/>
      <c r="Y7437" s="3"/>
    </row>
    <row r="7438" spans="16:25" x14ac:dyDescent="0.45">
      <c r="P7438" s="3"/>
      <c r="W7438" s="3"/>
      <c r="Y7438" s="3"/>
    </row>
    <row r="7439" spans="16:25" x14ac:dyDescent="0.45">
      <c r="P7439" s="3"/>
      <c r="W7439" s="3"/>
      <c r="Y7439" s="3"/>
    </row>
    <row r="7440" spans="16:25" x14ac:dyDescent="0.45">
      <c r="P7440" s="3"/>
      <c r="W7440" s="3"/>
      <c r="Y7440" s="3"/>
    </row>
    <row r="7441" spans="16:25" x14ac:dyDescent="0.45">
      <c r="P7441" s="3"/>
      <c r="W7441" s="3"/>
      <c r="Y7441" s="3"/>
    </row>
    <row r="7442" spans="16:25" x14ac:dyDescent="0.45">
      <c r="P7442" s="3"/>
      <c r="W7442" s="3"/>
      <c r="Y7442" s="3"/>
    </row>
    <row r="7443" spans="16:25" x14ac:dyDescent="0.45">
      <c r="P7443" s="3"/>
      <c r="W7443" s="3"/>
      <c r="Y7443" s="3"/>
    </row>
    <row r="7444" spans="16:25" x14ac:dyDescent="0.45">
      <c r="P7444" s="3"/>
      <c r="W7444" s="3"/>
      <c r="Y7444" s="3"/>
    </row>
    <row r="7445" spans="16:25" x14ac:dyDescent="0.45">
      <c r="P7445" s="3"/>
      <c r="W7445" s="3"/>
      <c r="Y7445" s="3"/>
    </row>
    <row r="7446" spans="16:25" x14ac:dyDescent="0.45">
      <c r="P7446" s="3"/>
      <c r="W7446" s="3"/>
      <c r="Y7446" s="3"/>
    </row>
    <row r="7447" spans="16:25" x14ac:dyDescent="0.45">
      <c r="P7447" s="3"/>
      <c r="W7447" s="3"/>
      <c r="Y7447" s="3"/>
    </row>
    <row r="7448" spans="16:25" x14ac:dyDescent="0.45">
      <c r="P7448" s="3"/>
      <c r="W7448" s="3"/>
      <c r="Y7448" s="3"/>
    </row>
    <row r="7449" spans="16:25" x14ac:dyDescent="0.45">
      <c r="P7449" s="3"/>
      <c r="W7449" s="3"/>
      <c r="Y7449" s="3"/>
    </row>
    <row r="7450" spans="16:25" x14ac:dyDescent="0.45">
      <c r="P7450" s="3"/>
      <c r="W7450" s="3"/>
      <c r="Y7450" s="3"/>
    </row>
    <row r="7451" spans="16:25" x14ac:dyDescent="0.45">
      <c r="P7451" s="3"/>
      <c r="W7451" s="3"/>
      <c r="Y7451" s="3"/>
    </row>
    <row r="7452" spans="16:25" x14ac:dyDescent="0.45">
      <c r="P7452" s="3"/>
      <c r="W7452" s="3"/>
      <c r="Y7452" s="3"/>
    </row>
    <row r="7453" spans="16:25" x14ac:dyDescent="0.45">
      <c r="P7453" s="3"/>
      <c r="W7453" s="3"/>
      <c r="Y7453" s="3"/>
    </row>
    <row r="7454" spans="16:25" x14ac:dyDescent="0.45">
      <c r="P7454" s="3"/>
      <c r="W7454" s="3"/>
      <c r="Y7454" s="3"/>
    </row>
    <row r="7455" spans="16:25" x14ac:dyDescent="0.45">
      <c r="P7455" s="3"/>
      <c r="W7455" s="3"/>
      <c r="Y7455" s="3"/>
    </row>
    <row r="7456" spans="16:25" x14ac:dyDescent="0.45">
      <c r="P7456" s="3"/>
      <c r="W7456" s="3"/>
      <c r="Y7456" s="3"/>
    </row>
    <row r="7457" spans="16:25" x14ac:dyDescent="0.45">
      <c r="P7457" s="3"/>
      <c r="W7457" s="3"/>
      <c r="Y7457" s="3"/>
    </row>
    <row r="7458" spans="16:25" x14ac:dyDescent="0.45">
      <c r="P7458" s="3"/>
      <c r="W7458" s="3"/>
      <c r="Y7458" s="3"/>
    </row>
    <row r="7459" spans="16:25" x14ac:dyDescent="0.45">
      <c r="P7459" s="3"/>
      <c r="W7459" s="3"/>
      <c r="Y7459" s="3"/>
    </row>
    <row r="7460" spans="16:25" x14ac:dyDescent="0.45">
      <c r="P7460" s="3"/>
      <c r="W7460" s="3"/>
      <c r="Y7460" s="3"/>
    </row>
    <row r="7461" spans="16:25" x14ac:dyDescent="0.45">
      <c r="P7461" s="3"/>
      <c r="W7461" s="3"/>
      <c r="Y7461" s="3"/>
    </row>
    <row r="7462" spans="16:25" x14ac:dyDescent="0.45">
      <c r="P7462" s="3"/>
      <c r="W7462" s="3"/>
      <c r="Y7462" s="3"/>
    </row>
    <row r="7463" spans="16:25" x14ac:dyDescent="0.45">
      <c r="P7463" s="3"/>
      <c r="W7463" s="3"/>
      <c r="Y7463" s="3"/>
    </row>
    <row r="7464" spans="16:25" x14ac:dyDescent="0.45">
      <c r="P7464" s="3"/>
      <c r="W7464" s="3"/>
      <c r="Y7464" s="3"/>
    </row>
    <row r="7465" spans="16:25" x14ac:dyDescent="0.45">
      <c r="P7465" s="3"/>
      <c r="W7465" s="3"/>
      <c r="Y7465" s="3"/>
    </row>
    <row r="7466" spans="16:25" x14ac:dyDescent="0.45">
      <c r="P7466" s="3"/>
      <c r="W7466" s="3"/>
      <c r="Y7466" s="3"/>
    </row>
    <row r="7467" spans="16:25" x14ac:dyDescent="0.45">
      <c r="P7467" s="3"/>
      <c r="W7467" s="3"/>
      <c r="Y7467" s="3"/>
    </row>
    <row r="7468" spans="16:25" x14ac:dyDescent="0.45">
      <c r="P7468" s="3"/>
      <c r="W7468" s="3"/>
      <c r="Y7468" s="3"/>
    </row>
    <row r="7469" spans="16:25" x14ac:dyDescent="0.45">
      <c r="P7469" s="3"/>
      <c r="W7469" s="3"/>
      <c r="Y7469" s="3"/>
    </row>
    <row r="7470" spans="16:25" x14ac:dyDescent="0.45">
      <c r="P7470" s="3"/>
      <c r="W7470" s="3"/>
      <c r="Y7470" s="3"/>
    </row>
    <row r="7471" spans="16:25" x14ac:dyDescent="0.45">
      <c r="P7471" s="3"/>
      <c r="W7471" s="3"/>
      <c r="Y7471" s="3"/>
    </row>
    <row r="7472" spans="16:25" x14ac:dyDescent="0.45">
      <c r="P7472" s="3"/>
      <c r="W7472" s="3"/>
      <c r="Y7472" s="3"/>
    </row>
    <row r="7473" spans="16:25" x14ac:dyDescent="0.45">
      <c r="P7473" s="3"/>
      <c r="W7473" s="3"/>
      <c r="Y7473" s="3"/>
    </row>
    <row r="7474" spans="16:25" x14ac:dyDescent="0.45">
      <c r="P7474" s="3"/>
      <c r="W7474" s="3"/>
      <c r="Y7474" s="3"/>
    </row>
    <row r="7475" spans="16:25" x14ac:dyDescent="0.45">
      <c r="P7475" s="3"/>
      <c r="W7475" s="3"/>
      <c r="Y7475" s="3"/>
    </row>
    <row r="7476" spans="16:25" x14ac:dyDescent="0.45">
      <c r="P7476" s="3"/>
      <c r="W7476" s="3"/>
      <c r="Y7476" s="3"/>
    </row>
    <row r="7477" spans="16:25" x14ac:dyDescent="0.45">
      <c r="P7477" s="3"/>
      <c r="W7477" s="3"/>
      <c r="Y7477" s="3"/>
    </row>
    <row r="7478" spans="16:25" x14ac:dyDescent="0.45">
      <c r="P7478" s="3"/>
      <c r="W7478" s="3"/>
      <c r="Y7478" s="3"/>
    </row>
    <row r="7479" spans="16:25" x14ac:dyDescent="0.45">
      <c r="P7479" s="3"/>
      <c r="W7479" s="3"/>
      <c r="Y7479" s="3"/>
    </row>
    <row r="7480" spans="16:25" x14ac:dyDescent="0.45">
      <c r="P7480" s="3"/>
      <c r="W7480" s="3"/>
      <c r="Y7480" s="3"/>
    </row>
    <row r="7481" spans="16:25" x14ac:dyDescent="0.45">
      <c r="P7481" s="3"/>
      <c r="W7481" s="3"/>
      <c r="Y7481" s="3"/>
    </row>
    <row r="7482" spans="16:25" x14ac:dyDescent="0.45">
      <c r="P7482" s="3"/>
      <c r="W7482" s="3"/>
      <c r="Y7482" s="3"/>
    </row>
    <row r="7483" spans="16:25" x14ac:dyDescent="0.45">
      <c r="P7483" s="3"/>
      <c r="W7483" s="3"/>
      <c r="Y7483" s="3"/>
    </row>
    <row r="7484" spans="16:25" x14ac:dyDescent="0.45">
      <c r="P7484" s="3"/>
      <c r="W7484" s="3"/>
      <c r="Y7484" s="3"/>
    </row>
    <row r="7485" spans="16:25" x14ac:dyDescent="0.45">
      <c r="P7485" s="3"/>
      <c r="W7485" s="3"/>
      <c r="Y7485" s="3"/>
    </row>
    <row r="7486" spans="16:25" x14ac:dyDescent="0.45">
      <c r="P7486" s="3"/>
      <c r="W7486" s="3"/>
      <c r="Y7486" s="3"/>
    </row>
    <row r="7487" spans="16:25" x14ac:dyDescent="0.45">
      <c r="P7487" s="3"/>
      <c r="W7487" s="3"/>
      <c r="Y7487" s="3"/>
    </row>
    <row r="7488" spans="16:25" x14ac:dyDescent="0.45">
      <c r="P7488" s="3"/>
      <c r="W7488" s="3"/>
      <c r="Y7488" s="3"/>
    </row>
    <row r="7489" spans="16:25" x14ac:dyDescent="0.45">
      <c r="P7489" s="3"/>
      <c r="W7489" s="3"/>
      <c r="Y7489" s="3"/>
    </row>
    <row r="7490" spans="16:25" x14ac:dyDescent="0.45">
      <c r="P7490" s="3"/>
      <c r="W7490" s="3"/>
      <c r="Y7490" s="3"/>
    </row>
    <row r="7491" spans="16:25" x14ac:dyDescent="0.45">
      <c r="P7491" s="3"/>
      <c r="W7491" s="3"/>
      <c r="Y7491" s="3"/>
    </row>
    <row r="7492" spans="16:25" x14ac:dyDescent="0.45">
      <c r="P7492" s="3"/>
      <c r="W7492" s="3"/>
      <c r="Y7492" s="3"/>
    </row>
    <row r="7493" spans="16:25" x14ac:dyDescent="0.45">
      <c r="P7493" s="3"/>
      <c r="W7493" s="3"/>
      <c r="Y7493" s="3"/>
    </row>
    <row r="7494" spans="16:25" x14ac:dyDescent="0.45">
      <c r="P7494" s="3"/>
      <c r="W7494" s="3"/>
      <c r="Y7494" s="3"/>
    </row>
    <row r="7495" spans="16:25" x14ac:dyDescent="0.45">
      <c r="P7495" s="3"/>
      <c r="W7495" s="3"/>
      <c r="Y7495" s="3"/>
    </row>
    <row r="7496" spans="16:25" x14ac:dyDescent="0.45">
      <c r="P7496" s="3"/>
      <c r="W7496" s="3"/>
      <c r="Y7496" s="3"/>
    </row>
    <row r="7497" spans="16:25" x14ac:dyDescent="0.45">
      <c r="P7497" s="3"/>
      <c r="W7497" s="3"/>
      <c r="Y7497" s="3"/>
    </row>
    <row r="7498" spans="16:25" x14ac:dyDescent="0.45">
      <c r="P7498" s="3"/>
      <c r="W7498" s="3"/>
      <c r="Y7498" s="3"/>
    </row>
    <row r="7499" spans="16:25" x14ac:dyDescent="0.45">
      <c r="P7499" s="3"/>
      <c r="W7499" s="3"/>
      <c r="Y7499" s="3"/>
    </row>
    <row r="7500" spans="16:25" x14ac:dyDescent="0.45">
      <c r="P7500" s="3"/>
      <c r="W7500" s="3"/>
      <c r="Y7500" s="3"/>
    </row>
    <row r="7501" spans="16:25" x14ac:dyDescent="0.45">
      <c r="P7501" s="3"/>
      <c r="W7501" s="3"/>
      <c r="Y7501" s="3"/>
    </row>
    <row r="7502" spans="16:25" x14ac:dyDescent="0.45">
      <c r="P7502" s="3"/>
      <c r="W7502" s="3"/>
      <c r="Y7502" s="3"/>
    </row>
    <row r="7503" spans="16:25" x14ac:dyDescent="0.45">
      <c r="P7503" s="3"/>
      <c r="W7503" s="3"/>
      <c r="Y7503" s="3"/>
    </row>
    <row r="7504" spans="16:25" x14ac:dyDescent="0.45">
      <c r="P7504" s="3"/>
      <c r="W7504" s="3"/>
      <c r="Y7504" s="3"/>
    </row>
    <row r="7505" spans="16:25" x14ac:dyDescent="0.45">
      <c r="P7505" s="3"/>
      <c r="W7505" s="3"/>
      <c r="Y7505" s="3"/>
    </row>
    <row r="7506" spans="16:25" x14ac:dyDescent="0.45">
      <c r="P7506" s="3"/>
      <c r="W7506" s="3"/>
      <c r="Y7506" s="3"/>
    </row>
    <row r="7507" spans="16:25" x14ac:dyDescent="0.45">
      <c r="P7507" s="3"/>
      <c r="W7507" s="3"/>
      <c r="Y7507" s="3"/>
    </row>
    <row r="7508" spans="16:25" x14ac:dyDescent="0.45">
      <c r="P7508" s="3"/>
      <c r="W7508" s="3"/>
      <c r="Y7508" s="3"/>
    </row>
    <row r="7509" spans="16:25" x14ac:dyDescent="0.45">
      <c r="P7509" s="3"/>
      <c r="W7509" s="3"/>
      <c r="Y7509" s="3"/>
    </row>
    <row r="7510" spans="16:25" x14ac:dyDescent="0.45">
      <c r="P7510" s="3"/>
      <c r="W7510" s="3"/>
      <c r="Y7510" s="3"/>
    </row>
    <row r="7511" spans="16:25" x14ac:dyDescent="0.45">
      <c r="P7511" s="3"/>
      <c r="W7511" s="3"/>
      <c r="Y7511" s="3"/>
    </row>
    <row r="7512" spans="16:25" x14ac:dyDescent="0.45">
      <c r="P7512" s="3"/>
      <c r="W7512" s="3"/>
      <c r="Y7512" s="3"/>
    </row>
    <row r="7513" spans="16:25" x14ac:dyDescent="0.45">
      <c r="P7513" s="3"/>
      <c r="W7513" s="3"/>
      <c r="Y7513" s="3"/>
    </row>
    <row r="7514" spans="16:25" x14ac:dyDescent="0.45">
      <c r="P7514" s="3"/>
      <c r="W7514" s="3"/>
      <c r="Y7514" s="3"/>
    </row>
    <row r="7515" spans="16:25" x14ac:dyDescent="0.45">
      <c r="P7515" s="3"/>
      <c r="W7515" s="3"/>
      <c r="Y7515" s="3"/>
    </row>
    <row r="7516" spans="16:25" x14ac:dyDescent="0.45">
      <c r="P7516" s="3"/>
      <c r="W7516" s="3"/>
      <c r="Y7516" s="3"/>
    </row>
    <row r="7517" spans="16:25" x14ac:dyDescent="0.45">
      <c r="P7517" s="3"/>
      <c r="W7517" s="3"/>
      <c r="Y7517" s="3"/>
    </row>
    <row r="7518" spans="16:25" x14ac:dyDescent="0.45">
      <c r="P7518" s="3"/>
      <c r="W7518" s="3"/>
      <c r="Y7518" s="3"/>
    </row>
    <row r="7519" spans="16:25" x14ac:dyDescent="0.45">
      <c r="P7519" s="3"/>
      <c r="W7519" s="3"/>
      <c r="Y7519" s="3"/>
    </row>
    <row r="7520" spans="16:25" x14ac:dyDescent="0.45">
      <c r="P7520" s="3"/>
      <c r="W7520" s="3"/>
      <c r="Y7520" s="3"/>
    </row>
    <row r="7521" spans="16:25" x14ac:dyDescent="0.45">
      <c r="P7521" s="3"/>
      <c r="W7521" s="3"/>
      <c r="Y7521" s="3"/>
    </row>
    <row r="7522" spans="16:25" x14ac:dyDescent="0.45">
      <c r="P7522" s="3"/>
      <c r="W7522" s="3"/>
      <c r="Y7522" s="3"/>
    </row>
    <row r="7523" spans="16:25" x14ac:dyDescent="0.45">
      <c r="P7523" s="3"/>
      <c r="W7523" s="3"/>
      <c r="Y7523" s="3"/>
    </row>
    <row r="7524" spans="16:25" x14ac:dyDescent="0.45">
      <c r="P7524" s="3"/>
      <c r="W7524" s="3"/>
      <c r="Y7524" s="3"/>
    </row>
    <row r="7525" spans="16:25" x14ac:dyDescent="0.45">
      <c r="P7525" s="3"/>
      <c r="W7525" s="3"/>
      <c r="Y7525" s="3"/>
    </row>
    <row r="7526" spans="16:25" x14ac:dyDescent="0.45">
      <c r="P7526" s="3"/>
      <c r="W7526" s="3"/>
      <c r="Y7526" s="3"/>
    </row>
    <row r="7527" spans="16:25" x14ac:dyDescent="0.45">
      <c r="P7527" s="3"/>
      <c r="W7527" s="3"/>
      <c r="Y7527" s="3"/>
    </row>
    <row r="7528" spans="16:25" x14ac:dyDescent="0.45">
      <c r="P7528" s="3"/>
      <c r="W7528" s="3"/>
      <c r="Y7528" s="3"/>
    </row>
    <row r="7529" spans="16:25" x14ac:dyDescent="0.45">
      <c r="P7529" s="3"/>
      <c r="W7529" s="3"/>
      <c r="Y7529" s="3"/>
    </row>
    <row r="7530" spans="16:25" x14ac:dyDescent="0.45">
      <c r="P7530" s="3"/>
      <c r="W7530" s="3"/>
      <c r="Y7530" s="3"/>
    </row>
    <row r="7531" spans="16:25" x14ac:dyDescent="0.45">
      <c r="P7531" s="3"/>
      <c r="W7531" s="3"/>
      <c r="Y7531" s="3"/>
    </row>
    <row r="7532" spans="16:25" x14ac:dyDescent="0.45">
      <c r="P7532" s="3"/>
      <c r="W7532" s="3"/>
      <c r="Y7532" s="3"/>
    </row>
    <row r="7533" spans="16:25" x14ac:dyDescent="0.45">
      <c r="P7533" s="3"/>
      <c r="W7533" s="3"/>
      <c r="Y7533" s="3"/>
    </row>
    <row r="7534" spans="16:25" x14ac:dyDescent="0.45">
      <c r="P7534" s="3"/>
      <c r="W7534" s="3"/>
      <c r="Y7534" s="3"/>
    </row>
    <row r="7535" spans="16:25" x14ac:dyDescent="0.45">
      <c r="P7535" s="3"/>
      <c r="W7535" s="3"/>
      <c r="Y7535" s="3"/>
    </row>
    <row r="7536" spans="16:25" x14ac:dyDescent="0.45">
      <c r="P7536" s="3"/>
      <c r="W7536" s="3"/>
      <c r="Y7536" s="3"/>
    </row>
    <row r="7537" spans="16:25" x14ac:dyDescent="0.45">
      <c r="P7537" s="3"/>
      <c r="W7537" s="3"/>
      <c r="Y7537" s="3"/>
    </row>
    <row r="7538" spans="16:25" x14ac:dyDescent="0.45">
      <c r="P7538" s="3"/>
      <c r="W7538" s="3"/>
      <c r="Y7538" s="3"/>
    </row>
    <row r="7539" spans="16:25" x14ac:dyDescent="0.45">
      <c r="P7539" s="3"/>
      <c r="W7539" s="3"/>
      <c r="Y7539" s="3"/>
    </row>
    <row r="7540" spans="16:25" x14ac:dyDescent="0.45">
      <c r="P7540" s="3"/>
      <c r="W7540" s="3"/>
      <c r="Y7540" s="3"/>
    </row>
    <row r="7541" spans="16:25" x14ac:dyDescent="0.45">
      <c r="P7541" s="3"/>
      <c r="W7541" s="3"/>
      <c r="Y7541" s="3"/>
    </row>
    <row r="7542" spans="16:25" x14ac:dyDescent="0.45">
      <c r="P7542" s="3"/>
      <c r="W7542" s="3"/>
      <c r="Y7542" s="3"/>
    </row>
    <row r="7543" spans="16:25" x14ac:dyDescent="0.45">
      <c r="P7543" s="3"/>
      <c r="W7543" s="3"/>
      <c r="Y7543" s="3"/>
    </row>
    <row r="7544" spans="16:25" x14ac:dyDescent="0.45">
      <c r="P7544" s="3"/>
      <c r="W7544" s="3"/>
      <c r="Y7544" s="3"/>
    </row>
    <row r="7545" spans="16:25" x14ac:dyDescent="0.45">
      <c r="P7545" s="3"/>
      <c r="W7545" s="3"/>
      <c r="Y7545" s="3"/>
    </row>
    <row r="7546" spans="16:25" x14ac:dyDescent="0.45">
      <c r="P7546" s="3"/>
      <c r="W7546" s="3"/>
      <c r="Y7546" s="3"/>
    </row>
    <row r="7547" spans="16:25" x14ac:dyDescent="0.45">
      <c r="P7547" s="3"/>
      <c r="W7547" s="3"/>
      <c r="Y7547" s="3"/>
    </row>
    <row r="7548" spans="16:25" x14ac:dyDescent="0.45">
      <c r="P7548" s="3"/>
      <c r="W7548" s="3"/>
      <c r="Y7548" s="3"/>
    </row>
    <row r="7549" spans="16:25" x14ac:dyDescent="0.45">
      <c r="P7549" s="3"/>
      <c r="W7549" s="3"/>
      <c r="Y7549" s="3"/>
    </row>
    <row r="7550" spans="16:25" x14ac:dyDescent="0.45">
      <c r="P7550" s="3"/>
      <c r="W7550" s="3"/>
      <c r="Y7550" s="3"/>
    </row>
    <row r="7551" spans="16:25" x14ac:dyDescent="0.45">
      <c r="P7551" s="3"/>
      <c r="W7551" s="3"/>
      <c r="Y7551" s="3"/>
    </row>
    <row r="7552" spans="16:25" x14ac:dyDescent="0.45">
      <c r="P7552" s="3"/>
      <c r="W7552" s="3"/>
      <c r="Y7552" s="3"/>
    </row>
    <row r="7553" spans="16:25" x14ac:dyDescent="0.45">
      <c r="P7553" s="3"/>
      <c r="W7553" s="3"/>
      <c r="Y7553" s="3"/>
    </row>
    <row r="7554" spans="16:25" x14ac:dyDescent="0.45">
      <c r="P7554" s="3"/>
      <c r="W7554" s="3"/>
      <c r="Y7554" s="3"/>
    </row>
    <row r="7555" spans="16:25" x14ac:dyDescent="0.45">
      <c r="P7555" s="3"/>
      <c r="W7555" s="3"/>
      <c r="Y7555" s="3"/>
    </row>
    <row r="7556" spans="16:25" x14ac:dyDescent="0.45">
      <c r="P7556" s="3"/>
      <c r="W7556" s="3"/>
      <c r="Y7556" s="3"/>
    </row>
    <row r="7557" spans="16:25" x14ac:dyDescent="0.45">
      <c r="P7557" s="3"/>
      <c r="W7557" s="3"/>
      <c r="Y7557" s="3"/>
    </row>
    <row r="7558" spans="16:25" x14ac:dyDescent="0.45">
      <c r="P7558" s="3"/>
      <c r="W7558" s="3"/>
      <c r="Y7558" s="3"/>
    </row>
    <row r="7559" spans="16:25" x14ac:dyDescent="0.45">
      <c r="P7559" s="3"/>
      <c r="W7559" s="3"/>
      <c r="Y7559" s="3"/>
    </row>
    <row r="7560" spans="16:25" x14ac:dyDescent="0.45">
      <c r="P7560" s="3"/>
      <c r="W7560" s="3"/>
      <c r="Y7560" s="3"/>
    </row>
    <row r="7561" spans="16:25" x14ac:dyDescent="0.45">
      <c r="P7561" s="3"/>
      <c r="W7561" s="3"/>
      <c r="Y7561" s="3"/>
    </row>
    <row r="7562" spans="16:25" x14ac:dyDescent="0.45">
      <c r="P7562" s="3"/>
      <c r="W7562" s="3"/>
      <c r="Y7562" s="3"/>
    </row>
    <row r="7563" spans="16:25" x14ac:dyDescent="0.45">
      <c r="P7563" s="3"/>
      <c r="W7563" s="3"/>
      <c r="Y7563" s="3"/>
    </row>
    <row r="7564" spans="16:25" x14ac:dyDescent="0.45">
      <c r="P7564" s="3"/>
      <c r="W7564" s="3"/>
      <c r="Y7564" s="3"/>
    </row>
    <row r="7565" spans="16:25" x14ac:dyDescent="0.45">
      <c r="P7565" s="3"/>
      <c r="W7565" s="3"/>
      <c r="Y7565" s="3"/>
    </row>
    <row r="7566" spans="16:25" x14ac:dyDescent="0.45">
      <c r="P7566" s="3"/>
      <c r="W7566" s="3"/>
      <c r="Y7566" s="3"/>
    </row>
    <row r="7567" spans="16:25" x14ac:dyDescent="0.45">
      <c r="P7567" s="3"/>
      <c r="W7567" s="3"/>
      <c r="Y7567" s="3"/>
    </row>
    <row r="7568" spans="16:25" x14ac:dyDescent="0.45">
      <c r="P7568" s="3"/>
      <c r="W7568" s="3"/>
      <c r="Y7568" s="3"/>
    </row>
    <row r="7569" spans="16:25" x14ac:dyDescent="0.45">
      <c r="P7569" s="3"/>
      <c r="W7569" s="3"/>
      <c r="Y7569" s="3"/>
    </row>
    <row r="7570" spans="16:25" x14ac:dyDescent="0.45">
      <c r="P7570" s="3"/>
      <c r="W7570" s="3"/>
      <c r="Y7570" s="3"/>
    </row>
    <row r="7571" spans="16:25" x14ac:dyDescent="0.45">
      <c r="P7571" s="3"/>
      <c r="W7571" s="3"/>
      <c r="Y7571" s="3"/>
    </row>
    <row r="7572" spans="16:25" x14ac:dyDescent="0.45">
      <c r="P7572" s="3"/>
      <c r="W7572" s="3"/>
      <c r="Y7572" s="3"/>
    </row>
    <row r="7573" spans="16:25" x14ac:dyDescent="0.45">
      <c r="P7573" s="3"/>
      <c r="W7573" s="3"/>
      <c r="Y7573" s="3"/>
    </row>
    <row r="7574" spans="16:25" x14ac:dyDescent="0.45">
      <c r="P7574" s="3"/>
      <c r="W7574" s="3"/>
      <c r="Y7574" s="3"/>
    </row>
    <row r="7575" spans="16:25" x14ac:dyDescent="0.45">
      <c r="P7575" s="3"/>
      <c r="W7575" s="3"/>
      <c r="Y7575" s="3"/>
    </row>
    <row r="7576" spans="16:25" x14ac:dyDescent="0.45">
      <c r="P7576" s="3"/>
      <c r="W7576" s="3"/>
      <c r="Y7576" s="3"/>
    </row>
    <row r="7577" spans="16:25" x14ac:dyDescent="0.45">
      <c r="P7577" s="3"/>
      <c r="W7577" s="3"/>
      <c r="Y7577" s="3"/>
    </row>
    <row r="7578" spans="16:25" x14ac:dyDescent="0.45">
      <c r="P7578" s="3"/>
      <c r="W7578" s="3"/>
      <c r="Y7578" s="3"/>
    </row>
    <row r="7579" spans="16:25" x14ac:dyDescent="0.45">
      <c r="P7579" s="3"/>
      <c r="W7579" s="3"/>
      <c r="Y7579" s="3"/>
    </row>
    <row r="7580" spans="16:25" x14ac:dyDescent="0.45">
      <c r="P7580" s="3"/>
      <c r="W7580" s="3"/>
      <c r="Y7580" s="3"/>
    </row>
    <row r="7581" spans="16:25" x14ac:dyDescent="0.45">
      <c r="P7581" s="3"/>
      <c r="W7581" s="3"/>
      <c r="Y7581" s="3"/>
    </row>
    <row r="7582" spans="16:25" x14ac:dyDescent="0.45">
      <c r="P7582" s="3"/>
      <c r="W7582" s="3"/>
      <c r="Y7582" s="3"/>
    </row>
    <row r="7583" spans="16:25" x14ac:dyDescent="0.45">
      <c r="P7583" s="3"/>
      <c r="W7583" s="3"/>
      <c r="Y7583" s="3"/>
    </row>
    <row r="7584" spans="16:25" x14ac:dyDescent="0.45">
      <c r="P7584" s="3"/>
      <c r="W7584" s="3"/>
      <c r="Y7584" s="3"/>
    </row>
    <row r="7585" spans="16:25" x14ac:dyDescent="0.45">
      <c r="P7585" s="3"/>
      <c r="W7585" s="3"/>
      <c r="Y7585" s="3"/>
    </row>
    <row r="7586" spans="16:25" x14ac:dyDescent="0.45">
      <c r="P7586" s="3"/>
      <c r="W7586" s="3"/>
      <c r="Y7586" s="3"/>
    </row>
    <row r="7587" spans="16:25" x14ac:dyDescent="0.45">
      <c r="P7587" s="3"/>
      <c r="W7587" s="3"/>
      <c r="Y7587" s="3"/>
    </row>
    <row r="7588" spans="16:25" x14ac:dyDescent="0.45">
      <c r="P7588" s="3"/>
      <c r="W7588" s="3"/>
      <c r="Y7588" s="3"/>
    </row>
    <row r="7589" spans="16:25" x14ac:dyDescent="0.45">
      <c r="P7589" s="3"/>
      <c r="W7589" s="3"/>
      <c r="Y7589" s="3"/>
    </row>
    <row r="7590" spans="16:25" x14ac:dyDescent="0.45">
      <c r="P7590" s="3"/>
      <c r="W7590" s="3"/>
      <c r="Y7590" s="3"/>
    </row>
    <row r="7591" spans="16:25" x14ac:dyDescent="0.45">
      <c r="P7591" s="3"/>
      <c r="W7591" s="3"/>
      <c r="Y7591" s="3"/>
    </row>
    <row r="7592" spans="16:25" x14ac:dyDescent="0.45">
      <c r="P7592" s="3"/>
      <c r="W7592" s="3"/>
      <c r="Y7592" s="3"/>
    </row>
    <row r="7593" spans="16:25" x14ac:dyDescent="0.45">
      <c r="P7593" s="3"/>
      <c r="W7593" s="3"/>
      <c r="Y7593" s="3"/>
    </row>
    <row r="7594" spans="16:25" x14ac:dyDescent="0.45">
      <c r="P7594" s="3"/>
      <c r="W7594" s="3"/>
      <c r="Y7594" s="3"/>
    </row>
    <row r="7595" spans="16:25" x14ac:dyDescent="0.45">
      <c r="P7595" s="3"/>
      <c r="W7595" s="3"/>
      <c r="Y7595" s="3"/>
    </row>
    <row r="7596" spans="16:25" x14ac:dyDescent="0.45">
      <c r="P7596" s="3"/>
      <c r="W7596" s="3"/>
      <c r="Y7596" s="3"/>
    </row>
    <row r="7597" spans="16:25" x14ac:dyDescent="0.45">
      <c r="P7597" s="3"/>
      <c r="W7597" s="3"/>
      <c r="Y7597" s="3"/>
    </row>
    <row r="7598" spans="16:25" x14ac:dyDescent="0.45">
      <c r="P7598" s="3"/>
      <c r="W7598" s="3"/>
      <c r="Y7598" s="3"/>
    </row>
    <row r="7599" spans="16:25" x14ac:dyDescent="0.45">
      <c r="P7599" s="3"/>
      <c r="W7599" s="3"/>
      <c r="Y7599" s="3"/>
    </row>
    <row r="7600" spans="16:25" x14ac:dyDescent="0.45">
      <c r="P7600" s="3"/>
      <c r="W7600" s="3"/>
      <c r="Y7600" s="3"/>
    </row>
    <row r="7601" spans="16:25" x14ac:dyDescent="0.45">
      <c r="P7601" s="3"/>
      <c r="W7601" s="3"/>
      <c r="Y7601" s="3"/>
    </row>
    <row r="7602" spans="16:25" x14ac:dyDescent="0.45">
      <c r="P7602" s="3"/>
      <c r="W7602" s="3"/>
      <c r="Y7602" s="3"/>
    </row>
    <row r="7603" spans="16:25" x14ac:dyDescent="0.45">
      <c r="P7603" s="3"/>
      <c r="W7603" s="3"/>
      <c r="Y7603" s="3"/>
    </row>
    <row r="7604" spans="16:25" x14ac:dyDescent="0.45">
      <c r="P7604" s="3"/>
      <c r="W7604" s="3"/>
      <c r="Y7604" s="3"/>
    </row>
    <row r="7605" spans="16:25" x14ac:dyDescent="0.45">
      <c r="P7605" s="3"/>
      <c r="W7605" s="3"/>
      <c r="Y7605" s="3"/>
    </row>
    <row r="7606" spans="16:25" x14ac:dyDescent="0.45">
      <c r="P7606" s="3"/>
      <c r="W7606" s="3"/>
      <c r="Y7606" s="3"/>
    </row>
    <row r="7607" spans="16:25" x14ac:dyDescent="0.45">
      <c r="P7607" s="3"/>
      <c r="W7607" s="3"/>
      <c r="Y7607" s="3"/>
    </row>
    <row r="7608" spans="16:25" x14ac:dyDescent="0.45">
      <c r="P7608" s="3"/>
      <c r="W7608" s="3"/>
      <c r="Y7608" s="3"/>
    </row>
    <row r="7609" spans="16:25" x14ac:dyDescent="0.45">
      <c r="P7609" s="3"/>
      <c r="W7609" s="3"/>
      <c r="Y7609" s="3"/>
    </row>
    <row r="7610" spans="16:25" x14ac:dyDescent="0.45">
      <c r="P7610" s="3"/>
      <c r="W7610" s="3"/>
      <c r="Y7610" s="3"/>
    </row>
    <row r="7611" spans="16:25" x14ac:dyDescent="0.45">
      <c r="P7611" s="3"/>
      <c r="W7611" s="3"/>
      <c r="Y7611" s="3"/>
    </row>
    <row r="7612" spans="16:25" x14ac:dyDescent="0.45">
      <c r="P7612" s="3"/>
      <c r="W7612" s="3"/>
      <c r="Y7612" s="3"/>
    </row>
    <row r="7613" spans="16:25" x14ac:dyDescent="0.45">
      <c r="P7613" s="3"/>
      <c r="W7613" s="3"/>
      <c r="Y7613" s="3"/>
    </row>
    <row r="7614" spans="16:25" x14ac:dyDescent="0.45">
      <c r="P7614" s="3"/>
      <c r="W7614" s="3"/>
      <c r="Y7614" s="3"/>
    </row>
    <row r="7615" spans="16:25" x14ac:dyDescent="0.45">
      <c r="P7615" s="3"/>
      <c r="W7615" s="3"/>
      <c r="Y7615" s="3"/>
    </row>
    <row r="7616" spans="16:25" x14ac:dyDescent="0.45">
      <c r="P7616" s="3"/>
      <c r="W7616" s="3"/>
      <c r="Y7616" s="3"/>
    </row>
    <row r="7617" spans="16:25" x14ac:dyDescent="0.45">
      <c r="P7617" s="3"/>
      <c r="W7617" s="3"/>
      <c r="Y7617" s="3"/>
    </row>
    <row r="7618" spans="16:25" x14ac:dyDescent="0.45">
      <c r="P7618" s="3"/>
      <c r="W7618" s="3"/>
      <c r="Y7618" s="3"/>
    </row>
    <row r="7619" spans="16:25" x14ac:dyDescent="0.45">
      <c r="P7619" s="3"/>
      <c r="W7619" s="3"/>
      <c r="Y7619" s="3"/>
    </row>
    <row r="7620" spans="16:25" x14ac:dyDescent="0.45">
      <c r="P7620" s="3"/>
      <c r="W7620" s="3"/>
      <c r="Y7620" s="3"/>
    </row>
    <row r="7621" spans="16:25" x14ac:dyDescent="0.45">
      <c r="P7621" s="3"/>
      <c r="W7621" s="3"/>
      <c r="Y7621" s="3"/>
    </row>
    <row r="7622" spans="16:25" x14ac:dyDescent="0.45">
      <c r="P7622" s="3"/>
      <c r="W7622" s="3"/>
      <c r="Y7622" s="3"/>
    </row>
    <row r="7623" spans="16:25" x14ac:dyDescent="0.45">
      <c r="P7623" s="3"/>
      <c r="W7623" s="3"/>
      <c r="Y7623" s="3"/>
    </row>
    <row r="7624" spans="16:25" x14ac:dyDescent="0.45">
      <c r="P7624" s="3"/>
      <c r="W7624" s="3"/>
      <c r="Y7624" s="3"/>
    </row>
    <row r="7625" spans="16:25" x14ac:dyDescent="0.45">
      <c r="P7625" s="3"/>
      <c r="W7625" s="3"/>
      <c r="Y7625" s="3"/>
    </row>
    <row r="7626" spans="16:25" x14ac:dyDescent="0.45">
      <c r="P7626" s="3"/>
      <c r="W7626" s="3"/>
      <c r="Y7626" s="3"/>
    </row>
    <row r="7627" spans="16:25" x14ac:dyDescent="0.45">
      <c r="P7627" s="3"/>
      <c r="W7627" s="3"/>
      <c r="Y7627" s="3"/>
    </row>
    <row r="7628" spans="16:25" x14ac:dyDescent="0.45">
      <c r="P7628" s="3"/>
      <c r="W7628" s="3"/>
      <c r="Y7628" s="3"/>
    </row>
    <row r="7629" spans="16:25" x14ac:dyDescent="0.45">
      <c r="P7629" s="3"/>
      <c r="W7629" s="3"/>
      <c r="Y7629" s="3"/>
    </row>
    <row r="7630" spans="16:25" x14ac:dyDescent="0.45">
      <c r="P7630" s="3"/>
      <c r="W7630" s="3"/>
      <c r="Y7630" s="3"/>
    </row>
    <row r="7631" spans="16:25" x14ac:dyDescent="0.45">
      <c r="P7631" s="3"/>
      <c r="W7631" s="3"/>
      <c r="Y7631" s="3"/>
    </row>
    <row r="7632" spans="16:25" x14ac:dyDescent="0.45">
      <c r="P7632" s="3"/>
      <c r="W7632" s="3"/>
      <c r="Y7632" s="3"/>
    </row>
    <row r="7633" spans="16:25" x14ac:dyDescent="0.45">
      <c r="P7633" s="3"/>
      <c r="W7633" s="3"/>
      <c r="Y7633" s="3"/>
    </row>
    <row r="7634" spans="16:25" x14ac:dyDescent="0.45">
      <c r="P7634" s="3"/>
      <c r="W7634" s="3"/>
      <c r="Y7634" s="3"/>
    </row>
    <row r="7635" spans="16:25" x14ac:dyDescent="0.45">
      <c r="P7635" s="3"/>
      <c r="W7635" s="3"/>
      <c r="Y7635" s="3"/>
    </row>
    <row r="7636" spans="16:25" x14ac:dyDescent="0.45">
      <c r="P7636" s="3"/>
      <c r="W7636" s="3"/>
      <c r="Y7636" s="3"/>
    </row>
    <row r="7637" spans="16:25" x14ac:dyDescent="0.45">
      <c r="P7637" s="3"/>
      <c r="W7637" s="3"/>
      <c r="Y7637" s="3"/>
    </row>
    <row r="7638" spans="16:25" x14ac:dyDescent="0.45">
      <c r="P7638" s="3"/>
      <c r="W7638" s="3"/>
      <c r="Y7638" s="3"/>
    </row>
    <row r="7639" spans="16:25" x14ac:dyDescent="0.45">
      <c r="P7639" s="3"/>
      <c r="W7639" s="3"/>
      <c r="Y7639" s="3"/>
    </row>
    <row r="7640" spans="16:25" x14ac:dyDescent="0.45">
      <c r="P7640" s="3"/>
      <c r="W7640" s="3"/>
      <c r="Y7640" s="3"/>
    </row>
    <row r="7641" spans="16:25" x14ac:dyDescent="0.45">
      <c r="P7641" s="3"/>
      <c r="W7641" s="3"/>
      <c r="Y7641" s="3"/>
    </row>
    <row r="7642" spans="16:25" x14ac:dyDescent="0.45">
      <c r="P7642" s="3"/>
      <c r="W7642" s="3"/>
      <c r="Y7642" s="3"/>
    </row>
    <row r="7643" spans="16:25" x14ac:dyDescent="0.45">
      <c r="P7643" s="3"/>
      <c r="W7643" s="3"/>
      <c r="Y7643" s="3"/>
    </row>
    <row r="7644" spans="16:25" x14ac:dyDescent="0.45">
      <c r="P7644" s="3"/>
      <c r="W7644" s="3"/>
      <c r="Y7644" s="3"/>
    </row>
    <row r="7645" spans="16:25" x14ac:dyDescent="0.45">
      <c r="P7645" s="3"/>
      <c r="W7645" s="3"/>
      <c r="Y7645" s="3"/>
    </row>
    <row r="7646" spans="16:25" x14ac:dyDescent="0.45">
      <c r="P7646" s="3"/>
      <c r="W7646" s="3"/>
      <c r="Y7646" s="3"/>
    </row>
    <row r="7647" spans="16:25" x14ac:dyDescent="0.45">
      <c r="P7647" s="3"/>
      <c r="W7647" s="3"/>
      <c r="Y7647" s="3"/>
    </row>
    <row r="7648" spans="16:25" x14ac:dyDescent="0.45">
      <c r="P7648" s="3"/>
      <c r="W7648" s="3"/>
      <c r="Y7648" s="3"/>
    </row>
    <row r="7649" spans="16:25" x14ac:dyDescent="0.45">
      <c r="P7649" s="3"/>
      <c r="W7649" s="3"/>
      <c r="Y7649" s="3"/>
    </row>
    <row r="7650" spans="16:25" x14ac:dyDescent="0.45">
      <c r="P7650" s="3"/>
      <c r="W7650" s="3"/>
      <c r="Y7650" s="3"/>
    </row>
    <row r="7651" spans="16:25" x14ac:dyDescent="0.45">
      <c r="P7651" s="3"/>
      <c r="W7651" s="3"/>
      <c r="Y7651" s="3"/>
    </row>
    <row r="7652" spans="16:25" x14ac:dyDescent="0.45">
      <c r="P7652" s="3"/>
      <c r="W7652" s="3"/>
      <c r="Y7652" s="3"/>
    </row>
    <row r="7653" spans="16:25" x14ac:dyDescent="0.45">
      <c r="P7653" s="3"/>
      <c r="W7653" s="3"/>
      <c r="Y7653" s="3"/>
    </row>
    <row r="7654" spans="16:25" x14ac:dyDescent="0.45">
      <c r="P7654" s="3"/>
      <c r="W7654" s="3"/>
      <c r="Y7654" s="3"/>
    </row>
    <row r="7655" spans="16:25" x14ac:dyDescent="0.45">
      <c r="P7655" s="3"/>
      <c r="W7655" s="3"/>
      <c r="Y7655" s="3"/>
    </row>
    <row r="7656" spans="16:25" x14ac:dyDescent="0.45">
      <c r="P7656" s="3"/>
      <c r="W7656" s="3"/>
      <c r="Y7656" s="3"/>
    </row>
    <row r="7657" spans="16:25" x14ac:dyDescent="0.45">
      <c r="P7657" s="3"/>
      <c r="W7657" s="3"/>
      <c r="Y7657" s="3"/>
    </row>
    <row r="7658" spans="16:25" x14ac:dyDescent="0.45">
      <c r="P7658" s="3"/>
      <c r="W7658" s="3"/>
      <c r="Y7658" s="3"/>
    </row>
    <row r="7659" spans="16:25" x14ac:dyDescent="0.45">
      <c r="P7659" s="3"/>
      <c r="W7659" s="3"/>
      <c r="Y7659" s="3"/>
    </row>
    <row r="7660" spans="16:25" x14ac:dyDescent="0.45">
      <c r="P7660" s="3"/>
      <c r="W7660" s="3"/>
      <c r="Y7660" s="3"/>
    </row>
    <row r="7661" spans="16:25" x14ac:dyDescent="0.45">
      <c r="P7661" s="3"/>
      <c r="W7661" s="3"/>
      <c r="Y7661" s="3"/>
    </row>
    <row r="7662" spans="16:25" x14ac:dyDescent="0.45">
      <c r="P7662" s="3"/>
      <c r="W7662" s="3"/>
      <c r="Y7662" s="3"/>
    </row>
    <row r="7663" spans="16:25" x14ac:dyDescent="0.45">
      <c r="P7663" s="3"/>
      <c r="W7663" s="3"/>
      <c r="Y7663" s="3"/>
    </row>
    <row r="7664" spans="16:25" x14ac:dyDescent="0.45">
      <c r="P7664" s="3"/>
      <c r="W7664" s="3"/>
      <c r="Y7664" s="3"/>
    </row>
    <row r="7665" spans="16:25" x14ac:dyDescent="0.45">
      <c r="P7665" s="3"/>
      <c r="W7665" s="3"/>
      <c r="Y7665" s="3"/>
    </row>
    <row r="7666" spans="16:25" x14ac:dyDescent="0.45">
      <c r="P7666" s="3"/>
      <c r="W7666" s="3"/>
      <c r="Y7666" s="3"/>
    </row>
    <row r="7667" spans="16:25" x14ac:dyDescent="0.45">
      <c r="P7667" s="3"/>
      <c r="W7667" s="3"/>
      <c r="Y7667" s="3"/>
    </row>
    <row r="7668" spans="16:25" x14ac:dyDescent="0.45">
      <c r="P7668" s="3"/>
      <c r="W7668" s="3"/>
      <c r="Y7668" s="3"/>
    </row>
    <row r="7669" spans="16:25" x14ac:dyDescent="0.45">
      <c r="P7669" s="3"/>
      <c r="W7669" s="3"/>
      <c r="Y7669" s="3"/>
    </row>
    <row r="7670" spans="16:25" x14ac:dyDescent="0.45">
      <c r="P7670" s="3"/>
      <c r="W7670" s="3"/>
      <c r="Y7670" s="3"/>
    </row>
    <row r="7671" spans="16:25" x14ac:dyDescent="0.45">
      <c r="P7671" s="3"/>
      <c r="W7671" s="3"/>
      <c r="Y7671" s="3"/>
    </row>
    <row r="7672" spans="16:25" x14ac:dyDescent="0.45">
      <c r="P7672" s="3"/>
      <c r="W7672" s="3"/>
      <c r="Y7672" s="3"/>
    </row>
    <row r="7673" spans="16:25" x14ac:dyDescent="0.45">
      <c r="P7673" s="3"/>
      <c r="W7673" s="3"/>
      <c r="Y7673" s="3"/>
    </row>
    <row r="7674" spans="16:25" x14ac:dyDescent="0.45">
      <c r="P7674" s="3"/>
      <c r="W7674" s="3"/>
      <c r="Y7674" s="3"/>
    </row>
    <row r="7675" spans="16:25" x14ac:dyDescent="0.45">
      <c r="P7675" s="3"/>
      <c r="W7675" s="3"/>
      <c r="Y7675" s="3"/>
    </row>
    <row r="7676" spans="16:25" x14ac:dyDescent="0.45">
      <c r="P7676" s="3"/>
      <c r="W7676" s="3"/>
      <c r="Y7676" s="3"/>
    </row>
    <row r="7677" spans="16:25" x14ac:dyDescent="0.45">
      <c r="P7677" s="3"/>
      <c r="W7677" s="3"/>
      <c r="Y7677" s="3"/>
    </row>
    <row r="7678" spans="16:25" x14ac:dyDescent="0.45">
      <c r="P7678" s="3"/>
      <c r="W7678" s="3"/>
      <c r="Y7678" s="3"/>
    </row>
    <row r="7679" spans="16:25" x14ac:dyDescent="0.45">
      <c r="P7679" s="3"/>
      <c r="W7679" s="3"/>
      <c r="Y7679" s="3"/>
    </row>
    <row r="7680" spans="16:25" x14ac:dyDescent="0.45">
      <c r="P7680" s="3"/>
      <c r="W7680" s="3"/>
      <c r="Y7680" s="3"/>
    </row>
    <row r="7681" spans="16:25" x14ac:dyDescent="0.45">
      <c r="P7681" s="3"/>
      <c r="W7681" s="3"/>
      <c r="Y7681" s="3"/>
    </row>
    <row r="7682" spans="16:25" x14ac:dyDescent="0.45">
      <c r="P7682" s="3"/>
      <c r="W7682" s="3"/>
      <c r="Y7682" s="3"/>
    </row>
    <row r="7683" spans="16:25" x14ac:dyDescent="0.45">
      <c r="P7683" s="3"/>
      <c r="W7683" s="3"/>
      <c r="Y7683" s="3"/>
    </row>
    <row r="7684" spans="16:25" x14ac:dyDescent="0.45">
      <c r="P7684" s="3"/>
      <c r="W7684" s="3"/>
      <c r="Y7684" s="3"/>
    </row>
    <row r="7685" spans="16:25" x14ac:dyDescent="0.45">
      <c r="P7685" s="3"/>
      <c r="W7685" s="3"/>
      <c r="Y7685" s="3"/>
    </row>
    <row r="7686" spans="16:25" x14ac:dyDescent="0.45">
      <c r="P7686" s="3"/>
      <c r="W7686" s="3"/>
      <c r="Y7686" s="3"/>
    </row>
    <row r="7687" spans="16:25" x14ac:dyDescent="0.45">
      <c r="P7687" s="3"/>
      <c r="W7687" s="3"/>
      <c r="Y7687" s="3"/>
    </row>
    <row r="7688" spans="16:25" x14ac:dyDescent="0.45">
      <c r="P7688" s="3"/>
      <c r="W7688" s="3"/>
      <c r="Y7688" s="3"/>
    </row>
    <row r="7689" spans="16:25" x14ac:dyDescent="0.45">
      <c r="P7689" s="3"/>
      <c r="W7689" s="3"/>
      <c r="Y7689" s="3"/>
    </row>
    <row r="7690" spans="16:25" x14ac:dyDescent="0.45">
      <c r="P7690" s="3"/>
      <c r="W7690" s="3"/>
      <c r="Y7690" s="3"/>
    </row>
    <row r="7691" spans="16:25" x14ac:dyDescent="0.45">
      <c r="P7691" s="3"/>
      <c r="W7691" s="3"/>
      <c r="Y7691" s="3"/>
    </row>
    <row r="7692" spans="16:25" x14ac:dyDescent="0.45">
      <c r="P7692" s="3"/>
      <c r="W7692" s="3"/>
      <c r="Y7692" s="3"/>
    </row>
    <row r="7693" spans="16:25" x14ac:dyDescent="0.45">
      <c r="P7693" s="3"/>
      <c r="W7693" s="3"/>
      <c r="Y7693" s="3"/>
    </row>
    <row r="7694" spans="16:25" x14ac:dyDescent="0.45">
      <c r="P7694" s="3"/>
      <c r="W7694" s="3"/>
      <c r="Y7694" s="3"/>
    </row>
    <row r="7695" spans="16:25" x14ac:dyDescent="0.45">
      <c r="P7695" s="3"/>
      <c r="W7695" s="3"/>
      <c r="Y7695" s="3"/>
    </row>
    <row r="7696" spans="16:25" x14ac:dyDescent="0.45">
      <c r="P7696" s="3"/>
      <c r="W7696" s="3"/>
      <c r="Y7696" s="3"/>
    </row>
    <row r="7697" spans="16:25" x14ac:dyDescent="0.45">
      <c r="P7697" s="3"/>
      <c r="W7697" s="3"/>
      <c r="Y7697" s="3"/>
    </row>
    <row r="7698" spans="16:25" x14ac:dyDescent="0.45">
      <c r="P7698" s="3"/>
      <c r="W7698" s="3"/>
      <c r="Y7698" s="3"/>
    </row>
    <row r="7699" spans="16:25" x14ac:dyDescent="0.45">
      <c r="P7699" s="3"/>
      <c r="W7699" s="3"/>
      <c r="Y7699" s="3"/>
    </row>
    <row r="7700" spans="16:25" x14ac:dyDescent="0.45">
      <c r="P7700" s="3"/>
      <c r="W7700" s="3"/>
      <c r="Y7700" s="3"/>
    </row>
    <row r="7701" spans="16:25" x14ac:dyDescent="0.45">
      <c r="P7701" s="3"/>
      <c r="W7701" s="3"/>
      <c r="Y7701" s="3"/>
    </row>
    <row r="7702" spans="16:25" x14ac:dyDescent="0.45">
      <c r="P7702" s="3"/>
      <c r="W7702" s="3"/>
      <c r="Y7702" s="3"/>
    </row>
    <row r="7703" spans="16:25" x14ac:dyDescent="0.45">
      <c r="P7703" s="3"/>
      <c r="W7703" s="3"/>
      <c r="Y7703" s="3"/>
    </row>
    <row r="7704" spans="16:25" x14ac:dyDescent="0.45">
      <c r="P7704" s="3"/>
      <c r="W7704" s="3"/>
      <c r="Y7704" s="3"/>
    </row>
    <row r="7705" spans="16:25" x14ac:dyDescent="0.45">
      <c r="P7705" s="3"/>
      <c r="W7705" s="3"/>
      <c r="Y7705" s="3"/>
    </row>
    <row r="7706" spans="16:25" x14ac:dyDescent="0.45">
      <c r="P7706" s="3"/>
      <c r="W7706" s="3"/>
      <c r="Y7706" s="3"/>
    </row>
    <row r="7707" spans="16:25" x14ac:dyDescent="0.45">
      <c r="P7707" s="3"/>
      <c r="W7707" s="3"/>
      <c r="Y7707" s="3"/>
    </row>
    <row r="7708" spans="16:25" x14ac:dyDescent="0.45">
      <c r="P7708" s="3"/>
      <c r="W7708" s="3"/>
      <c r="Y7708" s="3"/>
    </row>
    <row r="7709" spans="16:25" x14ac:dyDescent="0.45">
      <c r="P7709" s="3"/>
      <c r="W7709" s="3"/>
      <c r="Y7709" s="3"/>
    </row>
    <row r="7710" spans="16:25" x14ac:dyDescent="0.45">
      <c r="P7710" s="3"/>
      <c r="W7710" s="3"/>
      <c r="Y7710" s="3"/>
    </row>
    <row r="7711" spans="16:25" x14ac:dyDescent="0.45">
      <c r="P7711" s="3"/>
      <c r="W7711" s="3"/>
      <c r="Y7711" s="3"/>
    </row>
    <row r="7712" spans="16:25" x14ac:dyDescent="0.45">
      <c r="P7712" s="3"/>
      <c r="W7712" s="3"/>
      <c r="Y7712" s="3"/>
    </row>
    <row r="7713" spans="16:25" x14ac:dyDescent="0.45">
      <c r="P7713" s="3"/>
      <c r="W7713" s="3"/>
      <c r="Y7713" s="3"/>
    </row>
    <row r="7714" spans="16:25" x14ac:dyDescent="0.45">
      <c r="P7714" s="3"/>
      <c r="W7714" s="3"/>
      <c r="Y7714" s="3"/>
    </row>
    <row r="7715" spans="16:25" x14ac:dyDescent="0.45">
      <c r="P7715" s="3"/>
      <c r="W7715" s="3"/>
      <c r="Y7715" s="3"/>
    </row>
    <row r="7716" spans="16:25" x14ac:dyDescent="0.45">
      <c r="P7716" s="3"/>
      <c r="W7716" s="3"/>
      <c r="Y7716" s="3"/>
    </row>
    <row r="7717" spans="16:25" x14ac:dyDescent="0.45">
      <c r="P7717" s="3"/>
      <c r="W7717" s="3"/>
      <c r="Y7717" s="3"/>
    </row>
    <row r="7718" spans="16:25" x14ac:dyDescent="0.45">
      <c r="P7718" s="3"/>
      <c r="W7718" s="3"/>
      <c r="Y7718" s="3"/>
    </row>
    <row r="7719" spans="16:25" x14ac:dyDescent="0.45">
      <c r="P7719" s="3"/>
      <c r="W7719" s="3"/>
      <c r="Y7719" s="3"/>
    </row>
    <row r="7720" spans="16:25" x14ac:dyDescent="0.45">
      <c r="P7720" s="3"/>
      <c r="W7720" s="3"/>
      <c r="Y7720" s="3"/>
    </row>
    <row r="7721" spans="16:25" x14ac:dyDescent="0.45">
      <c r="P7721" s="3"/>
      <c r="W7721" s="3"/>
      <c r="Y7721" s="3"/>
    </row>
    <row r="7722" spans="16:25" x14ac:dyDescent="0.45">
      <c r="P7722" s="3"/>
      <c r="W7722" s="3"/>
      <c r="Y7722" s="3"/>
    </row>
    <row r="7723" spans="16:25" x14ac:dyDescent="0.45">
      <c r="P7723" s="3"/>
      <c r="W7723" s="3"/>
      <c r="Y7723" s="3"/>
    </row>
    <row r="7724" spans="16:25" x14ac:dyDescent="0.45">
      <c r="P7724" s="3"/>
      <c r="W7724" s="3"/>
      <c r="Y7724" s="3"/>
    </row>
    <row r="7725" spans="16:25" x14ac:dyDescent="0.45">
      <c r="P7725" s="3"/>
      <c r="W7725" s="3"/>
      <c r="Y7725" s="3"/>
    </row>
    <row r="7726" spans="16:25" x14ac:dyDescent="0.45">
      <c r="P7726" s="3"/>
      <c r="W7726" s="3"/>
      <c r="Y7726" s="3"/>
    </row>
    <row r="7727" spans="16:25" x14ac:dyDescent="0.45">
      <c r="P7727" s="3"/>
      <c r="W7727" s="3"/>
      <c r="Y7727" s="3"/>
    </row>
    <row r="7728" spans="16:25" x14ac:dyDescent="0.45">
      <c r="P7728" s="3"/>
      <c r="W7728" s="3"/>
      <c r="Y7728" s="3"/>
    </row>
    <row r="7729" spans="16:25" x14ac:dyDescent="0.45">
      <c r="P7729" s="3"/>
      <c r="W7729" s="3"/>
      <c r="Y7729" s="3"/>
    </row>
    <row r="7730" spans="16:25" x14ac:dyDescent="0.45">
      <c r="P7730" s="3"/>
      <c r="W7730" s="3"/>
      <c r="Y7730" s="3"/>
    </row>
    <row r="7731" spans="16:25" x14ac:dyDescent="0.45">
      <c r="P7731" s="3"/>
      <c r="W7731" s="3"/>
      <c r="Y7731" s="3"/>
    </row>
    <row r="7732" spans="16:25" x14ac:dyDescent="0.45">
      <c r="P7732" s="3"/>
      <c r="W7732" s="3"/>
      <c r="Y7732" s="3"/>
    </row>
    <row r="7733" spans="16:25" x14ac:dyDescent="0.45">
      <c r="P7733" s="3"/>
      <c r="W7733" s="3"/>
      <c r="Y7733" s="3"/>
    </row>
    <row r="7734" spans="16:25" x14ac:dyDescent="0.45">
      <c r="P7734" s="3"/>
      <c r="W7734" s="3"/>
      <c r="Y7734" s="3"/>
    </row>
    <row r="7735" spans="16:25" x14ac:dyDescent="0.45">
      <c r="P7735" s="3"/>
      <c r="W7735" s="3"/>
      <c r="Y7735" s="3"/>
    </row>
    <row r="7736" spans="16:25" x14ac:dyDescent="0.45">
      <c r="P7736" s="3"/>
      <c r="W7736" s="3"/>
      <c r="Y7736" s="3"/>
    </row>
    <row r="7737" spans="16:25" x14ac:dyDescent="0.45">
      <c r="P7737" s="3"/>
      <c r="W7737" s="3"/>
      <c r="Y7737" s="3"/>
    </row>
    <row r="7738" spans="16:25" x14ac:dyDescent="0.45">
      <c r="P7738" s="3"/>
      <c r="W7738" s="3"/>
      <c r="Y7738" s="3"/>
    </row>
    <row r="7739" spans="16:25" x14ac:dyDescent="0.45">
      <c r="P7739" s="3"/>
      <c r="W7739" s="3"/>
      <c r="Y7739" s="3"/>
    </row>
    <row r="7740" spans="16:25" x14ac:dyDescent="0.45">
      <c r="P7740" s="3"/>
      <c r="W7740" s="3"/>
      <c r="Y7740" s="3"/>
    </row>
    <row r="7741" spans="16:25" x14ac:dyDescent="0.45">
      <c r="P7741" s="3"/>
      <c r="W7741" s="3"/>
      <c r="Y7741" s="3"/>
    </row>
    <row r="7742" spans="16:25" x14ac:dyDescent="0.45">
      <c r="P7742" s="3"/>
      <c r="W7742" s="3"/>
      <c r="Y7742" s="3"/>
    </row>
    <row r="7743" spans="16:25" x14ac:dyDescent="0.45">
      <c r="P7743" s="3"/>
      <c r="W7743" s="3"/>
      <c r="Y7743" s="3"/>
    </row>
    <row r="7744" spans="16:25" x14ac:dyDescent="0.45">
      <c r="P7744" s="3"/>
      <c r="W7744" s="3"/>
      <c r="Y7744" s="3"/>
    </row>
    <row r="7745" spans="16:25" x14ac:dyDescent="0.45">
      <c r="P7745" s="3"/>
      <c r="W7745" s="3"/>
      <c r="Y7745" s="3"/>
    </row>
    <row r="7746" spans="16:25" x14ac:dyDescent="0.45">
      <c r="P7746" s="3"/>
      <c r="W7746" s="3"/>
      <c r="Y7746" s="3"/>
    </row>
    <row r="7747" spans="16:25" x14ac:dyDescent="0.45">
      <c r="P7747" s="3"/>
      <c r="W7747" s="3"/>
      <c r="Y7747" s="3"/>
    </row>
    <row r="7748" spans="16:25" x14ac:dyDescent="0.45">
      <c r="P7748" s="3"/>
      <c r="W7748" s="3"/>
      <c r="Y7748" s="3"/>
    </row>
    <row r="7749" spans="16:25" x14ac:dyDescent="0.45">
      <c r="P7749" s="3"/>
      <c r="W7749" s="3"/>
      <c r="Y7749" s="3"/>
    </row>
    <row r="7750" spans="16:25" x14ac:dyDescent="0.45">
      <c r="P7750" s="3"/>
      <c r="W7750" s="3"/>
      <c r="Y7750" s="3"/>
    </row>
    <row r="7751" spans="16:25" x14ac:dyDescent="0.45">
      <c r="P7751" s="3"/>
      <c r="W7751" s="3"/>
      <c r="Y7751" s="3"/>
    </row>
    <row r="7752" spans="16:25" x14ac:dyDescent="0.45">
      <c r="P7752" s="3"/>
      <c r="W7752" s="3"/>
      <c r="Y7752" s="3"/>
    </row>
    <row r="7753" spans="16:25" x14ac:dyDescent="0.45">
      <c r="P7753" s="3"/>
      <c r="W7753" s="3"/>
      <c r="Y7753" s="3"/>
    </row>
    <row r="7754" spans="16:25" x14ac:dyDescent="0.45">
      <c r="P7754" s="3"/>
      <c r="W7754" s="3"/>
      <c r="Y7754" s="3"/>
    </row>
    <row r="7755" spans="16:25" x14ac:dyDescent="0.45">
      <c r="P7755" s="3"/>
      <c r="W7755" s="3"/>
      <c r="Y7755" s="3"/>
    </row>
    <row r="7756" spans="16:25" x14ac:dyDescent="0.45">
      <c r="P7756" s="3"/>
      <c r="W7756" s="3"/>
      <c r="Y7756" s="3"/>
    </row>
    <row r="7757" spans="16:25" x14ac:dyDescent="0.45">
      <c r="P7757" s="3"/>
      <c r="W7757" s="3"/>
      <c r="Y7757" s="3"/>
    </row>
    <row r="7758" spans="16:25" x14ac:dyDescent="0.45">
      <c r="P7758" s="3"/>
      <c r="W7758" s="3"/>
      <c r="Y7758" s="3"/>
    </row>
    <row r="7759" spans="16:25" x14ac:dyDescent="0.45">
      <c r="P7759" s="3"/>
      <c r="W7759" s="3"/>
      <c r="Y7759" s="3"/>
    </row>
    <row r="7760" spans="16:25" x14ac:dyDescent="0.45">
      <c r="P7760" s="3"/>
      <c r="W7760" s="3"/>
      <c r="Y7760" s="3"/>
    </row>
    <row r="7761" spans="16:25" x14ac:dyDescent="0.45">
      <c r="P7761" s="3"/>
      <c r="W7761" s="3"/>
      <c r="Y7761" s="3"/>
    </row>
    <row r="7762" spans="16:25" x14ac:dyDescent="0.45">
      <c r="P7762" s="3"/>
      <c r="W7762" s="3"/>
      <c r="Y7762" s="3"/>
    </row>
    <row r="7763" spans="16:25" x14ac:dyDescent="0.45">
      <c r="P7763" s="3"/>
      <c r="W7763" s="3"/>
      <c r="Y7763" s="3"/>
    </row>
    <row r="7764" spans="16:25" x14ac:dyDescent="0.45">
      <c r="P7764" s="3"/>
      <c r="W7764" s="3"/>
      <c r="Y7764" s="3"/>
    </row>
    <row r="7765" spans="16:25" x14ac:dyDescent="0.45">
      <c r="P7765" s="3"/>
      <c r="W7765" s="3"/>
      <c r="Y7765" s="3"/>
    </row>
    <row r="7766" spans="16:25" x14ac:dyDescent="0.45">
      <c r="P7766" s="3"/>
      <c r="W7766" s="3"/>
      <c r="Y7766" s="3"/>
    </row>
    <row r="7767" spans="16:25" x14ac:dyDescent="0.45">
      <c r="P7767" s="3"/>
      <c r="W7767" s="3"/>
      <c r="Y7767" s="3"/>
    </row>
    <row r="7768" spans="16:25" x14ac:dyDescent="0.45">
      <c r="P7768" s="3"/>
      <c r="W7768" s="3"/>
      <c r="Y7768" s="3"/>
    </row>
    <row r="7769" spans="16:25" x14ac:dyDescent="0.45">
      <c r="P7769" s="3"/>
      <c r="W7769" s="3"/>
      <c r="Y7769" s="3"/>
    </row>
    <row r="7770" spans="16:25" x14ac:dyDescent="0.45">
      <c r="P7770" s="3"/>
      <c r="W7770" s="3"/>
      <c r="Y7770" s="3"/>
    </row>
    <row r="7771" spans="16:25" x14ac:dyDescent="0.45">
      <c r="P7771" s="3"/>
      <c r="W7771" s="3"/>
      <c r="Y7771" s="3"/>
    </row>
    <row r="7772" spans="16:25" x14ac:dyDescent="0.45">
      <c r="P7772" s="3"/>
      <c r="W7772" s="3"/>
      <c r="Y7772" s="3"/>
    </row>
    <row r="7773" spans="16:25" x14ac:dyDescent="0.45">
      <c r="P7773" s="3"/>
      <c r="W7773" s="3"/>
      <c r="Y7773" s="3"/>
    </row>
    <row r="7774" spans="16:25" x14ac:dyDescent="0.45">
      <c r="P7774" s="3"/>
      <c r="W7774" s="3"/>
      <c r="Y7774" s="3"/>
    </row>
    <row r="7775" spans="16:25" x14ac:dyDescent="0.45">
      <c r="P7775" s="3"/>
      <c r="W7775" s="3"/>
      <c r="Y7775" s="3"/>
    </row>
    <row r="7776" spans="16:25" x14ac:dyDescent="0.45">
      <c r="P7776" s="3"/>
      <c r="W7776" s="3"/>
      <c r="Y7776" s="3"/>
    </row>
    <row r="7777" spans="16:25" x14ac:dyDescent="0.45">
      <c r="P7777" s="3"/>
      <c r="W7777" s="3"/>
      <c r="Y7777" s="3"/>
    </row>
    <row r="7778" spans="16:25" x14ac:dyDescent="0.45">
      <c r="P7778" s="3"/>
      <c r="W7778" s="3"/>
      <c r="Y7778" s="3"/>
    </row>
    <row r="7779" spans="16:25" x14ac:dyDescent="0.45">
      <c r="P7779" s="3"/>
      <c r="W7779" s="3"/>
      <c r="Y7779" s="3"/>
    </row>
    <row r="7780" spans="16:25" x14ac:dyDescent="0.45">
      <c r="P7780" s="3"/>
      <c r="W7780" s="3"/>
      <c r="Y7780" s="3"/>
    </row>
    <row r="7781" spans="16:25" x14ac:dyDescent="0.45">
      <c r="P7781" s="3"/>
      <c r="W7781" s="3"/>
      <c r="Y7781" s="3"/>
    </row>
    <row r="7782" spans="16:25" x14ac:dyDescent="0.45">
      <c r="P7782" s="3"/>
      <c r="W7782" s="3"/>
      <c r="Y7782" s="3"/>
    </row>
    <row r="7783" spans="16:25" x14ac:dyDescent="0.45">
      <c r="P7783" s="3"/>
      <c r="W7783" s="3"/>
      <c r="Y7783" s="3"/>
    </row>
    <row r="7784" spans="16:25" x14ac:dyDescent="0.45">
      <c r="P7784" s="3"/>
      <c r="W7784" s="3"/>
      <c r="Y7784" s="3"/>
    </row>
    <row r="7785" spans="16:25" x14ac:dyDescent="0.45">
      <c r="P7785" s="3"/>
      <c r="W7785" s="3"/>
      <c r="Y7785" s="3"/>
    </row>
    <row r="7786" spans="16:25" x14ac:dyDescent="0.45">
      <c r="P7786" s="3"/>
      <c r="W7786" s="3"/>
      <c r="Y7786" s="3"/>
    </row>
    <row r="7787" spans="16:25" x14ac:dyDescent="0.45">
      <c r="P7787" s="3"/>
      <c r="W7787" s="3"/>
      <c r="Y7787" s="3"/>
    </row>
    <row r="7788" spans="16:25" x14ac:dyDescent="0.45">
      <c r="P7788" s="3"/>
      <c r="W7788" s="3"/>
      <c r="Y7788" s="3"/>
    </row>
    <row r="7789" spans="16:25" x14ac:dyDescent="0.45">
      <c r="P7789" s="3"/>
      <c r="W7789" s="3"/>
      <c r="Y7789" s="3"/>
    </row>
    <row r="7790" spans="16:25" x14ac:dyDescent="0.45">
      <c r="P7790" s="3"/>
      <c r="W7790" s="3"/>
      <c r="Y7790" s="3"/>
    </row>
    <row r="7791" spans="16:25" x14ac:dyDescent="0.45">
      <c r="P7791" s="3"/>
      <c r="W7791" s="3"/>
      <c r="Y7791" s="3"/>
    </row>
    <row r="7792" spans="16:25" x14ac:dyDescent="0.45">
      <c r="P7792" s="3"/>
      <c r="W7792" s="3"/>
      <c r="Y7792" s="3"/>
    </row>
    <row r="7793" spans="16:25" x14ac:dyDescent="0.45">
      <c r="P7793" s="3"/>
      <c r="W7793" s="3"/>
      <c r="Y7793" s="3"/>
    </row>
    <row r="7794" spans="16:25" x14ac:dyDescent="0.45">
      <c r="P7794" s="3"/>
      <c r="W7794" s="3"/>
      <c r="Y7794" s="3"/>
    </row>
    <row r="7795" spans="16:25" x14ac:dyDescent="0.45">
      <c r="P7795" s="3"/>
      <c r="W7795" s="3"/>
      <c r="Y7795" s="3"/>
    </row>
    <row r="7796" spans="16:25" x14ac:dyDescent="0.45">
      <c r="P7796" s="3"/>
      <c r="W7796" s="3"/>
      <c r="Y7796" s="3"/>
    </row>
    <row r="7797" spans="16:25" x14ac:dyDescent="0.45">
      <c r="P7797" s="3"/>
      <c r="W7797" s="3"/>
      <c r="Y7797" s="3"/>
    </row>
    <row r="7798" spans="16:25" x14ac:dyDescent="0.45">
      <c r="P7798" s="3"/>
      <c r="W7798" s="3"/>
      <c r="Y7798" s="3"/>
    </row>
    <row r="7799" spans="16:25" x14ac:dyDescent="0.45">
      <c r="P7799" s="3"/>
      <c r="W7799" s="3"/>
      <c r="Y7799" s="3"/>
    </row>
    <row r="7800" spans="16:25" x14ac:dyDescent="0.45">
      <c r="P7800" s="3"/>
      <c r="W7800" s="3"/>
      <c r="Y7800" s="3"/>
    </row>
    <row r="7801" spans="16:25" x14ac:dyDescent="0.45">
      <c r="P7801" s="3"/>
      <c r="W7801" s="3"/>
      <c r="Y7801" s="3"/>
    </row>
    <row r="7802" spans="16:25" x14ac:dyDescent="0.45">
      <c r="P7802" s="3"/>
      <c r="W7802" s="3"/>
      <c r="Y7802" s="3"/>
    </row>
    <row r="7803" spans="16:25" x14ac:dyDescent="0.45">
      <c r="P7803" s="3"/>
      <c r="W7803" s="3"/>
      <c r="Y7803" s="3"/>
    </row>
    <row r="7804" spans="16:25" x14ac:dyDescent="0.45">
      <c r="P7804" s="3"/>
      <c r="W7804" s="3"/>
      <c r="Y7804" s="3"/>
    </row>
    <row r="7805" spans="16:25" x14ac:dyDescent="0.45">
      <c r="P7805" s="3"/>
      <c r="W7805" s="3"/>
      <c r="Y7805" s="3"/>
    </row>
    <row r="7806" spans="16:25" x14ac:dyDescent="0.45">
      <c r="P7806" s="3"/>
      <c r="W7806" s="3"/>
      <c r="Y7806" s="3"/>
    </row>
    <row r="7807" spans="16:25" x14ac:dyDescent="0.45">
      <c r="P7807" s="3"/>
      <c r="W7807" s="3"/>
      <c r="Y7807" s="3"/>
    </row>
    <row r="7808" spans="16:25" x14ac:dyDescent="0.45">
      <c r="P7808" s="3"/>
      <c r="W7808" s="3"/>
      <c r="Y7808" s="3"/>
    </row>
    <row r="7809" spans="16:25" x14ac:dyDescent="0.45">
      <c r="P7809" s="3"/>
      <c r="W7809" s="3"/>
      <c r="Y7809" s="3"/>
    </row>
    <row r="7810" spans="16:25" x14ac:dyDescent="0.45">
      <c r="P7810" s="3"/>
      <c r="W7810" s="3"/>
      <c r="Y7810" s="3"/>
    </row>
    <row r="7811" spans="16:25" x14ac:dyDescent="0.45">
      <c r="P7811" s="3"/>
      <c r="W7811" s="3"/>
      <c r="Y7811" s="3"/>
    </row>
    <row r="7812" spans="16:25" x14ac:dyDescent="0.45">
      <c r="P7812" s="3"/>
      <c r="W7812" s="3"/>
      <c r="Y7812" s="3"/>
    </row>
    <row r="7813" spans="16:25" x14ac:dyDescent="0.45">
      <c r="P7813" s="3"/>
      <c r="W7813" s="3"/>
      <c r="Y7813" s="3"/>
    </row>
    <row r="7814" spans="16:25" x14ac:dyDescent="0.45">
      <c r="P7814" s="3"/>
      <c r="W7814" s="3"/>
      <c r="Y7814" s="3"/>
    </row>
    <row r="7815" spans="16:25" x14ac:dyDescent="0.45">
      <c r="P7815" s="3"/>
      <c r="W7815" s="3"/>
      <c r="Y7815" s="3"/>
    </row>
    <row r="7816" spans="16:25" x14ac:dyDescent="0.45">
      <c r="P7816" s="3"/>
      <c r="W7816" s="3"/>
      <c r="Y7816" s="3"/>
    </row>
    <row r="7817" spans="16:25" x14ac:dyDescent="0.45">
      <c r="P7817" s="3"/>
      <c r="W7817" s="3"/>
      <c r="Y7817" s="3"/>
    </row>
    <row r="7818" spans="16:25" x14ac:dyDescent="0.45">
      <c r="P7818" s="3"/>
      <c r="W7818" s="3"/>
      <c r="Y7818" s="3"/>
    </row>
    <row r="7819" spans="16:25" x14ac:dyDescent="0.45">
      <c r="P7819" s="3"/>
      <c r="W7819" s="3"/>
      <c r="Y7819" s="3"/>
    </row>
    <row r="7820" spans="16:25" x14ac:dyDescent="0.45">
      <c r="P7820" s="3"/>
      <c r="W7820" s="3"/>
      <c r="Y7820" s="3"/>
    </row>
    <row r="7821" spans="16:25" x14ac:dyDescent="0.45">
      <c r="P7821" s="3"/>
      <c r="W7821" s="3"/>
      <c r="Y7821" s="3"/>
    </row>
    <row r="7822" spans="16:25" x14ac:dyDescent="0.45">
      <c r="P7822" s="3"/>
      <c r="W7822" s="3"/>
      <c r="Y7822" s="3"/>
    </row>
    <row r="7823" spans="16:25" x14ac:dyDescent="0.45">
      <c r="P7823" s="3"/>
      <c r="W7823" s="3"/>
      <c r="Y7823" s="3"/>
    </row>
    <row r="7824" spans="16:25" x14ac:dyDescent="0.45">
      <c r="P7824" s="3"/>
      <c r="W7824" s="3"/>
      <c r="Y7824" s="3"/>
    </row>
    <row r="7825" spans="16:25" x14ac:dyDescent="0.45">
      <c r="P7825" s="3"/>
      <c r="W7825" s="3"/>
      <c r="Y7825" s="3"/>
    </row>
    <row r="7826" spans="16:25" x14ac:dyDescent="0.45">
      <c r="P7826" s="3"/>
      <c r="W7826" s="3"/>
      <c r="Y7826" s="3"/>
    </row>
    <row r="7827" spans="16:25" x14ac:dyDescent="0.45">
      <c r="P7827" s="3"/>
      <c r="W7827" s="3"/>
      <c r="Y7827" s="3"/>
    </row>
    <row r="7828" spans="16:25" x14ac:dyDescent="0.45">
      <c r="P7828" s="3"/>
      <c r="W7828" s="3"/>
      <c r="Y7828" s="3"/>
    </row>
    <row r="7829" spans="16:25" x14ac:dyDescent="0.45">
      <c r="P7829" s="3"/>
      <c r="W7829" s="3"/>
      <c r="Y7829" s="3"/>
    </row>
    <row r="7830" spans="16:25" x14ac:dyDescent="0.45">
      <c r="P7830" s="3"/>
      <c r="W7830" s="3"/>
      <c r="Y7830" s="3"/>
    </row>
    <row r="7831" spans="16:25" x14ac:dyDescent="0.45">
      <c r="P7831" s="3"/>
      <c r="W7831" s="3"/>
      <c r="Y7831" s="3"/>
    </row>
    <row r="7832" spans="16:25" x14ac:dyDescent="0.45">
      <c r="P7832" s="3"/>
      <c r="W7832" s="3"/>
      <c r="Y7832" s="3"/>
    </row>
    <row r="7833" spans="16:25" x14ac:dyDescent="0.45">
      <c r="P7833" s="3"/>
      <c r="W7833" s="3"/>
      <c r="Y7833" s="3"/>
    </row>
    <row r="7834" spans="16:25" x14ac:dyDescent="0.45">
      <c r="P7834" s="3"/>
      <c r="W7834" s="3"/>
      <c r="Y7834" s="3"/>
    </row>
    <row r="7835" spans="16:25" x14ac:dyDescent="0.45">
      <c r="P7835" s="3"/>
      <c r="W7835" s="3"/>
      <c r="Y7835" s="3"/>
    </row>
    <row r="7836" spans="16:25" x14ac:dyDescent="0.45">
      <c r="P7836" s="3"/>
      <c r="W7836" s="3"/>
      <c r="Y7836" s="3"/>
    </row>
    <row r="7837" spans="16:25" x14ac:dyDescent="0.45">
      <c r="P7837" s="3"/>
      <c r="W7837" s="3"/>
      <c r="Y7837" s="3"/>
    </row>
    <row r="7838" spans="16:25" x14ac:dyDescent="0.45">
      <c r="P7838" s="3"/>
      <c r="W7838" s="3"/>
      <c r="Y7838" s="3"/>
    </row>
    <row r="7839" spans="16:25" x14ac:dyDescent="0.45">
      <c r="P7839" s="3"/>
      <c r="W7839" s="3"/>
      <c r="Y7839" s="3"/>
    </row>
    <row r="7840" spans="16:25" x14ac:dyDescent="0.45">
      <c r="P7840" s="3"/>
      <c r="W7840" s="3"/>
      <c r="Y7840" s="3"/>
    </row>
    <row r="7841" spans="16:25" x14ac:dyDescent="0.45">
      <c r="P7841" s="3"/>
      <c r="W7841" s="3"/>
      <c r="Y7841" s="3"/>
    </row>
    <row r="7842" spans="16:25" x14ac:dyDescent="0.45">
      <c r="P7842" s="3"/>
      <c r="W7842" s="3"/>
      <c r="Y7842" s="3"/>
    </row>
    <row r="7843" spans="16:25" x14ac:dyDescent="0.45">
      <c r="P7843" s="3"/>
      <c r="W7843" s="3"/>
      <c r="Y7843" s="3"/>
    </row>
    <row r="7844" spans="16:25" x14ac:dyDescent="0.45">
      <c r="P7844" s="3"/>
      <c r="W7844" s="3"/>
      <c r="Y7844" s="3"/>
    </row>
    <row r="7845" spans="16:25" x14ac:dyDescent="0.45">
      <c r="P7845" s="3"/>
      <c r="W7845" s="3"/>
      <c r="Y7845" s="3"/>
    </row>
    <row r="7846" spans="16:25" x14ac:dyDescent="0.45">
      <c r="P7846" s="3"/>
      <c r="W7846" s="3"/>
      <c r="Y7846" s="3"/>
    </row>
    <row r="7847" spans="16:25" x14ac:dyDescent="0.45">
      <c r="P7847" s="3"/>
      <c r="W7847" s="3"/>
      <c r="Y7847" s="3"/>
    </row>
    <row r="7848" spans="16:25" x14ac:dyDescent="0.45">
      <c r="P7848" s="3"/>
      <c r="W7848" s="3"/>
      <c r="Y7848" s="3"/>
    </row>
    <row r="7849" spans="16:25" x14ac:dyDescent="0.45">
      <c r="P7849" s="3"/>
      <c r="W7849" s="3"/>
      <c r="Y7849" s="3"/>
    </row>
    <row r="7850" spans="16:25" x14ac:dyDescent="0.45">
      <c r="P7850" s="3"/>
      <c r="W7850" s="3"/>
      <c r="Y7850" s="3"/>
    </row>
    <row r="7851" spans="16:25" x14ac:dyDescent="0.45">
      <c r="P7851" s="3"/>
      <c r="W7851" s="3"/>
      <c r="Y7851" s="3"/>
    </row>
    <row r="7852" spans="16:25" x14ac:dyDescent="0.45">
      <c r="P7852" s="3"/>
      <c r="W7852" s="3"/>
      <c r="Y7852" s="3"/>
    </row>
    <row r="7853" spans="16:25" x14ac:dyDescent="0.45">
      <c r="P7853" s="3"/>
      <c r="W7853" s="3"/>
      <c r="Y7853" s="3"/>
    </row>
    <row r="7854" spans="16:25" x14ac:dyDescent="0.45">
      <c r="P7854" s="3"/>
      <c r="W7854" s="3"/>
      <c r="Y7854" s="3"/>
    </row>
    <row r="7855" spans="16:25" x14ac:dyDescent="0.45">
      <c r="P7855" s="3"/>
      <c r="W7855" s="3"/>
      <c r="Y7855" s="3"/>
    </row>
    <row r="7856" spans="16:25" x14ac:dyDescent="0.45">
      <c r="P7856" s="3"/>
      <c r="W7856" s="3"/>
      <c r="Y7856" s="3"/>
    </row>
    <row r="7857" spans="16:25" x14ac:dyDescent="0.45">
      <c r="P7857" s="3"/>
      <c r="W7857" s="3"/>
      <c r="Y7857" s="3"/>
    </row>
    <row r="7858" spans="16:25" x14ac:dyDescent="0.45">
      <c r="P7858" s="3"/>
      <c r="W7858" s="3"/>
      <c r="Y7858" s="3"/>
    </row>
    <row r="7859" spans="16:25" x14ac:dyDescent="0.45">
      <c r="P7859" s="3"/>
      <c r="W7859" s="3"/>
      <c r="Y7859" s="3"/>
    </row>
    <row r="7860" spans="16:25" x14ac:dyDescent="0.45">
      <c r="P7860" s="3"/>
      <c r="W7860" s="3"/>
      <c r="Y7860" s="3"/>
    </row>
    <row r="7861" spans="16:25" x14ac:dyDescent="0.45">
      <c r="P7861" s="3"/>
      <c r="W7861" s="3"/>
      <c r="Y7861" s="3"/>
    </row>
    <row r="7862" spans="16:25" x14ac:dyDescent="0.45">
      <c r="P7862" s="3"/>
      <c r="W7862" s="3"/>
      <c r="Y7862" s="3"/>
    </row>
    <row r="7863" spans="16:25" x14ac:dyDescent="0.45">
      <c r="P7863" s="3"/>
      <c r="W7863" s="3"/>
      <c r="Y7863" s="3"/>
    </row>
    <row r="7864" spans="16:25" x14ac:dyDescent="0.45">
      <c r="P7864" s="3"/>
      <c r="W7864" s="3"/>
      <c r="Y7864" s="3"/>
    </row>
    <row r="7865" spans="16:25" x14ac:dyDescent="0.45">
      <c r="P7865" s="3"/>
      <c r="W7865" s="3"/>
      <c r="Y7865" s="3"/>
    </row>
    <row r="7866" spans="16:25" x14ac:dyDescent="0.45">
      <c r="P7866" s="3"/>
      <c r="W7866" s="3"/>
      <c r="Y7866" s="3"/>
    </row>
    <row r="7867" spans="16:25" x14ac:dyDescent="0.45">
      <c r="P7867" s="3"/>
      <c r="W7867" s="3"/>
      <c r="Y7867" s="3"/>
    </row>
    <row r="7868" spans="16:25" x14ac:dyDescent="0.45">
      <c r="P7868" s="3"/>
      <c r="W7868" s="3"/>
      <c r="Y7868" s="3"/>
    </row>
    <row r="7869" spans="16:25" x14ac:dyDescent="0.45">
      <c r="P7869" s="3"/>
      <c r="W7869" s="3"/>
      <c r="Y7869" s="3"/>
    </row>
    <row r="7870" spans="16:25" x14ac:dyDescent="0.45">
      <c r="P7870" s="3"/>
      <c r="W7870" s="3"/>
      <c r="Y7870" s="3"/>
    </row>
    <row r="7871" spans="16:25" x14ac:dyDescent="0.45">
      <c r="P7871" s="3"/>
      <c r="W7871" s="3"/>
      <c r="Y7871" s="3"/>
    </row>
    <row r="7872" spans="16:25" x14ac:dyDescent="0.45">
      <c r="P7872" s="3"/>
      <c r="W7872" s="3"/>
      <c r="Y7872" s="3"/>
    </row>
    <row r="7873" spans="16:25" x14ac:dyDescent="0.45">
      <c r="P7873" s="3"/>
      <c r="W7873" s="3"/>
      <c r="Y7873" s="3"/>
    </row>
    <row r="7874" spans="16:25" x14ac:dyDescent="0.45">
      <c r="P7874" s="3"/>
      <c r="W7874" s="3"/>
      <c r="Y7874" s="3"/>
    </row>
    <row r="7875" spans="16:25" x14ac:dyDescent="0.45">
      <c r="P7875" s="3"/>
      <c r="W7875" s="3"/>
      <c r="Y7875" s="3"/>
    </row>
    <row r="7876" spans="16:25" x14ac:dyDescent="0.45">
      <c r="P7876" s="3"/>
      <c r="W7876" s="3"/>
      <c r="Y7876" s="3"/>
    </row>
    <row r="7877" spans="16:25" x14ac:dyDescent="0.45">
      <c r="P7877" s="3"/>
      <c r="W7877" s="3"/>
      <c r="Y7877" s="3"/>
    </row>
    <row r="7878" spans="16:25" x14ac:dyDescent="0.45">
      <c r="P7878" s="3"/>
      <c r="W7878" s="3"/>
      <c r="Y7878" s="3"/>
    </row>
    <row r="7879" spans="16:25" x14ac:dyDescent="0.45">
      <c r="P7879" s="3"/>
      <c r="W7879" s="3"/>
      <c r="Y7879" s="3"/>
    </row>
    <row r="7880" spans="16:25" x14ac:dyDescent="0.45">
      <c r="P7880" s="3"/>
      <c r="W7880" s="3"/>
      <c r="Y7880" s="3"/>
    </row>
    <row r="7881" spans="16:25" x14ac:dyDescent="0.45">
      <c r="P7881" s="3"/>
      <c r="W7881" s="3"/>
      <c r="Y7881" s="3"/>
    </row>
    <row r="7882" spans="16:25" x14ac:dyDescent="0.45">
      <c r="P7882" s="3"/>
      <c r="W7882" s="3"/>
      <c r="Y7882" s="3"/>
    </row>
    <row r="7883" spans="16:25" x14ac:dyDescent="0.45">
      <c r="P7883" s="3"/>
      <c r="W7883" s="3"/>
      <c r="Y7883" s="3"/>
    </row>
    <row r="7884" spans="16:25" x14ac:dyDescent="0.45">
      <c r="P7884" s="3"/>
      <c r="W7884" s="3"/>
      <c r="Y7884" s="3"/>
    </row>
    <row r="7885" spans="16:25" x14ac:dyDescent="0.45">
      <c r="P7885" s="3"/>
      <c r="W7885" s="3"/>
      <c r="Y7885" s="3"/>
    </row>
    <row r="7886" spans="16:25" x14ac:dyDescent="0.45">
      <c r="P7886" s="3"/>
      <c r="W7886" s="3"/>
      <c r="Y7886" s="3"/>
    </row>
    <row r="7887" spans="16:25" x14ac:dyDescent="0.45">
      <c r="P7887" s="3"/>
      <c r="W7887" s="3"/>
      <c r="Y7887" s="3"/>
    </row>
    <row r="7888" spans="16:25" x14ac:dyDescent="0.45">
      <c r="P7888" s="3"/>
      <c r="W7888" s="3"/>
      <c r="Y7888" s="3"/>
    </row>
    <row r="7889" spans="16:25" x14ac:dyDescent="0.45">
      <c r="P7889" s="3"/>
      <c r="W7889" s="3"/>
      <c r="Y7889" s="3"/>
    </row>
    <row r="7890" spans="16:25" x14ac:dyDescent="0.45">
      <c r="P7890" s="3"/>
      <c r="W7890" s="3"/>
      <c r="Y7890" s="3"/>
    </row>
    <row r="7891" spans="16:25" x14ac:dyDescent="0.45">
      <c r="P7891" s="3"/>
      <c r="W7891" s="3"/>
      <c r="Y7891" s="3"/>
    </row>
    <row r="7892" spans="16:25" x14ac:dyDescent="0.45">
      <c r="P7892" s="3"/>
      <c r="W7892" s="3"/>
      <c r="Y7892" s="3"/>
    </row>
    <row r="7893" spans="16:25" x14ac:dyDescent="0.45">
      <c r="P7893" s="3"/>
      <c r="W7893" s="3"/>
      <c r="Y7893" s="3"/>
    </row>
    <row r="7894" spans="16:25" x14ac:dyDescent="0.45">
      <c r="P7894" s="3"/>
      <c r="W7894" s="3"/>
      <c r="Y7894" s="3"/>
    </row>
    <row r="7895" spans="16:25" x14ac:dyDescent="0.45">
      <c r="P7895" s="3"/>
      <c r="W7895" s="3"/>
      <c r="Y7895" s="3"/>
    </row>
    <row r="7896" spans="16:25" x14ac:dyDescent="0.45">
      <c r="P7896" s="3"/>
      <c r="W7896" s="3"/>
      <c r="Y7896" s="3"/>
    </row>
    <row r="7897" spans="16:25" x14ac:dyDescent="0.45">
      <c r="P7897" s="3"/>
      <c r="W7897" s="3"/>
      <c r="Y7897" s="3"/>
    </row>
    <row r="7898" spans="16:25" x14ac:dyDescent="0.45">
      <c r="P7898" s="3"/>
      <c r="W7898" s="3"/>
      <c r="Y7898" s="3"/>
    </row>
    <row r="7899" spans="16:25" x14ac:dyDescent="0.45">
      <c r="P7899" s="3"/>
      <c r="W7899" s="3"/>
      <c r="Y7899" s="3"/>
    </row>
    <row r="7900" spans="16:25" x14ac:dyDescent="0.45">
      <c r="P7900" s="3"/>
      <c r="W7900" s="3"/>
      <c r="Y7900" s="3"/>
    </row>
    <row r="7901" spans="16:25" x14ac:dyDescent="0.45">
      <c r="P7901" s="3"/>
      <c r="W7901" s="3"/>
      <c r="Y7901" s="3"/>
    </row>
    <row r="7902" spans="16:25" x14ac:dyDescent="0.45">
      <c r="P7902" s="3"/>
      <c r="W7902" s="3"/>
      <c r="Y7902" s="3"/>
    </row>
    <row r="7903" spans="16:25" x14ac:dyDescent="0.45">
      <c r="P7903" s="3"/>
      <c r="W7903" s="3"/>
      <c r="Y7903" s="3"/>
    </row>
    <row r="7904" spans="16:25" x14ac:dyDescent="0.45">
      <c r="P7904" s="3"/>
      <c r="W7904" s="3"/>
      <c r="Y7904" s="3"/>
    </row>
    <row r="7905" spans="16:25" x14ac:dyDescent="0.45">
      <c r="P7905" s="3"/>
      <c r="W7905" s="3"/>
      <c r="Y7905" s="3"/>
    </row>
    <row r="7906" spans="16:25" x14ac:dyDescent="0.45">
      <c r="P7906" s="3"/>
      <c r="W7906" s="3"/>
      <c r="Y7906" s="3"/>
    </row>
    <row r="7907" spans="16:25" x14ac:dyDescent="0.45">
      <c r="P7907" s="3"/>
      <c r="W7907" s="3"/>
      <c r="Y7907" s="3"/>
    </row>
    <row r="7908" spans="16:25" x14ac:dyDescent="0.45">
      <c r="P7908" s="3"/>
      <c r="W7908" s="3"/>
      <c r="Y7908" s="3"/>
    </row>
    <row r="7909" spans="16:25" x14ac:dyDescent="0.45">
      <c r="P7909" s="3"/>
      <c r="W7909" s="3"/>
      <c r="Y7909" s="3"/>
    </row>
    <row r="7910" spans="16:25" x14ac:dyDescent="0.45">
      <c r="P7910" s="3"/>
      <c r="W7910" s="3"/>
      <c r="Y7910" s="3"/>
    </row>
    <row r="7911" spans="16:25" x14ac:dyDescent="0.45">
      <c r="P7911" s="3"/>
      <c r="W7911" s="3"/>
      <c r="Y7911" s="3"/>
    </row>
    <row r="7912" spans="16:25" x14ac:dyDescent="0.45">
      <c r="P7912" s="3"/>
      <c r="W7912" s="3"/>
      <c r="Y7912" s="3"/>
    </row>
    <row r="7913" spans="16:25" x14ac:dyDescent="0.45">
      <c r="P7913" s="3"/>
      <c r="W7913" s="3"/>
      <c r="Y7913" s="3"/>
    </row>
    <row r="7914" spans="16:25" x14ac:dyDescent="0.45">
      <c r="P7914" s="3"/>
      <c r="W7914" s="3"/>
      <c r="Y7914" s="3"/>
    </row>
    <row r="7915" spans="16:25" x14ac:dyDescent="0.45">
      <c r="P7915" s="3"/>
      <c r="W7915" s="3"/>
      <c r="Y7915" s="3"/>
    </row>
    <row r="7916" spans="16:25" x14ac:dyDescent="0.45">
      <c r="P7916" s="3"/>
      <c r="W7916" s="3"/>
      <c r="Y7916" s="3"/>
    </row>
    <row r="7917" spans="16:25" x14ac:dyDescent="0.45">
      <c r="P7917" s="3"/>
      <c r="W7917" s="3"/>
      <c r="Y7917" s="3"/>
    </row>
    <row r="7918" spans="16:25" x14ac:dyDescent="0.45">
      <c r="P7918" s="3"/>
      <c r="W7918" s="3"/>
      <c r="Y7918" s="3"/>
    </row>
    <row r="7919" spans="16:25" x14ac:dyDescent="0.45">
      <c r="P7919" s="3"/>
      <c r="W7919" s="3"/>
      <c r="Y7919" s="3"/>
    </row>
    <row r="7920" spans="16:25" x14ac:dyDescent="0.45">
      <c r="P7920" s="3"/>
      <c r="W7920" s="3"/>
      <c r="Y7920" s="3"/>
    </row>
    <row r="7921" spans="16:25" x14ac:dyDescent="0.45">
      <c r="P7921" s="3"/>
      <c r="W7921" s="3"/>
      <c r="Y7921" s="3"/>
    </row>
    <row r="7922" spans="16:25" x14ac:dyDescent="0.45">
      <c r="P7922" s="3"/>
      <c r="W7922" s="3"/>
      <c r="Y7922" s="3"/>
    </row>
    <row r="7923" spans="16:25" x14ac:dyDescent="0.45">
      <c r="P7923" s="3"/>
      <c r="W7923" s="3"/>
      <c r="Y7923" s="3"/>
    </row>
    <row r="7924" spans="16:25" x14ac:dyDescent="0.45">
      <c r="P7924" s="3"/>
      <c r="W7924" s="3"/>
      <c r="Y7924" s="3"/>
    </row>
    <row r="7925" spans="16:25" x14ac:dyDescent="0.45">
      <c r="P7925" s="3"/>
      <c r="W7925" s="3"/>
      <c r="Y7925" s="3"/>
    </row>
    <row r="7926" spans="16:25" x14ac:dyDescent="0.45">
      <c r="P7926" s="3"/>
      <c r="W7926" s="3"/>
      <c r="Y7926" s="3"/>
    </row>
    <row r="7927" spans="16:25" x14ac:dyDescent="0.45">
      <c r="P7927" s="3"/>
      <c r="W7927" s="3"/>
      <c r="Y7927" s="3"/>
    </row>
    <row r="7928" spans="16:25" x14ac:dyDescent="0.45">
      <c r="P7928" s="3"/>
      <c r="W7928" s="3"/>
      <c r="Y7928" s="3"/>
    </row>
    <row r="7929" spans="16:25" x14ac:dyDescent="0.45">
      <c r="P7929" s="3"/>
      <c r="W7929" s="3"/>
      <c r="Y7929" s="3"/>
    </row>
    <row r="7930" spans="16:25" x14ac:dyDescent="0.45">
      <c r="P7930" s="3"/>
      <c r="W7930" s="3"/>
      <c r="Y7930" s="3"/>
    </row>
    <row r="7931" spans="16:25" x14ac:dyDescent="0.45">
      <c r="P7931" s="3"/>
      <c r="W7931" s="3"/>
      <c r="Y7931" s="3"/>
    </row>
    <row r="7932" spans="16:25" x14ac:dyDescent="0.45">
      <c r="P7932" s="3"/>
      <c r="W7932" s="3"/>
      <c r="Y7932" s="3"/>
    </row>
    <row r="7933" spans="16:25" x14ac:dyDescent="0.45">
      <c r="P7933" s="3"/>
      <c r="W7933" s="3"/>
      <c r="Y7933" s="3"/>
    </row>
    <row r="7934" spans="16:25" x14ac:dyDescent="0.45">
      <c r="P7934" s="3"/>
      <c r="W7934" s="3"/>
      <c r="Y7934" s="3"/>
    </row>
    <row r="7935" spans="16:25" x14ac:dyDescent="0.45">
      <c r="P7935" s="3"/>
      <c r="W7935" s="3"/>
      <c r="Y7935" s="3"/>
    </row>
    <row r="7936" spans="16:25" x14ac:dyDescent="0.45">
      <c r="P7936" s="3"/>
      <c r="W7936" s="3"/>
      <c r="Y7936" s="3"/>
    </row>
    <row r="7937" spans="16:25" x14ac:dyDescent="0.45">
      <c r="P7937" s="3"/>
      <c r="W7937" s="3"/>
      <c r="Y7937" s="3"/>
    </row>
    <row r="7938" spans="16:25" x14ac:dyDescent="0.45">
      <c r="P7938" s="3"/>
      <c r="W7938" s="3"/>
      <c r="Y7938" s="3"/>
    </row>
    <row r="7939" spans="16:25" x14ac:dyDescent="0.45">
      <c r="P7939" s="3"/>
      <c r="W7939" s="3"/>
      <c r="Y7939" s="3"/>
    </row>
    <row r="7940" spans="16:25" x14ac:dyDescent="0.45">
      <c r="P7940" s="3"/>
      <c r="W7940" s="3"/>
      <c r="Y7940" s="3"/>
    </row>
    <row r="7941" spans="16:25" x14ac:dyDescent="0.45">
      <c r="P7941" s="3"/>
      <c r="W7941" s="3"/>
      <c r="Y7941" s="3"/>
    </row>
    <row r="7942" spans="16:25" x14ac:dyDescent="0.45">
      <c r="P7942" s="3"/>
      <c r="W7942" s="3"/>
      <c r="Y7942" s="3"/>
    </row>
    <row r="7943" spans="16:25" x14ac:dyDescent="0.45">
      <c r="P7943" s="3"/>
      <c r="W7943" s="3"/>
      <c r="Y7943" s="3"/>
    </row>
    <row r="7944" spans="16:25" x14ac:dyDescent="0.45">
      <c r="P7944" s="3"/>
      <c r="W7944" s="3"/>
      <c r="Y7944" s="3"/>
    </row>
    <row r="7945" spans="16:25" x14ac:dyDescent="0.45">
      <c r="P7945" s="3"/>
      <c r="W7945" s="3"/>
      <c r="Y7945" s="3"/>
    </row>
    <row r="7946" spans="16:25" x14ac:dyDescent="0.45">
      <c r="P7946" s="3"/>
      <c r="W7946" s="3"/>
      <c r="Y7946" s="3"/>
    </row>
    <row r="7947" spans="16:25" x14ac:dyDescent="0.45">
      <c r="P7947" s="3"/>
      <c r="W7947" s="3"/>
      <c r="Y7947" s="3"/>
    </row>
    <row r="7948" spans="16:25" x14ac:dyDescent="0.45">
      <c r="P7948" s="3"/>
      <c r="W7948" s="3"/>
      <c r="Y7948" s="3"/>
    </row>
    <row r="7949" spans="16:25" x14ac:dyDescent="0.45">
      <c r="P7949" s="3"/>
      <c r="W7949" s="3"/>
      <c r="Y7949" s="3"/>
    </row>
    <row r="7950" spans="16:25" x14ac:dyDescent="0.45">
      <c r="P7950" s="3"/>
      <c r="W7950" s="3"/>
      <c r="Y7950" s="3"/>
    </row>
    <row r="7951" spans="16:25" x14ac:dyDescent="0.45">
      <c r="P7951" s="3"/>
      <c r="W7951" s="3"/>
      <c r="Y7951" s="3"/>
    </row>
    <row r="7952" spans="16:25" x14ac:dyDescent="0.45">
      <c r="P7952" s="3"/>
      <c r="W7952" s="3"/>
      <c r="Y7952" s="3"/>
    </row>
    <row r="7953" spans="16:25" x14ac:dyDescent="0.45">
      <c r="P7953" s="3"/>
      <c r="W7953" s="3"/>
      <c r="Y7953" s="3"/>
    </row>
    <row r="7954" spans="16:25" x14ac:dyDescent="0.45">
      <c r="P7954" s="3"/>
      <c r="W7954" s="3"/>
      <c r="Y7954" s="3"/>
    </row>
    <row r="7955" spans="16:25" x14ac:dyDescent="0.45">
      <c r="P7955" s="3"/>
      <c r="W7955" s="3"/>
      <c r="Y7955" s="3"/>
    </row>
    <row r="7956" spans="16:25" x14ac:dyDescent="0.45">
      <c r="P7956" s="3"/>
      <c r="W7956" s="3"/>
      <c r="Y7956" s="3"/>
    </row>
    <row r="7957" spans="16:25" x14ac:dyDescent="0.45">
      <c r="P7957" s="3"/>
      <c r="W7957" s="3"/>
      <c r="Y7957" s="3"/>
    </row>
    <row r="7958" spans="16:25" x14ac:dyDescent="0.45">
      <c r="P7958" s="3"/>
      <c r="W7958" s="3"/>
      <c r="Y7958" s="3"/>
    </row>
    <row r="7959" spans="16:25" x14ac:dyDescent="0.45">
      <c r="P7959" s="3"/>
      <c r="W7959" s="3"/>
      <c r="Y7959" s="3"/>
    </row>
    <row r="7960" spans="16:25" x14ac:dyDescent="0.45">
      <c r="P7960" s="3"/>
      <c r="W7960" s="3"/>
      <c r="Y7960" s="3"/>
    </row>
    <row r="7961" spans="16:25" x14ac:dyDescent="0.45">
      <c r="P7961" s="3"/>
      <c r="W7961" s="3"/>
      <c r="Y7961" s="3"/>
    </row>
    <row r="7962" spans="16:25" x14ac:dyDescent="0.45">
      <c r="P7962" s="3"/>
      <c r="W7962" s="3"/>
      <c r="Y7962" s="3"/>
    </row>
    <row r="7963" spans="16:25" x14ac:dyDescent="0.45">
      <c r="P7963" s="3"/>
      <c r="W7963" s="3"/>
      <c r="Y7963" s="3"/>
    </row>
    <row r="7964" spans="16:25" x14ac:dyDescent="0.45">
      <c r="P7964" s="3"/>
      <c r="W7964" s="3"/>
      <c r="Y7964" s="3"/>
    </row>
    <row r="7965" spans="16:25" x14ac:dyDescent="0.45">
      <c r="P7965" s="3"/>
      <c r="W7965" s="3"/>
      <c r="Y7965" s="3"/>
    </row>
    <row r="7966" spans="16:25" x14ac:dyDescent="0.45">
      <c r="P7966" s="3"/>
      <c r="W7966" s="3"/>
      <c r="Y7966" s="3"/>
    </row>
    <row r="7967" spans="16:25" x14ac:dyDescent="0.45">
      <c r="P7967" s="3"/>
      <c r="W7967" s="3"/>
      <c r="Y7967" s="3"/>
    </row>
    <row r="7968" spans="16:25" x14ac:dyDescent="0.45">
      <c r="P7968" s="3"/>
      <c r="W7968" s="3"/>
      <c r="Y7968" s="3"/>
    </row>
    <row r="7969" spans="16:25" x14ac:dyDescent="0.45">
      <c r="P7969" s="3"/>
      <c r="W7969" s="3"/>
      <c r="Y7969" s="3"/>
    </row>
    <row r="7970" spans="16:25" x14ac:dyDescent="0.45">
      <c r="P7970" s="3"/>
      <c r="W7970" s="3"/>
      <c r="Y7970" s="3"/>
    </row>
    <row r="7971" spans="16:25" x14ac:dyDescent="0.45">
      <c r="P7971" s="3"/>
      <c r="W7971" s="3"/>
      <c r="Y7971" s="3"/>
    </row>
    <row r="7972" spans="16:25" x14ac:dyDescent="0.45">
      <c r="P7972" s="3"/>
      <c r="W7972" s="3"/>
      <c r="Y7972" s="3"/>
    </row>
    <row r="7973" spans="16:25" x14ac:dyDescent="0.45">
      <c r="P7973" s="3"/>
      <c r="W7973" s="3"/>
      <c r="Y7973" s="3"/>
    </row>
    <row r="7974" spans="16:25" x14ac:dyDescent="0.45">
      <c r="P7974" s="3"/>
      <c r="W7974" s="3"/>
      <c r="Y7974" s="3"/>
    </row>
    <row r="7975" spans="16:25" x14ac:dyDescent="0.45">
      <c r="P7975" s="3"/>
      <c r="W7975" s="3"/>
      <c r="Y7975" s="3"/>
    </row>
    <row r="7976" spans="16:25" x14ac:dyDescent="0.45">
      <c r="P7976" s="3"/>
      <c r="W7976" s="3"/>
      <c r="Y7976" s="3"/>
    </row>
    <row r="7977" spans="16:25" x14ac:dyDescent="0.45">
      <c r="P7977" s="3"/>
      <c r="W7977" s="3"/>
      <c r="Y7977" s="3"/>
    </row>
    <row r="7978" spans="16:25" x14ac:dyDescent="0.45">
      <c r="P7978" s="3"/>
      <c r="W7978" s="3"/>
      <c r="Y7978" s="3"/>
    </row>
    <row r="7979" spans="16:25" x14ac:dyDescent="0.45">
      <c r="P7979" s="3"/>
      <c r="W7979" s="3"/>
      <c r="Y7979" s="3"/>
    </row>
    <row r="7980" spans="16:25" x14ac:dyDescent="0.45">
      <c r="P7980" s="3"/>
      <c r="W7980" s="3"/>
      <c r="Y7980" s="3"/>
    </row>
    <row r="7981" spans="16:25" x14ac:dyDescent="0.45">
      <c r="P7981" s="3"/>
      <c r="W7981" s="3"/>
      <c r="Y7981" s="3"/>
    </row>
    <row r="7982" spans="16:25" x14ac:dyDescent="0.45">
      <c r="P7982" s="3"/>
      <c r="W7982" s="3"/>
      <c r="Y7982" s="3"/>
    </row>
    <row r="7983" spans="16:25" x14ac:dyDescent="0.45">
      <c r="P7983" s="3"/>
      <c r="W7983" s="3"/>
      <c r="Y7983" s="3"/>
    </row>
    <row r="7984" spans="16:25" x14ac:dyDescent="0.45">
      <c r="P7984" s="3"/>
      <c r="W7984" s="3"/>
      <c r="Y7984" s="3"/>
    </row>
    <row r="7985" spans="16:25" x14ac:dyDescent="0.45">
      <c r="P7985" s="3"/>
      <c r="W7985" s="3"/>
      <c r="Y7985" s="3"/>
    </row>
    <row r="7986" spans="16:25" x14ac:dyDescent="0.45">
      <c r="P7986" s="3"/>
      <c r="W7986" s="3"/>
      <c r="Y7986" s="3"/>
    </row>
    <row r="7987" spans="16:25" x14ac:dyDescent="0.45">
      <c r="P7987" s="3"/>
      <c r="W7987" s="3"/>
      <c r="Y7987" s="3"/>
    </row>
    <row r="7988" spans="16:25" x14ac:dyDescent="0.45">
      <c r="P7988" s="3"/>
      <c r="W7988" s="3"/>
      <c r="Y7988" s="3"/>
    </row>
    <row r="7989" spans="16:25" x14ac:dyDescent="0.45">
      <c r="P7989" s="3"/>
      <c r="W7989" s="3"/>
      <c r="Y7989" s="3"/>
    </row>
    <row r="7990" spans="16:25" x14ac:dyDescent="0.45">
      <c r="P7990" s="3"/>
      <c r="W7990" s="3"/>
      <c r="Y7990" s="3"/>
    </row>
    <row r="7991" spans="16:25" x14ac:dyDescent="0.45">
      <c r="P7991" s="3"/>
      <c r="W7991" s="3"/>
      <c r="Y7991" s="3"/>
    </row>
    <row r="7992" spans="16:25" x14ac:dyDescent="0.45">
      <c r="P7992" s="3"/>
      <c r="W7992" s="3"/>
      <c r="Y7992" s="3"/>
    </row>
    <row r="7993" spans="16:25" x14ac:dyDescent="0.45">
      <c r="P7993" s="3"/>
      <c r="W7993" s="3"/>
      <c r="Y7993" s="3"/>
    </row>
    <row r="7994" spans="16:25" x14ac:dyDescent="0.45">
      <c r="P7994" s="3"/>
      <c r="W7994" s="3"/>
      <c r="Y7994" s="3"/>
    </row>
    <row r="7995" spans="16:25" x14ac:dyDescent="0.45">
      <c r="P7995" s="3"/>
      <c r="W7995" s="3"/>
      <c r="Y7995" s="3"/>
    </row>
    <row r="7996" spans="16:25" x14ac:dyDescent="0.45">
      <c r="P7996" s="3"/>
      <c r="W7996" s="3"/>
      <c r="Y7996" s="3"/>
    </row>
    <row r="7997" spans="16:25" x14ac:dyDescent="0.45">
      <c r="P7997" s="3"/>
      <c r="W7997" s="3"/>
      <c r="Y7997" s="3"/>
    </row>
    <row r="7998" spans="16:25" x14ac:dyDescent="0.45">
      <c r="P7998" s="3"/>
      <c r="W7998" s="3"/>
      <c r="Y7998" s="3"/>
    </row>
    <row r="7999" spans="16:25" x14ac:dyDescent="0.45">
      <c r="P7999" s="3"/>
      <c r="W7999" s="3"/>
      <c r="Y7999" s="3"/>
    </row>
    <row r="8000" spans="16:25" x14ac:dyDescent="0.45">
      <c r="P8000" s="3"/>
      <c r="W8000" s="3"/>
      <c r="Y8000" s="3"/>
    </row>
    <row r="8001" spans="16:25" x14ac:dyDescent="0.45">
      <c r="P8001" s="3"/>
      <c r="W8001" s="3"/>
      <c r="Y8001" s="3"/>
    </row>
    <row r="8002" spans="16:25" x14ac:dyDescent="0.45">
      <c r="P8002" s="3"/>
      <c r="W8002" s="3"/>
      <c r="Y8002" s="3"/>
    </row>
    <row r="8003" spans="16:25" x14ac:dyDescent="0.45">
      <c r="P8003" s="3"/>
      <c r="W8003" s="3"/>
      <c r="Y8003" s="3"/>
    </row>
    <row r="8004" spans="16:25" x14ac:dyDescent="0.45">
      <c r="P8004" s="3"/>
      <c r="W8004" s="3"/>
      <c r="Y8004" s="3"/>
    </row>
    <row r="8005" spans="16:25" x14ac:dyDescent="0.45">
      <c r="P8005" s="3"/>
      <c r="W8005" s="3"/>
      <c r="Y8005" s="3"/>
    </row>
    <row r="8006" spans="16:25" x14ac:dyDescent="0.45">
      <c r="P8006" s="3"/>
      <c r="W8006" s="3"/>
      <c r="Y8006" s="3"/>
    </row>
    <row r="8007" spans="16:25" x14ac:dyDescent="0.45">
      <c r="P8007" s="3"/>
      <c r="W8007" s="3"/>
      <c r="Y8007" s="3"/>
    </row>
    <row r="8008" spans="16:25" x14ac:dyDescent="0.45">
      <c r="P8008" s="3"/>
      <c r="W8008" s="3"/>
      <c r="Y8008" s="3"/>
    </row>
    <row r="8009" spans="16:25" x14ac:dyDescent="0.45">
      <c r="P8009" s="3"/>
      <c r="W8009" s="3"/>
      <c r="Y8009" s="3"/>
    </row>
    <row r="8010" spans="16:25" x14ac:dyDescent="0.45">
      <c r="P8010" s="3"/>
      <c r="W8010" s="3"/>
      <c r="Y8010" s="3"/>
    </row>
    <row r="8011" spans="16:25" x14ac:dyDescent="0.45">
      <c r="P8011" s="3"/>
      <c r="W8011" s="3"/>
      <c r="Y8011" s="3"/>
    </row>
    <row r="8012" spans="16:25" x14ac:dyDescent="0.45">
      <c r="P8012" s="3"/>
      <c r="W8012" s="3"/>
      <c r="Y8012" s="3"/>
    </row>
    <row r="8013" spans="16:25" x14ac:dyDescent="0.45">
      <c r="P8013" s="3"/>
      <c r="W8013" s="3"/>
      <c r="Y8013" s="3"/>
    </row>
    <row r="8014" spans="16:25" x14ac:dyDescent="0.45">
      <c r="P8014" s="3"/>
      <c r="W8014" s="3"/>
      <c r="Y8014" s="3"/>
    </row>
    <row r="8015" spans="16:25" x14ac:dyDescent="0.45">
      <c r="P8015" s="3"/>
      <c r="W8015" s="3"/>
      <c r="Y8015" s="3"/>
    </row>
    <row r="8016" spans="16:25" x14ac:dyDescent="0.45">
      <c r="P8016" s="3"/>
      <c r="W8016" s="3"/>
      <c r="Y8016" s="3"/>
    </row>
    <row r="8017" spans="16:25" x14ac:dyDescent="0.45">
      <c r="P8017" s="3"/>
      <c r="W8017" s="3"/>
      <c r="Y8017" s="3"/>
    </row>
    <row r="8018" spans="16:25" x14ac:dyDescent="0.45">
      <c r="P8018" s="3"/>
      <c r="W8018" s="3"/>
      <c r="Y8018" s="3"/>
    </row>
    <row r="8019" spans="16:25" x14ac:dyDescent="0.45">
      <c r="P8019" s="3"/>
      <c r="W8019" s="3"/>
      <c r="Y8019" s="3"/>
    </row>
    <row r="8020" spans="16:25" x14ac:dyDescent="0.45">
      <c r="P8020" s="3"/>
      <c r="W8020" s="3"/>
      <c r="Y8020" s="3"/>
    </row>
    <row r="8021" spans="16:25" x14ac:dyDescent="0.45">
      <c r="P8021" s="3"/>
      <c r="W8021" s="3"/>
      <c r="Y8021" s="3"/>
    </row>
    <row r="8022" spans="16:25" x14ac:dyDescent="0.45">
      <c r="P8022" s="3"/>
      <c r="W8022" s="3"/>
      <c r="Y8022" s="3"/>
    </row>
    <row r="8023" spans="16:25" x14ac:dyDescent="0.45">
      <c r="P8023" s="3"/>
      <c r="W8023" s="3"/>
      <c r="Y8023" s="3"/>
    </row>
    <row r="8024" spans="16:25" x14ac:dyDescent="0.45">
      <c r="P8024" s="3"/>
      <c r="W8024" s="3"/>
      <c r="Y8024" s="3"/>
    </row>
    <row r="8025" spans="16:25" x14ac:dyDescent="0.45">
      <c r="P8025" s="3"/>
      <c r="W8025" s="3"/>
      <c r="Y8025" s="3"/>
    </row>
    <row r="8026" spans="16:25" x14ac:dyDescent="0.45">
      <c r="P8026" s="3"/>
      <c r="W8026" s="3"/>
      <c r="Y8026" s="3"/>
    </row>
    <row r="8027" spans="16:25" x14ac:dyDescent="0.45">
      <c r="P8027" s="3"/>
      <c r="W8027" s="3"/>
      <c r="Y8027" s="3"/>
    </row>
    <row r="8028" spans="16:25" x14ac:dyDescent="0.45">
      <c r="P8028" s="3"/>
      <c r="W8028" s="3"/>
      <c r="Y8028" s="3"/>
    </row>
    <row r="8029" spans="16:25" x14ac:dyDescent="0.45">
      <c r="P8029" s="3"/>
      <c r="W8029" s="3"/>
      <c r="Y8029" s="3"/>
    </row>
    <row r="8030" spans="16:25" x14ac:dyDescent="0.45">
      <c r="P8030" s="3"/>
      <c r="W8030" s="3"/>
      <c r="Y8030" s="3"/>
    </row>
    <row r="8031" spans="16:25" x14ac:dyDescent="0.45">
      <c r="P8031" s="3"/>
      <c r="W8031" s="3"/>
      <c r="Y8031" s="3"/>
    </row>
    <row r="8032" spans="16:25" x14ac:dyDescent="0.45">
      <c r="P8032" s="3"/>
      <c r="W8032" s="3"/>
      <c r="Y8032" s="3"/>
    </row>
    <row r="8033" spans="16:25" x14ac:dyDescent="0.45">
      <c r="P8033" s="3"/>
      <c r="W8033" s="3"/>
      <c r="Y8033" s="3"/>
    </row>
    <row r="8034" spans="16:25" x14ac:dyDescent="0.45">
      <c r="P8034" s="3"/>
      <c r="W8034" s="3"/>
      <c r="Y8034" s="3"/>
    </row>
    <row r="8035" spans="16:25" x14ac:dyDescent="0.45">
      <c r="P8035" s="3"/>
      <c r="W8035" s="3"/>
      <c r="Y8035" s="3"/>
    </row>
    <row r="8036" spans="16:25" x14ac:dyDescent="0.45">
      <c r="P8036" s="3"/>
      <c r="W8036" s="3"/>
      <c r="Y8036" s="3"/>
    </row>
    <row r="8037" spans="16:25" x14ac:dyDescent="0.45">
      <c r="P8037" s="3"/>
      <c r="W8037" s="3"/>
      <c r="Y8037" s="3"/>
    </row>
    <row r="8038" spans="16:25" x14ac:dyDescent="0.45">
      <c r="P8038" s="3"/>
      <c r="W8038" s="3"/>
      <c r="Y8038" s="3"/>
    </row>
    <row r="8039" spans="16:25" x14ac:dyDescent="0.45">
      <c r="P8039" s="3"/>
      <c r="W8039" s="3"/>
      <c r="Y8039" s="3"/>
    </row>
    <row r="8040" spans="16:25" x14ac:dyDescent="0.45">
      <c r="P8040" s="3"/>
      <c r="W8040" s="3"/>
      <c r="Y8040" s="3"/>
    </row>
    <row r="8041" spans="16:25" x14ac:dyDescent="0.45">
      <c r="P8041" s="3"/>
      <c r="W8041" s="3"/>
      <c r="Y8041" s="3"/>
    </row>
    <row r="8042" spans="16:25" x14ac:dyDescent="0.45">
      <c r="P8042" s="3"/>
      <c r="W8042" s="3"/>
      <c r="Y8042" s="3"/>
    </row>
    <row r="8043" spans="16:25" x14ac:dyDescent="0.45">
      <c r="P8043" s="3"/>
      <c r="W8043" s="3"/>
      <c r="Y8043" s="3"/>
    </row>
    <row r="8044" spans="16:25" x14ac:dyDescent="0.45">
      <c r="P8044" s="3"/>
      <c r="W8044" s="3"/>
      <c r="Y8044" s="3"/>
    </row>
    <row r="8045" spans="16:25" x14ac:dyDescent="0.45">
      <c r="P8045" s="3"/>
      <c r="W8045" s="3"/>
      <c r="Y8045" s="3"/>
    </row>
    <row r="8046" spans="16:25" x14ac:dyDescent="0.45">
      <c r="P8046" s="3"/>
      <c r="W8046" s="3"/>
      <c r="Y8046" s="3"/>
    </row>
    <row r="8047" spans="16:25" x14ac:dyDescent="0.45">
      <c r="P8047" s="3"/>
      <c r="W8047" s="3"/>
      <c r="Y8047" s="3"/>
    </row>
    <row r="8048" spans="16:25" x14ac:dyDescent="0.45">
      <c r="P8048" s="3"/>
      <c r="W8048" s="3"/>
      <c r="Y8048" s="3"/>
    </row>
    <row r="8049" spans="16:25" x14ac:dyDescent="0.45">
      <c r="P8049" s="3"/>
      <c r="W8049" s="3"/>
      <c r="Y8049" s="3"/>
    </row>
    <row r="8050" spans="16:25" x14ac:dyDescent="0.45">
      <c r="P8050" s="3"/>
      <c r="W8050" s="3"/>
      <c r="Y8050" s="3"/>
    </row>
    <row r="8051" spans="16:25" x14ac:dyDescent="0.45">
      <c r="P8051" s="3"/>
      <c r="W8051" s="3"/>
      <c r="Y8051" s="3"/>
    </row>
    <row r="8052" spans="16:25" x14ac:dyDescent="0.45">
      <c r="P8052" s="3"/>
      <c r="W8052" s="3"/>
      <c r="Y8052" s="3"/>
    </row>
    <row r="8053" spans="16:25" x14ac:dyDescent="0.45">
      <c r="P8053" s="3"/>
      <c r="W8053" s="3"/>
      <c r="Y8053" s="3"/>
    </row>
    <row r="8054" spans="16:25" x14ac:dyDescent="0.45">
      <c r="P8054" s="3"/>
      <c r="W8054" s="3"/>
      <c r="Y8054" s="3"/>
    </row>
    <row r="8055" spans="16:25" x14ac:dyDescent="0.45">
      <c r="P8055" s="3"/>
      <c r="W8055" s="3"/>
      <c r="Y8055" s="3"/>
    </row>
    <row r="8056" spans="16:25" x14ac:dyDescent="0.45">
      <c r="P8056" s="3"/>
      <c r="W8056" s="3"/>
      <c r="Y8056" s="3"/>
    </row>
    <row r="8057" spans="16:25" x14ac:dyDescent="0.45">
      <c r="P8057" s="3"/>
      <c r="W8057" s="3"/>
      <c r="Y8057" s="3"/>
    </row>
    <row r="8058" spans="16:25" x14ac:dyDescent="0.45">
      <c r="P8058" s="3"/>
      <c r="W8058" s="3"/>
      <c r="Y8058" s="3"/>
    </row>
    <row r="8059" spans="16:25" x14ac:dyDescent="0.45">
      <c r="P8059" s="3"/>
      <c r="W8059" s="3"/>
      <c r="Y8059" s="3"/>
    </row>
    <row r="8060" spans="16:25" x14ac:dyDescent="0.45">
      <c r="P8060" s="3"/>
      <c r="W8060" s="3"/>
      <c r="Y8060" s="3"/>
    </row>
    <row r="8061" spans="16:25" x14ac:dyDescent="0.45">
      <c r="P8061" s="3"/>
      <c r="W8061" s="3"/>
      <c r="Y8061" s="3"/>
    </row>
    <row r="8062" spans="16:25" x14ac:dyDescent="0.45">
      <c r="P8062" s="3"/>
      <c r="W8062" s="3"/>
      <c r="Y8062" s="3"/>
    </row>
    <row r="8063" spans="16:25" x14ac:dyDescent="0.45">
      <c r="P8063" s="3"/>
      <c r="W8063" s="3"/>
      <c r="Y8063" s="3"/>
    </row>
    <row r="8064" spans="16:25" x14ac:dyDescent="0.45">
      <c r="P8064" s="3"/>
      <c r="W8064" s="3"/>
      <c r="Y8064" s="3"/>
    </row>
    <row r="8065" spans="16:25" x14ac:dyDescent="0.45">
      <c r="P8065" s="3"/>
      <c r="W8065" s="3"/>
      <c r="Y8065" s="3"/>
    </row>
    <row r="8066" spans="16:25" x14ac:dyDescent="0.45">
      <c r="P8066" s="3"/>
      <c r="W8066" s="3"/>
      <c r="Y8066" s="3"/>
    </row>
    <row r="8067" spans="16:25" x14ac:dyDescent="0.45">
      <c r="P8067" s="3"/>
      <c r="W8067" s="3"/>
      <c r="Y8067" s="3"/>
    </row>
    <row r="8068" spans="16:25" x14ac:dyDescent="0.45">
      <c r="P8068" s="3"/>
      <c r="W8068" s="3"/>
      <c r="Y8068" s="3"/>
    </row>
    <row r="8069" spans="16:25" x14ac:dyDescent="0.45">
      <c r="P8069" s="3"/>
      <c r="W8069" s="3"/>
      <c r="Y8069" s="3"/>
    </row>
    <row r="8070" spans="16:25" x14ac:dyDescent="0.45">
      <c r="P8070" s="3"/>
      <c r="W8070" s="3"/>
      <c r="Y8070" s="3"/>
    </row>
    <row r="8071" spans="16:25" x14ac:dyDescent="0.45">
      <c r="P8071" s="3"/>
      <c r="W8071" s="3"/>
      <c r="Y8071" s="3"/>
    </row>
    <row r="8072" spans="16:25" x14ac:dyDescent="0.45">
      <c r="P8072" s="3"/>
      <c r="W8072" s="3"/>
      <c r="Y8072" s="3"/>
    </row>
    <row r="8073" spans="16:25" x14ac:dyDescent="0.45">
      <c r="P8073" s="3"/>
      <c r="W8073" s="3"/>
      <c r="Y8073" s="3"/>
    </row>
    <row r="8074" spans="16:25" x14ac:dyDescent="0.45">
      <c r="P8074" s="3"/>
      <c r="W8074" s="3"/>
      <c r="Y8074" s="3"/>
    </row>
    <row r="8075" spans="16:25" x14ac:dyDescent="0.45">
      <c r="P8075" s="3"/>
      <c r="W8075" s="3"/>
      <c r="Y8075" s="3"/>
    </row>
    <row r="8076" spans="16:25" x14ac:dyDescent="0.45">
      <c r="P8076" s="3"/>
      <c r="W8076" s="3"/>
      <c r="Y8076" s="3"/>
    </row>
    <row r="8077" spans="16:25" x14ac:dyDescent="0.45">
      <c r="P8077" s="3"/>
      <c r="W8077" s="3"/>
      <c r="Y8077" s="3"/>
    </row>
    <row r="8078" spans="16:25" x14ac:dyDescent="0.45">
      <c r="P8078" s="3"/>
      <c r="W8078" s="3"/>
      <c r="Y8078" s="3"/>
    </row>
    <row r="8079" spans="16:25" x14ac:dyDescent="0.45">
      <c r="P8079" s="3"/>
      <c r="W8079" s="3"/>
      <c r="Y8079" s="3"/>
    </row>
    <row r="8080" spans="16:25" x14ac:dyDescent="0.45">
      <c r="P8080" s="3"/>
      <c r="W8080" s="3"/>
      <c r="Y8080" s="3"/>
    </row>
    <row r="8081" spans="16:25" x14ac:dyDescent="0.45">
      <c r="P8081" s="3"/>
      <c r="W8081" s="3"/>
      <c r="Y8081" s="3"/>
    </row>
    <row r="8082" spans="16:25" x14ac:dyDescent="0.45">
      <c r="P8082" s="3"/>
      <c r="W8082" s="3"/>
      <c r="Y8082" s="3"/>
    </row>
    <row r="8083" spans="16:25" x14ac:dyDescent="0.45">
      <c r="P8083" s="3"/>
      <c r="W8083" s="3"/>
      <c r="Y8083" s="3"/>
    </row>
    <row r="8084" spans="16:25" x14ac:dyDescent="0.45">
      <c r="P8084" s="3"/>
      <c r="W8084" s="3"/>
      <c r="Y8084" s="3"/>
    </row>
    <row r="8085" spans="16:25" x14ac:dyDescent="0.45">
      <c r="P8085" s="3"/>
      <c r="W8085" s="3"/>
      <c r="Y8085" s="3"/>
    </row>
    <row r="8086" spans="16:25" x14ac:dyDescent="0.45">
      <c r="P8086" s="3"/>
      <c r="W8086" s="3"/>
      <c r="Y8086" s="3"/>
    </row>
    <row r="8087" spans="16:25" x14ac:dyDescent="0.45">
      <c r="P8087" s="3"/>
      <c r="W8087" s="3"/>
      <c r="Y8087" s="3"/>
    </row>
    <row r="8088" spans="16:25" x14ac:dyDescent="0.45">
      <c r="P8088" s="3"/>
      <c r="W8088" s="3"/>
      <c r="Y8088" s="3"/>
    </row>
    <row r="8089" spans="16:25" x14ac:dyDescent="0.45">
      <c r="P8089" s="3"/>
      <c r="W8089" s="3"/>
      <c r="Y8089" s="3"/>
    </row>
    <row r="8090" spans="16:25" x14ac:dyDescent="0.45">
      <c r="P8090" s="3"/>
      <c r="W8090" s="3"/>
      <c r="Y8090" s="3"/>
    </row>
    <row r="8091" spans="16:25" x14ac:dyDescent="0.45">
      <c r="P8091" s="3"/>
      <c r="W8091" s="3"/>
      <c r="Y8091" s="3"/>
    </row>
    <row r="8092" spans="16:25" x14ac:dyDescent="0.45">
      <c r="P8092" s="3"/>
      <c r="W8092" s="3"/>
      <c r="Y8092" s="3"/>
    </row>
    <row r="8093" spans="16:25" x14ac:dyDescent="0.45">
      <c r="P8093" s="3"/>
      <c r="W8093" s="3"/>
      <c r="Y8093" s="3"/>
    </row>
    <row r="8094" spans="16:25" x14ac:dyDescent="0.45">
      <c r="P8094" s="3"/>
      <c r="W8094" s="3"/>
      <c r="Y8094" s="3"/>
    </row>
    <row r="8095" spans="16:25" x14ac:dyDescent="0.45">
      <c r="P8095" s="3"/>
      <c r="W8095" s="3"/>
      <c r="Y8095" s="3"/>
    </row>
    <row r="8096" spans="16:25" x14ac:dyDescent="0.45">
      <c r="P8096" s="3"/>
      <c r="W8096" s="3"/>
      <c r="Y8096" s="3"/>
    </row>
    <row r="8097" spans="16:25" x14ac:dyDescent="0.45">
      <c r="P8097" s="3"/>
      <c r="W8097" s="3"/>
      <c r="Y8097" s="3"/>
    </row>
    <row r="8098" spans="16:25" x14ac:dyDescent="0.45">
      <c r="P8098" s="3"/>
      <c r="W8098" s="3"/>
      <c r="Y8098" s="3"/>
    </row>
    <row r="8099" spans="16:25" x14ac:dyDescent="0.45">
      <c r="P8099" s="3"/>
      <c r="W8099" s="3"/>
      <c r="Y8099" s="3"/>
    </row>
    <row r="8100" spans="16:25" x14ac:dyDescent="0.45">
      <c r="P8100" s="3"/>
      <c r="W8100" s="3"/>
      <c r="Y8100" s="3"/>
    </row>
    <row r="8101" spans="16:25" x14ac:dyDescent="0.45">
      <c r="P8101" s="3"/>
      <c r="W8101" s="3"/>
      <c r="Y8101" s="3"/>
    </row>
    <row r="8102" spans="16:25" x14ac:dyDescent="0.45">
      <c r="P8102" s="3"/>
      <c r="W8102" s="3"/>
      <c r="Y8102" s="3"/>
    </row>
    <row r="8103" spans="16:25" x14ac:dyDescent="0.45">
      <c r="P8103" s="3"/>
      <c r="W8103" s="3"/>
      <c r="Y8103" s="3"/>
    </row>
    <row r="8104" spans="16:25" x14ac:dyDescent="0.45">
      <c r="P8104" s="3"/>
      <c r="W8104" s="3"/>
      <c r="Y8104" s="3"/>
    </row>
    <row r="8105" spans="16:25" x14ac:dyDescent="0.45">
      <c r="P8105" s="3"/>
      <c r="W8105" s="3"/>
      <c r="Y8105" s="3"/>
    </row>
    <row r="8106" spans="16:25" x14ac:dyDescent="0.45">
      <c r="P8106" s="3"/>
      <c r="W8106" s="3"/>
      <c r="Y8106" s="3"/>
    </row>
    <row r="8107" spans="16:25" x14ac:dyDescent="0.45">
      <c r="P8107" s="3"/>
      <c r="W8107" s="3"/>
      <c r="Y8107" s="3"/>
    </row>
    <row r="8108" spans="16:25" x14ac:dyDescent="0.45">
      <c r="P8108" s="3"/>
      <c r="W8108" s="3"/>
      <c r="Y8108" s="3"/>
    </row>
    <row r="8109" spans="16:25" x14ac:dyDescent="0.45">
      <c r="P8109" s="3"/>
      <c r="W8109" s="3"/>
      <c r="Y8109" s="3"/>
    </row>
    <row r="8110" spans="16:25" x14ac:dyDescent="0.45">
      <c r="P8110" s="3"/>
      <c r="W8110" s="3"/>
      <c r="Y8110" s="3"/>
    </row>
    <row r="8111" spans="16:25" x14ac:dyDescent="0.45">
      <c r="P8111" s="3"/>
      <c r="W8111" s="3"/>
      <c r="Y8111" s="3"/>
    </row>
    <row r="8112" spans="16:25" x14ac:dyDescent="0.45">
      <c r="P8112" s="3"/>
      <c r="W8112" s="3"/>
      <c r="Y8112" s="3"/>
    </row>
    <row r="8113" spans="16:25" x14ac:dyDescent="0.45">
      <c r="P8113" s="3"/>
      <c r="W8113" s="3"/>
      <c r="Y8113" s="3"/>
    </row>
    <row r="8114" spans="16:25" x14ac:dyDescent="0.45">
      <c r="P8114" s="3"/>
      <c r="W8114" s="3"/>
      <c r="Y8114" s="3"/>
    </row>
    <row r="8115" spans="16:25" x14ac:dyDescent="0.45">
      <c r="P8115" s="3"/>
      <c r="W8115" s="3"/>
      <c r="Y8115" s="3"/>
    </row>
    <row r="8116" spans="16:25" x14ac:dyDescent="0.45">
      <c r="P8116" s="3"/>
      <c r="W8116" s="3"/>
      <c r="Y8116" s="3"/>
    </row>
    <row r="8117" spans="16:25" x14ac:dyDescent="0.45">
      <c r="P8117" s="3"/>
      <c r="W8117" s="3"/>
      <c r="Y8117" s="3"/>
    </row>
    <row r="8118" spans="16:25" x14ac:dyDescent="0.45">
      <c r="P8118" s="3"/>
      <c r="W8118" s="3"/>
      <c r="Y8118" s="3"/>
    </row>
    <row r="8119" spans="16:25" x14ac:dyDescent="0.45">
      <c r="P8119" s="3"/>
      <c r="W8119" s="3"/>
      <c r="Y8119" s="3"/>
    </row>
    <row r="8120" spans="16:25" x14ac:dyDescent="0.45">
      <c r="P8120" s="3"/>
      <c r="W8120" s="3"/>
      <c r="Y8120" s="3"/>
    </row>
    <row r="8121" spans="16:25" x14ac:dyDescent="0.45">
      <c r="P8121" s="3"/>
      <c r="W8121" s="3"/>
      <c r="Y8121" s="3"/>
    </row>
    <row r="8122" spans="16:25" x14ac:dyDescent="0.45">
      <c r="P8122" s="3"/>
      <c r="W8122" s="3"/>
      <c r="Y8122" s="3"/>
    </row>
    <row r="8123" spans="16:25" x14ac:dyDescent="0.45">
      <c r="P8123" s="3"/>
      <c r="W8123" s="3"/>
      <c r="Y8123" s="3"/>
    </row>
    <row r="8124" spans="16:25" x14ac:dyDescent="0.45">
      <c r="P8124" s="3"/>
      <c r="W8124" s="3"/>
      <c r="Y8124" s="3"/>
    </row>
    <row r="8125" spans="16:25" x14ac:dyDescent="0.45">
      <c r="P8125" s="3"/>
      <c r="W8125" s="3"/>
      <c r="Y8125" s="3"/>
    </row>
    <row r="8126" spans="16:25" x14ac:dyDescent="0.45">
      <c r="P8126" s="3"/>
      <c r="W8126" s="3"/>
      <c r="Y8126" s="3"/>
    </row>
    <row r="8127" spans="16:25" x14ac:dyDescent="0.45">
      <c r="P8127" s="3"/>
      <c r="W8127" s="3"/>
      <c r="Y8127" s="3"/>
    </row>
    <row r="8128" spans="16:25" x14ac:dyDescent="0.45">
      <c r="P8128" s="3"/>
      <c r="W8128" s="3"/>
      <c r="Y8128" s="3"/>
    </row>
    <row r="8129" spans="16:25" x14ac:dyDescent="0.45">
      <c r="P8129" s="3"/>
      <c r="W8129" s="3"/>
      <c r="Y8129" s="3"/>
    </row>
    <row r="8130" spans="16:25" x14ac:dyDescent="0.45">
      <c r="P8130" s="3"/>
      <c r="W8130" s="3"/>
      <c r="Y8130" s="3"/>
    </row>
    <row r="8131" spans="16:25" x14ac:dyDescent="0.45">
      <c r="P8131" s="3"/>
      <c r="W8131" s="3"/>
      <c r="Y8131" s="3"/>
    </row>
    <row r="8132" spans="16:25" x14ac:dyDescent="0.45">
      <c r="P8132" s="3"/>
      <c r="W8132" s="3"/>
      <c r="Y8132" s="3"/>
    </row>
    <row r="8133" spans="16:25" x14ac:dyDescent="0.45">
      <c r="P8133" s="3"/>
      <c r="W8133" s="3"/>
      <c r="Y8133" s="3"/>
    </row>
    <row r="8134" spans="16:25" x14ac:dyDescent="0.45">
      <c r="P8134" s="3"/>
      <c r="W8134" s="3"/>
      <c r="Y8134" s="3"/>
    </row>
    <row r="8135" spans="16:25" x14ac:dyDescent="0.45">
      <c r="P8135" s="3"/>
      <c r="W8135" s="3"/>
      <c r="Y8135" s="3"/>
    </row>
    <row r="8136" spans="16:25" x14ac:dyDescent="0.45">
      <c r="P8136" s="3"/>
      <c r="W8136" s="3"/>
      <c r="Y8136" s="3"/>
    </row>
    <row r="8137" spans="16:25" x14ac:dyDescent="0.45">
      <c r="P8137" s="3"/>
      <c r="W8137" s="3"/>
      <c r="Y8137" s="3"/>
    </row>
    <row r="8138" spans="16:25" x14ac:dyDescent="0.45">
      <c r="P8138" s="3"/>
      <c r="W8138" s="3"/>
      <c r="Y8138" s="3"/>
    </row>
    <row r="8139" spans="16:25" x14ac:dyDescent="0.45">
      <c r="P8139" s="3"/>
      <c r="W8139" s="3"/>
      <c r="Y8139" s="3"/>
    </row>
    <row r="8140" spans="16:25" x14ac:dyDescent="0.45">
      <c r="P8140" s="3"/>
      <c r="W8140" s="3"/>
      <c r="Y8140" s="3"/>
    </row>
    <row r="8141" spans="16:25" x14ac:dyDescent="0.45">
      <c r="P8141" s="3"/>
      <c r="W8141" s="3"/>
      <c r="Y8141" s="3"/>
    </row>
    <row r="8142" spans="16:25" x14ac:dyDescent="0.45">
      <c r="P8142" s="3"/>
      <c r="W8142" s="3"/>
      <c r="Y8142" s="3"/>
    </row>
    <row r="8143" spans="16:25" x14ac:dyDescent="0.45">
      <c r="P8143" s="3"/>
      <c r="W8143" s="3"/>
      <c r="Y8143" s="3"/>
    </row>
    <row r="8144" spans="16:25" x14ac:dyDescent="0.45">
      <c r="P8144" s="3"/>
      <c r="W8144" s="3"/>
      <c r="Y8144" s="3"/>
    </row>
    <row r="8145" spans="16:25" x14ac:dyDescent="0.45">
      <c r="P8145" s="3"/>
      <c r="W8145" s="3"/>
      <c r="Y8145" s="3"/>
    </row>
    <row r="8146" spans="16:25" x14ac:dyDescent="0.45">
      <c r="P8146" s="3"/>
      <c r="W8146" s="3"/>
      <c r="Y8146" s="3"/>
    </row>
    <row r="8147" spans="16:25" x14ac:dyDescent="0.45">
      <c r="P8147" s="3"/>
      <c r="W8147" s="3"/>
      <c r="Y8147" s="3"/>
    </row>
    <row r="8148" spans="16:25" x14ac:dyDescent="0.45">
      <c r="P8148" s="3"/>
      <c r="W8148" s="3"/>
      <c r="Y8148" s="3"/>
    </row>
    <row r="8149" spans="16:25" x14ac:dyDescent="0.45">
      <c r="P8149" s="3"/>
      <c r="W8149" s="3"/>
      <c r="Y8149" s="3"/>
    </row>
    <row r="8150" spans="16:25" x14ac:dyDescent="0.45">
      <c r="P8150" s="3"/>
      <c r="W8150" s="3"/>
      <c r="Y8150" s="3"/>
    </row>
    <row r="8151" spans="16:25" x14ac:dyDescent="0.45">
      <c r="P8151" s="3"/>
      <c r="W8151" s="3"/>
      <c r="Y8151" s="3"/>
    </row>
    <row r="8152" spans="16:25" x14ac:dyDescent="0.45">
      <c r="P8152" s="3"/>
      <c r="W8152" s="3"/>
      <c r="Y8152" s="3"/>
    </row>
    <row r="8153" spans="16:25" x14ac:dyDescent="0.45">
      <c r="P8153" s="3"/>
      <c r="W8153" s="3"/>
      <c r="Y8153" s="3"/>
    </row>
    <row r="8154" spans="16:25" x14ac:dyDescent="0.45">
      <c r="P8154" s="3"/>
      <c r="W8154" s="3"/>
      <c r="Y8154" s="3"/>
    </row>
    <row r="8155" spans="16:25" x14ac:dyDescent="0.45">
      <c r="P8155" s="3"/>
      <c r="W8155" s="3"/>
      <c r="Y8155" s="3"/>
    </row>
    <row r="8156" spans="16:25" x14ac:dyDescent="0.45">
      <c r="P8156" s="3"/>
      <c r="W8156" s="3"/>
      <c r="Y8156" s="3"/>
    </row>
    <row r="8157" spans="16:25" x14ac:dyDescent="0.45">
      <c r="P8157" s="3"/>
      <c r="W8157" s="3"/>
      <c r="Y8157" s="3"/>
    </row>
    <row r="8158" spans="16:25" x14ac:dyDescent="0.45">
      <c r="P8158" s="3"/>
      <c r="W8158" s="3"/>
      <c r="Y8158" s="3"/>
    </row>
    <row r="8159" spans="16:25" x14ac:dyDescent="0.45">
      <c r="P8159" s="3"/>
      <c r="W8159" s="3"/>
      <c r="Y8159" s="3"/>
    </row>
    <row r="8160" spans="16:25" x14ac:dyDescent="0.45">
      <c r="P8160" s="3"/>
      <c r="W8160" s="3"/>
      <c r="Y8160" s="3"/>
    </row>
    <row r="8161" spans="16:25" x14ac:dyDescent="0.45">
      <c r="P8161" s="3"/>
      <c r="W8161" s="3"/>
      <c r="Y8161" s="3"/>
    </row>
    <row r="8162" spans="16:25" x14ac:dyDescent="0.45">
      <c r="P8162" s="3"/>
      <c r="W8162" s="3"/>
      <c r="Y8162" s="3"/>
    </row>
    <row r="8163" spans="16:25" x14ac:dyDescent="0.45">
      <c r="P8163" s="3"/>
      <c r="W8163" s="3"/>
      <c r="Y8163" s="3"/>
    </row>
    <row r="8164" spans="16:25" x14ac:dyDescent="0.45">
      <c r="P8164" s="3"/>
      <c r="W8164" s="3"/>
      <c r="Y8164" s="3"/>
    </row>
    <row r="8165" spans="16:25" x14ac:dyDescent="0.45">
      <c r="P8165" s="3"/>
      <c r="W8165" s="3"/>
      <c r="Y8165" s="3"/>
    </row>
    <row r="8166" spans="16:25" x14ac:dyDescent="0.45">
      <c r="P8166" s="3"/>
      <c r="W8166" s="3"/>
      <c r="Y8166" s="3"/>
    </row>
    <row r="8167" spans="16:25" x14ac:dyDescent="0.45">
      <c r="P8167" s="3"/>
      <c r="W8167" s="3"/>
      <c r="Y8167" s="3"/>
    </row>
    <row r="8168" spans="16:25" x14ac:dyDescent="0.45">
      <c r="P8168" s="3"/>
      <c r="W8168" s="3"/>
      <c r="Y8168" s="3"/>
    </row>
    <row r="8169" spans="16:25" x14ac:dyDescent="0.45">
      <c r="P8169" s="3"/>
      <c r="W8169" s="3"/>
      <c r="Y8169" s="3"/>
    </row>
    <row r="8170" spans="16:25" x14ac:dyDescent="0.45">
      <c r="P8170" s="3"/>
      <c r="W8170" s="3"/>
      <c r="Y8170" s="3"/>
    </row>
    <row r="8171" spans="16:25" x14ac:dyDescent="0.45">
      <c r="P8171" s="3"/>
      <c r="W8171" s="3"/>
      <c r="Y8171" s="3"/>
    </row>
    <row r="8172" spans="16:25" x14ac:dyDescent="0.45">
      <c r="P8172" s="3"/>
      <c r="W8172" s="3"/>
      <c r="Y8172" s="3"/>
    </row>
    <row r="8173" spans="16:25" x14ac:dyDescent="0.45">
      <c r="P8173" s="3"/>
      <c r="W8173" s="3"/>
      <c r="Y8173" s="3"/>
    </row>
    <row r="8174" spans="16:25" x14ac:dyDescent="0.45">
      <c r="P8174" s="3"/>
      <c r="W8174" s="3"/>
      <c r="Y8174" s="3"/>
    </row>
    <row r="8175" spans="16:25" x14ac:dyDescent="0.45">
      <c r="P8175" s="3"/>
      <c r="W8175" s="3"/>
      <c r="Y8175" s="3"/>
    </row>
    <row r="8176" spans="16:25" x14ac:dyDescent="0.45">
      <c r="P8176" s="3"/>
      <c r="W8176" s="3"/>
      <c r="Y8176" s="3"/>
    </row>
    <row r="8177" spans="16:25" x14ac:dyDescent="0.45">
      <c r="P8177" s="3"/>
      <c r="W8177" s="3"/>
      <c r="Y8177" s="3"/>
    </row>
    <row r="8178" spans="16:25" x14ac:dyDescent="0.45">
      <c r="P8178" s="3"/>
      <c r="W8178" s="3"/>
      <c r="Y8178" s="3"/>
    </row>
    <row r="8179" spans="16:25" x14ac:dyDescent="0.45">
      <c r="P8179" s="3"/>
      <c r="W8179" s="3"/>
      <c r="Y8179" s="3"/>
    </row>
    <row r="8180" spans="16:25" x14ac:dyDescent="0.45">
      <c r="P8180" s="3"/>
      <c r="W8180" s="3"/>
      <c r="Y8180" s="3"/>
    </row>
    <row r="8181" spans="16:25" x14ac:dyDescent="0.45">
      <c r="P8181" s="3"/>
      <c r="W8181" s="3"/>
      <c r="Y8181" s="3"/>
    </row>
    <row r="8182" spans="16:25" x14ac:dyDescent="0.45">
      <c r="P8182" s="3"/>
      <c r="W8182" s="3"/>
      <c r="Y8182" s="3"/>
    </row>
    <row r="8183" spans="16:25" x14ac:dyDescent="0.45">
      <c r="P8183" s="3"/>
      <c r="W8183" s="3"/>
      <c r="Y8183" s="3"/>
    </row>
    <row r="8184" spans="16:25" x14ac:dyDescent="0.45">
      <c r="P8184" s="3"/>
      <c r="W8184" s="3"/>
      <c r="Y8184" s="3"/>
    </row>
    <row r="8185" spans="16:25" x14ac:dyDescent="0.45">
      <c r="P8185" s="3"/>
      <c r="W8185" s="3"/>
      <c r="Y8185" s="3"/>
    </row>
    <row r="8186" spans="16:25" x14ac:dyDescent="0.45">
      <c r="P8186" s="3"/>
      <c r="W8186" s="3"/>
      <c r="Y8186" s="3"/>
    </row>
    <row r="8187" spans="16:25" x14ac:dyDescent="0.45">
      <c r="P8187" s="3"/>
      <c r="W8187" s="3"/>
      <c r="Y8187" s="3"/>
    </row>
    <row r="8188" spans="16:25" x14ac:dyDescent="0.45">
      <c r="P8188" s="3"/>
      <c r="W8188" s="3"/>
      <c r="Y8188" s="3"/>
    </row>
    <row r="8189" spans="16:25" x14ac:dyDescent="0.45">
      <c r="P8189" s="3"/>
      <c r="W8189" s="3"/>
      <c r="Y8189" s="3"/>
    </row>
    <row r="8190" spans="16:25" x14ac:dyDescent="0.45">
      <c r="P8190" s="3"/>
      <c r="W8190" s="3"/>
      <c r="Y8190" s="3"/>
    </row>
    <row r="8191" spans="16:25" x14ac:dyDescent="0.45">
      <c r="P8191" s="3"/>
      <c r="W8191" s="3"/>
      <c r="Y8191" s="3"/>
    </row>
    <row r="8192" spans="16:25" x14ac:dyDescent="0.45">
      <c r="P8192" s="3"/>
      <c r="W8192" s="3"/>
      <c r="Y8192" s="3"/>
    </row>
    <row r="8193" spans="16:25" x14ac:dyDescent="0.45">
      <c r="P8193" s="3"/>
      <c r="W8193" s="3"/>
      <c r="Y8193" s="3"/>
    </row>
    <row r="8194" spans="16:25" x14ac:dyDescent="0.45">
      <c r="P8194" s="3"/>
      <c r="W8194" s="3"/>
      <c r="Y8194" s="3"/>
    </row>
    <row r="8195" spans="16:25" x14ac:dyDescent="0.45">
      <c r="P8195" s="3"/>
      <c r="W8195" s="3"/>
      <c r="Y8195" s="3"/>
    </row>
    <row r="8196" spans="16:25" x14ac:dyDescent="0.45">
      <c r="P8196" s="3"/>
      <c r="W8196" s="3"/>
      <c r="Y8196" s="3"/>
    </row>
    <row r="8197" spans="16:25" x14ac:dyDescent="0.45">
      <c r="P8197" s="3"/>
      <c r="W8197" s="3"/>
      <c r="Y8197" s="3"/>
    </row>
    <row r="8198" spans="16:25" x14ac:dyDescent="0.45">
      <c r="P8198" s="3"/>
      <c r="W8198" s="3"/>
      <c r="Y8198" s="3"/>
    </row>
    <row r="8199" spans="16:25" x14ac:dyDescent="0.45">
      <c r="P8199" s="3"/>
      <c r="W8199" s="3"/>
      <c r="Y8199" s="3"/>
    </row>
    <row r="8200" spans="16:25" x14ac:dyDescent="0.45">
      <c r="P8200" s="3"/>
      <c r="W8200" s="3"/>
      <c r="Y8200" s="3"/>
    </row>
    <row r="8201" spans="16:25" x14ac:dyDescent="0.45">
      <c r="P8201" s="3"/>
      <c r="W8201" s="3"/>
      <c r="Y8201" s="3"/>
    </row>
    <row r="8202" spans="16:25" x14ac:dyDescent="0.45">
      <c r="P8202" s="3"/>
      <c r="W8202" s="3"/>
      <c r="Y8202" s="3"/>
    </row>
    <row r="8203" spans="16:25" x14ac:dyDescent="0.45">
      <c r="P8203" s="3"/>
      <c r="W8203" s="3"/>
      <c r="Y8203" s="3"/>
    </row>
    <row r="8204" spans="16:25" x14ac:dyDescent="0.45">
      <c r="P8204" s="3"/>
      <c r="W8204" s="3"/>
      <c r="Y8204" s="3"/>
    </row>
    <row r="8205" spans="16:25" x14ac:dyDescent="0.45">
      <c r="P8205" s="3"/>
      <c r="W8205" s="3"/>
      <c r="Y8205" s="3"/>
    </row>
    <row r="8206" spans="16:25" x14ac:dyDescent="0.45">
      <c r="P8206" s="3"/>
      <c r="W8206" s="3"/>
      <c r="Y8206" s="3"/>
    </row>
    <row r="8207" spans="16:25" x14ac:dyDescent="0.45">
      <c r="P8207" s="3"/>
      <c r="W8207" s="3"/>
      <c r="Y8207" s="3"/>
    </row>
    <row r="8208" spans="16:25" x14ac:dyDescent="0.45">
      <c r="P8208" s="3"/>
      <c r="W8208" s="3"/>
      <c r="Y8208" s="3"/>
    </row>
    <row r="8209" spans="16:25" x14ac:dyDescent="0.45">
      <c r="P8209" s="3"/>
      <c r="W8209" s="3"/>
      <c r="Y8209" s="3"/>
    </row>
    <row r="8210" spans="16:25" x14ac:dyDescent="0.45">
      <c r="P8210" s="3"/>
      <c r="W8210" s="3"/>
      <c r="Y8210" s="3"/>
    </row>
    <row r="8211" spans="16:25" x14ac:dyDescent="0.45">
      <c r="P8211" s="3"/>
      <c r="W8211" s="3"/>
      <c r="Y8211" s="3"/>
    </row>
    <row r="8212" spans="16:25" x14ac:dyDescent="0.45">
      <c r="P8212" s="3"/>
      <c r="W8212" s="3"/>
      <c r="Y8212" s="3"/>
    </row>
    <row r="8213" spans="16:25" x14ac:dyDescent="0.45">
      <c r="P8213" s="3"/>
      <c r="W8213" s="3"/>
      <c r="Y8213" s="3"/>
    </row>
    <row r="8214" spans="16:25" x14ac:dyDescent="0.45">
      <c r="P8214" s="3"/>
      <c r="W8214" s="3"/>
      <c r="Y8214" s="3"/>
    </row>
    <row r="8215" spans="16:25" x14ac:dyDescent="0.45">
      <c r="P8215" s="3"/>
      <c r="W8215" s="3"/>
      <c r="Y8215" s="3"/>
    </row>
    <row r="8216" spans="16:25" x14ac:dyDescent="0.45">
      <c r="P8216" s="3"/>
      <c r="W8216" s="3"/>
      <c r="Y8216" s="3"/>
    </row>
    <row r="8217" spans="16:25" x14ac:dyDescent="0.45">
      <c r="P8217" s="3"/>
      <c r="W8217" s="3"/>
      <c r="Y8217" s="3"/>
    </row>
    <row r="8218" spans="16:25" x14ac:dyDescent="0.45">
      <c r="P8218" s="3"/>
      <c r="W8218" s="3"/>
      <c r="Y8218" s="3"/>
    </row>
    <row r="8219" spans="16:25" x14ac:dyDescent="0.45">
      <c r="P8219" s="3"/>
      <c r="W8219" s="3"/>
      <c r="Y8219" s="3"/>
    </row>
    <row r="8220" spans="16:25" x14ac:dyDescent="0.45">
      <c r="P8220" s="3"/>
      <c r="W8220" s="3"/>
      <c r="Y8220" s="3"/>
    </row>
    <row r="8221" spans="16:25" x14ac:dyDescent="0.45">
      <c r="P8221" s="3"/>
      <c r="W8221" s="3"/>
      <c r="Y8221" s="3"/>
    </row>
    <row r="8222" spans="16:25" x14ac:dyDescent="0.45">
      <c r="P8222" s="3"/>
      <c r="W8222" s="3"/>
      <c r="Y8222" s="3"/>
    </row>
    <row r="8223" spans="16:25" x14ac:dyDescent="0.45">
      <c r="P8223" s="3"/>
      <c r="W8223" s="3"/>
      <c r="Y8223" s="3"/>
    </row>
    <row r="8224" spans="16:25" x14ac:dyDescent="0.45">
      <c r="P8224" s="3"/>
      <c r="W8224" s="3"/>
      <c r="Y8224" s="3"/>
    </row>
    <row r="8225" spans="16:25" x14ac:dyDescent="0.45">
      <c r="P8225" s="3"/>
      <c r="W8225" s="3"/>
      <c r="Y8225" s="3"/>
    </row>
    <row r="8226" spans="16:25" x14ac:dyDescent="0.45">
      <c r="P8226" s="3"/>
      <c r="W8226" s="3"/>
      <c r="Y8226" s="3"/>
    </row>
    <row r="8227" spans="16:25" x14ac:dyDescent="0.45">
      <c r="P8227" s="3"/>
      <c r="W8227" s="3"/>
      <c r="Y8227" s="3"/>
    </row>
    <row r="8228" spans="16:25" x14ac:dyDescent="0.45">
      <c r="P8228" s="3"/>
      <c r="W8228" s="3"/>
      <c r="Y8228" s="3"/>
    </row>
    <row r="8229" spans="16:25" x14ac:dyDescent="0.45">
      <c r="P8229" s="3"/>
      <c r="W8229" s="3"/>
      <c r="Y8229" s="3"/>
    </row>
    <row r="8230" spans="16:25" x14ac:dyDescent="0.45">
      <c r="P8230" s="3"/>
      <c r="W8230" s="3"/>
      <c r="Y8230" s="3"/>
    </row>
    <row r="8231" spans="16:25" x14ac:dyDescent="0.45">
      <c r="P8231" s="3"/>
      <c r="W8231" s="3"/>
      <c r="Y8231" s="3"/>
    </row>
    <row r="8232" spans="16:25" x14ac:dyDescent="0.45">
      <c r="P8232" s="3"/>
      <c r="W8232" s="3"/>
      <c r="Y8232" s="3"/>
    </row>
    <row r="8233" spans="16:25" x14ac:dyDescent="0.45">
      <c r="P8233" s="3"/>
      <c r="W8233" s="3"/>
      <c r="Y8233" s="3"/>
    </row>
    <row r="8234" spans="16:25" x14ac:dyDescent="0.45">
      <c r="P8234" s="3"/>
      <c r="W8234" s="3"/>
      <c r="Y8234" s="3"/>
    </row>
    <row r="8235" spans="16:25" x14ac:dyDescent="0.45">
      <c r="P8235" s="3"/>
      <c r="W8235" s="3"/>
      <c r="Y8235" s="3"/>
    </row>
    <row r="8236" spans="16:25" x14ac:dyDescent="0.45">
      <c r="P8236" s="3"/>
      <c r="W8236" s="3"/>
      <c r="Y8236" s="3"/>
    </row>
    <row r="8237" spans="16:25" x14ac:dyDescent="0.45">
      <c r="P8237" s="3"/>
      <c r="W8237" s="3"/>
      <c r="Y8237" s="3"/>
    </row>
    <row r="8238" spans="16:25" x14ac:dyDescent="0.45">
      <c r="P8238" s="3"/>
      <c r="W8238" s="3"/>
      <c r="Y8238" s="3"/>
    </row>
    <row r="8239" spans="16:25" x14ac:dyDescent="0.45">
      <c r="P8239" s="3"/>
      <c r="W8239" s="3"/>
      <c r="Y8239" s="3"/>
    </row>
    <row r="8240" spans="16:25" x14ac:dyDescent="0.45">
      <c r="P8240" s="3"/>
      <c r="W8240" s="3"/>
      <c r="Y8240" s="3"/>
    </row>
    <row r="8241" spans="16:25" x14ac:dyDescent="0.45">
      <c r="P8241" s="3"/>
      <c r="W8241" s="3"/>
      <c r="Y8241" s="3"/>
    </row>
    <row r="8242" spans="16:25" x14ac:dyDescent="0.45">
      <c r="P8242" s="3"/>
      <c r="W8242" s="3"/>
      <c r="Y8242" s="3"/>
    </row>
    <row r="8243" spans="16:25" x14ac:dyDescent="0.45">
      <c r="P8243" s="3"/>
      <c r="W8243" s="3"/>
      <c r="Y8243" s="3"/>
    </row>
    <row r="8244" spans="16:25" x14ac:dyDescent="0.45">
      <c r="P8244" s="3"/>
      <c r="W8244" s="3"/>
      <c r="Y8244" s="3"/>
    </row>
    <row r="8245" spans="16:25" x14ac:dyDescent="0.45">
      <c r="P8245" s="3"/>
      <c r="W8245" s="3"/>
      <c r="Y8245" s="3"/>
    </row>
    <row r="8246" spans="16:25" x14ac:dyDescent="0.45">
      <c r="P8246" s="3"/>
      <c r="W8246" s="3"/>
      <c r="Y8246" s="3"/>
    </row>
    <row r="8247" spans="16:25" x14ac:dyDescent="0.45">
      <c r="P8247" s="3"/>
      <c r="W8247" s="3"/>
      <c r="Y8247" s="3"/>
    </row>
    <row r="8248" spans="16:25" x14ac:dyDescent="0.45">
      <c r="P8248" s="3"/>
      <c r="W8248" s="3"/>
      <c r="Y8248" s="3"/>
    </row>
    <row r="8249" spans="16:25" x14ac:dyDescent="0.45">
      <c r="P8249" s="3"/>
      <c r="W8249" s="3"/>
      <c r="Y8249" s="3"/>
    </row>
    <row r="8250" spans="16:25" x14ac:dyDescent="0.45">
      <c r="P8250" s="3"/>
      <c r="W8250" s="3"/>
      <c r="Y8250" s="3"/>
    </row>
    <row r="8251" spans="16:25" x14ac:dyDescent="0.45">
      <c r="P8251" s="3"/>
      <c r="W8251" s="3"/>
      <c r="Y8251" s="3"/>
    </row>
    <row r="8252" spans="16:25" x14ac:dyDescent="0.45">
      <c r="P8252" s="3"/>
      <c r="W8252" s="3"/>
      <c r="Y8252" s="3"/>
    </row>
    <row r="8253" spans="16:25" x14ac:dyDescent="0.45">
      <c r="P8253" s="3"/>
      <c r="W8253" s="3"/>
      <c r="Y8253" s="3"/>
    </row>
    <row r="8254" spans="16:25" x14ac:dyDescent="0.45">
      <c r="P8254" s="3"/>
      <c r="W8254" s="3"/>
      <c r="Y8254" s="3"/>
    </row>
    <row r="8255" spans="16:25" x14ac:dyDescent="0.45">
      <c r="P8255" s="3"/>
      <c r="W8255" s="3"/>
      <c r="Y8255" s="3"/>
    </row>
    <row r="8256" spans="16:25" x14ac:dyDescent="0.45">
      <c r="P8256" s="3"/>
      <c r="W8256" s="3"/>
      <c r="Y8256" s="3"/>
    </row>
    <row r="8257" spans="16:25" x14ac:dyDescent="0.45">
      <c r="P8257" s="3"/>
      <c r="W8257" s="3"/>
      <c r="Y8257" s="3"/>
    </row>
    <row r="8258" spans="16:25" x14ac:dyDescent="0.45">
      <c r="P8258" s="3"/>
      <c r="W8258" s="3"/>
      <c r="Y8258" s="3"/>
    </row>
    <row r="8259" spans="16:25" x14ac:dyDescent="0.45">
      <c r="P8259" s="3"/>
      <c r="W8259" s="3"/>
      <c r="Y8259" s="3"/>
    </row>
    <row r="8260" spans="16:25" x14ac:dyDescent="0.45">
      <c r="P8260" s="3"/>
      <c r="W8260" s="3"/>
      <c r="Y8260" s="3"/>
    </row>
    <row r="8261" spans="16:25" x14ac:dyDescent="0.45">
      <c r="P8261" s="3"/>
      <c r="W8261" s="3"/>
      <c r="Y8261" s="3"/>
    </row>
    <row r="8262" spans="16:25" x14ac:dyDescent="0.45">
      <c r="P8262" s="3"/>
      <c r="W8262" s="3"/>
      <c r="Y8262" s="3"/>
    </row>
    <row r="8263" spans="16:25" x14ac:dyDescent="0.45">
      <c r="P8263" s="3"/>
      <c r="W8263" s="3"/>
      <c r="Y8263" s="3"/>
    </row>
    <row r="8264" spans="16:25" x14ac:dyDescent="0.45">
      <c r="P8264" s="3"/>
      <c r="W8264" s="3"/>
      <c r="Y8264" s="3"/>
    </row>
    <row r="8265" spans="16:25" x14ac:dyDescent="0.45">
      <c r="P8265" s="3"/>
      <c r="W8265" s="3"/>
      <c r="Y8265" s="3"/>
    </row>
    <row r="8266" spans="16:25" x14ac:dyDescent="0.45">
      <c r="P8266" s="3"/>
      <c r="W8266" s="3"/>
      <c r="Y8266" s="3"/>
    </row>
    <row r="8267" spans="16:25" x14ac:dyDescent="0.45">
      <c r="P8267" s="3"/>
      <c r="W8267" s="3"/>
      <c r="Y8267" s="3"/>
    </row>
    <row r="8268" spans="16:25" x14ac:dyDescent="0.45">
      <c r="P8268" s="3"/>
      <c r="W8268" s="3"/>
      <c r="Y8268" s="3"/>
    </row>
    <row r="8269" spans="16:25" x14ac:dyDescent="0.45">
      <c r="P8269" s="3"/>
      <c r="W8269" s="3"/>
      <c r="Y8269" s="3"/>
    </row>
    <row r="8270" spans="16:25" x14ac:dyDescent="0.45">
      <c r="P8270" s="3"/>
      <c r="W8270" s="3"/>
      <c r="Y8270" s="3"/>
    </row>
    <row r="8271" spans="16:25" x14ac:dyDescent="0.45">
      <c r="P8271" s="3"/>
      <c r="W8271" s="3"/>
      <c r="Y8271" s="3"/>
    </row>
    <row r="8272" spans="16:25" x14ac:dyDescent="0.45">
      <c r="P8272" s="3"/>
      <c r="W8272" s="3"/>
      <c r="Y8272" s="3"/>
    </row>
    <row r="8273" spans="16:25" x14ac:dyDescent="0.45">
      <c r="P8273" s="3"/>
      <c r="W8273" s="3"/>
      <c r="Y8273" s="3"/>
    </row>
    <row r="8274" spans="16:25" x14ac:dyDescent="0.45">
      <c r="P8274" s="3"/>
      <c r="W8274" s="3"/>
      <c r="Y8274" s="3"/>
    </row>
    <row r="8275" spans="16:25" x14ac:dyDescent="0.45">
      <c r="P8275" s="3"/>
      <c r="W8275" s="3"/>
      <c r="Y8275" s="3"/>
    </row>
    <row r="8276" spans="16:25" x14ac:dyDescent="0.45">
      <c r="P8276" s="3"/>
      <c r="W8276" s="3"/>
      <c r="Y8276" s="3"/>
    </row>
    <row r="8277" spans="16:25" x14ac:dyDescent="0.45">
      <c r="P8277" s="3"/>
      <c r="W8277" s="3"/>
      <c r="Y8277" s="3"/>
    </row>
    <row r="8278" spans="16:25" x14ac:dyDescent="0.45">
      <c r="P8278" s="3"/>
      <c r="W8278" s="3"/>
      <c r="Y8278" s="3"/>
    </row>
    <row r="8279" spans="16:25" x14ac:dyDescent="0.45">
      <c r="P8279" s="3"/>
      <c r="W8279" s="3"/>
      <c r="Y8279" s="3"/>
    </row>
    <row r="8280" spans="16:25" x14ac:dyDescent="0.45">
      <c r="P8280" s="3"/>
      <c r="W8280" s="3"/>
      <c r="Y8280" s="3"/>
    </row>
    <row r="8281" spans="16:25" x14ac:dyDescent="0.45">
      <c r="P8281" s="3"/>
      <c r="W8281" s="3"/>
      <c r="Y8281" s="3"/>
    </row>
    <row r="8282" spans="16:25" x14ac:dyDescent="0.45">
      <c r="P8282" s="3"/>
      <c r="W8282" s="3"/>
      <c r="Y8282" s="3"/>
    </row>
    <row r="8283" spans="16:25" x14ac:dyDescent="0.45">
      <c r="P8283" s="3"/>
      <c r="W8283" s="3"/>
      <c r="Y8283" s="3"/>
    </row>
    <row r="8284" spans="16:25" x14ac:dyDescent="0.45">
      <c r="P8284" s="3"/>
      <c r="W8284" s="3"/>
      <c r="Y8284" s="3"/>
    </row>
    <row r="8285" spans="16:25" x14ac:dyDescent="0.45">
      <c r="P8285" s="3"/>
      <c r="W8285" s="3"/>
      <c r="Y8285" s="3"/>
    </row>
    <row r="8286" spans="16:25" x14ac:dyDescent="0.45">
      <c r="P8286" s="3"/>
      <c r="W8286" s="3"/>
      <c r="Y8286" s="3"/>
    </row>
    <row r="8287" spans="16:25" x14ac:dyDescent="0.45">
      <c r="P8287" s="3"/>
      <c r="W8287" s="3"/>
      <c r="Y8287" s="3"/>
    </row>
    <row r="8288" spans="16:25" x14ac:dyDescent="0.45">
      <c r="P8288" s="3"/>
      <c r="W8288" s="3"/>
      <c r="Y8288" s="3"/>
    </row>
    <row r="8289" spans="16:25" x14ac:dyDescent="0.45">
      <c r="P8289" s="3"/>
      <c r="W8289" s="3"/>
      <c r="Y8289" s="3"/>
    </row>
    <row r="8290" spans="16:25" x14ac:dyDescent="0.45">
      <c r="P8290" s="3"/>
      <c r="W8290" s="3"/>
      <c r="Y8290" s="3"/>
    </row>
    <row r="8291" spans="16:25" x14ac:dyDescent="0.45">
      <c r="P8291" s="3"/>
      <c r="W8291" s="3"/>
      <c r="Y8291" s="3"/>
    </row>
    <row r="8292" spans="16:25" x14ac:dyDescent="0.45">
      <c r="P8292" s="3"/>
      <c r="W8292" s="3"/>
      <c r="Y8292" s="3"/>
    </row>
    <row r="8293" spans="16:25" x14ac:dyDescent="0.45">
      <c r="P8293" s="3"/>
      <c r="W8293" s="3"/>
      <c r="Y8293" s="3"/>
    </row>
    <row r="8294" spans="16:25" x14ac:dyDescent="0.45">
      <c r="P8294" s="3"/>
      <c r="W8294" s="3"/>
      <c r="Y8294" s="3"/>
    </row>
    <row r="8295" spans="16:25" x14ac:dyDescent="0.45">
      <c r="P8295" s="3"/>
      <c r="W8295" s="3"/>
      <c r="Y8295" s="3"/>
    </row>
    <row r="8296" spans="16:25" x14ac:dyDescent="0.45">
      <c r="P8296" s="3"/>
      <c r="W8296" s="3"/>
      <c r="Y8296" s="3"/>
    </row>
    <row r="8297" spans="16:25" x14ac:dyDescent="0.45">
      <c r="P8297" s="3"/>
      <c r="W8297" s="3"/>
      <c r="Y8297" s="3"/>
    </row>
    <row r="8298" spans="16:25" x14ac:dyDescent="0.45">
      <c r="P8298" s="3"/>
      <c r="W8298" s="3"/>
      <c r="Y8298" s="3"/>
    </row>
    <row r="8299" spans="16:25" x14ac:dyDescent="0.45">
      <c r="P8299" s="3"/>
      <c r="W8299" s="3"/>
      <c r="Y8299" s="3"/>
    </row>
    <row r="8300" spans="16:25" x14ac:dyDescent="0.45">
      <c r="P8300" s="3"/>
      <c r="W8300" s="3"/>
      <c r="Y8300" s="3"/>
    </row>
    <row r="8301" spans="16:25" x14ac:dyDescent="0.45">
      <c r="P8301" s="3"/>
      <c r="W8301" s="3"/>
      <c r="Y8301" s="3"/>
    </row>
    <row r="8302" spans="16:25" x14ac:dyDescent="0.45">
      <c r="P8302" s="3"/>
      <c r="W8302" s="3"/>
      <c r="Y8302" s="3"/>
    </row>
    <row r="8303" spans="16:25" x14ac:dyDescent="0.45">
      <c r="P8303" s="3"/>
      <c r="W8303" s="3"/>
      <c r="Y8303" s="3"/>
    </row>
    <row r="8304" spans="16:25" x14ac:dyDescent="0.45">
      <c r="P8304" s="3"/>
      <c r="W8304" s="3"/>
      <c r="Y8304" s="3"/>
    </row>
    <row r="8305" spans="16:25" x14ac:dyDescent="0.45">
      <c r="P8305" s="3"/>
      <c r="W8305" s="3"/>
      <c r="Y8305" s="3"/>
    </row>
    <row r="8306" spans="16:25" x14ac:dyDescent="0.45">
      <c r="P8306" s="3"/>
      <c r="W8306" s="3"/>
      <c r="Y8306" s="3"/>
    </row>
    <row r="8307" spans="16:25" x14ac:dyDescent="0.45">
      <c r="P8307" s="3"/>
      <c r="W8307" s="3"/>
      <c r="Y8307" s="3"/>
    </row>
    <row r="8308" spans="16:25" x14ac:dyDescent="0.45">
      <c r="P8308" s="3"/>
      <c r="W8308" s="3"/>
      <c r="Y8308" s="3"/>
    </row>
    <row r="8309" spans="16:25" x14ac:dyDescent="0.45">
      <c r="P8309" s="3"/>
      <c r="W8309" s="3"/>
      <c r="Y8309" s="3"/>
    </row>
    <row r="8310" spans="16:25" x14ac:dyDescent="0.45">
      <c r="P8310" s="3"/>
      <c r="W8310" s="3"/>
      <c r="Y8310" s="3"/>
    </row>
    <row r="8311" spans="16:25" x14ac:dyDescent="0.45">
      <c r="P8311" s="3"/>
      <c r="W8311" s="3"/>
      <c r="Y8311" s="3"/>
    </row>
    <row r="8312" spans="16:25" x14ac:dyDescent="0.45">
      <c r="P8312" s="3"/>
      <c r="W8312" s="3"/>
      <c r="Y8312" s="3"/>
    </row>
    <row r="8313" spans="16:25" x14ac:dyDescent="0.45">
      <c r="P8313" s="3"/>
      <c r="W8313" s="3"/>
      <c r="Y8313" s="3"/>
    </row>
    <row r="8314" spans="16:25" x14ac:dyDescent="0.45">
      <c r="P8314" s="3"/>
      <c r="W8314" s="3"/>
      <c r="Y8314" s="3"/>
    </row>
    <row r="8315" spans="16:25" x14ac:dyDescent="0.45">
      <c r="P8315" s="3"/>
      <c r="W8315" s="3"/>
      <c r="Y8315" s="3"/>
    </row>
    <row r="8316" spans="16:25" x14ac:dyDescent="0.45">
      <c r="P8316" s="3"/>
      <c r="W8316" s="3"/>
      <c r="Y8316" s="3"/>
    </row>
    <row r="8317" spans="16:25" x14ac:dyDescent="0.45">
      <c r="P8317" s="3"/>
      <c r="W8317" s="3"/>
      <c r="Y8317" s="3"/>
    </row>
    <row r="8318" spans="16:25" x14ac:dyDescent="0.45">
      <c r="P8318" s="3"/>
      <c r="W8318" s="3"/>
      <c r="Y8318" s="3"/>
    </row>
    <row r="8319" spans="16:25" x14ac:dyDescent="0.45">
      <c r="P8319" s="3"/>
      <c r="W8319" s="3"/>
      <c r="Y8319" s="3"/>
    </row>
    <row r="8320" spans="16:25" x14ac:dyDescent="0.45">
      <c r="P8320" s="3"/>
      <c r="W8320" s="3"/>
      <c r="Y8320" s="3"/>
    </row>
    <row r="8321" spans="16:25" x14ac:dyDescent="0.45">
      <c r="P8321" s="3"/>
      <c r="W8321" s="3"/>
      <c r="Y8321" s="3"/>
    </row>
    <row r="8322" spans="16:25" x14ac:dyDescent="0.45">
      <c r="P8322" s="3"/>
      <c r="W8322" s="3"/>
      <c r="Y8322" s="3"/>
    </row>
    <row r="8323" spans="16:25" x14ac:dyDescent="0.45">
      <c r="P8323" s="3"/>
      <c r="W8323" s="3"/>
      <c r="Y8323" s="3"/>
    </row>
    <row r="8324" spans="16:25" x14ac:dyDescent="0.45">
      <c r="P8324" s="3"/>
      <c r="W8324" s="3"/>
      <c r="Y8324" s="3"/>
    </row>
    <row r="8325" spans="16:25" x14ac:dyDescent="0.45">
      <c r="P8325" s="3"/>
      <c r="W8325" s="3"/>
      <c r="Y8325" s="3"/>
    </row>
    <row r="8326" spans="16:25" x14ac:dyDescent="0.45">
      <c r="P8326" s="3"/>
      <c r="W8326" s="3"/>
      <c r="Y8326" s="3"/>
    </row>
    <row r="8327" spans="16:25" x14ac:dyDescent="0.45">
      <c r="P8327" s="3"/>
      <c r="W8327" s="3"/>
      <c r="Y8327" s="3"/>
    </row>
    <row r="8328" spans="16:25" x14ac:dyDescent="0.45">
      <c r="P8328" s="3"/>
      <c r="W8328" s="3"/>
      <c r="Y8328" s="3"/>
    </row>
    <row r="8329" spans="16:25" x14ac:dyDescent="0.45">
      <c r="P8329" s="3"/>
      <c r="W8329" s="3"/>
      <c r="Y8329" s="3"/>
    </row>
    <row r="8330" spans="16:25" x14ac:dyDescent="0.45">
      <c r="P8330" s="3"/>
      <c r="W8330" s="3"/>
      <c r="Y8330" s="3"/>
    </row>
    <row r="8331" spans="16:25" x14ac:dyDescent="0.45">
      <c r="P8331" s="3"/>
      <c r="W8331" s="3"/>
      <c r="Y8331" s="3"/>
    </row>
    <row r="8332" spans="16:25" x14ac:dyDescent="0.45">
      <c r="P8332" s="3"/>
      <c r="W8332" s="3"/>
      <c r="Y8332" s="3"/>
    </row>
    <row r="8333" spans="16:25" x14ac:dyDescent="0.45">
      <c r="P8333" s="3"/>
      <c r="W8333" s="3"/>
      <c r="Y8333" s="3"/>
    </row>
    <row r="8334" spans="16:25" x14ac:dyDescent="0.45">
      <c r="P8334" s="3"/>
      <c r="W8334" s="3"/>
      <c r="Y8334" s="3"/>
    </row>
    <row r="8335" spans="16:25" x14ac:dyDescent="0.45">
      <c r="P8335" s="3"/>
      <c r="W8335" s="3"/>
      <c r="Y8335" s="3"/>
    </row>
    <row r="8336" spans="16:25" x14ac:dyDescent="0.45">
      <c r="P8336" s="3"/>
      <c r="W8336" s="3"/>
      <c r="Y8336" s="3"/>
    </row>
    <row r="8337" spans="16:25" x14ac:dyDescent="0.45">
      <c r="P8337" s="3"/>
      <c r="W8337" s="3"/>
      <c r="Y8337" s="3"/>
    </row>
    <row r="8338" spans="16:25" x14ac:dyDescent="0.45">
      <c r="P8338" s="3"/>
      <c r="W8338" s="3"/>
      <c r="Y8338" s="3"/>
    </row>
    <row r="8339" spans="16:25" x14ac:dyDescent="0.45">
      <c r="P8339" s="3"/>
      <c r="W8339" s="3"/>
      <c r="Y8339" s="3"/>
    </row>
    <row r="8340" spans="16:25" x14ac:dyDescent="0.45">
      <c r="P8340" s="3"/>
      <c r="W8340" s="3"/>
      <c r="Y8340" s="3"/>
    </row>
    <row r="8341" spans="16:25" x14ac:dyDescent="0.45">
      <c r="P8341" s="3"/>
      <c r="W8341" s="3"/>
      <c r="Y8341" s="3"/>
    </row>
    <row r="8342" spans="16:25" x14ac:dyDescent="0.45">
      <c r="P8342" s="3"/>
      <c r="W8342" s="3"/>
      <c r="Y8342" s="3"/>
    </row>
    <row r="8343" spans="16:25" x14ac:dyDescent="0.45">
      <c r="P8343" s="3"/>
      <c r="W8343" s="3"/>
      <c r="Y8343" s="3"/>
    </row>
    <row r="8344" spans="16:25" x14ac:dyDescent="0.45">
      <c r="P8344" s="3"/>
      <c r="W8344" s="3"/>
      <c r="Y8344" s="3"/>
    </row>
    <row r="8345" spans="16:25" x14ac:dyDescent="0.45">
      <c r="P8345" s="3"/>
      <c r="W8345" s="3"/>
      <c r="Y8345" s="3"/>
    </row>
    <row r="8346" spans="16:25" x14ac:dyDescent="0.45">
      <c r="P8346" s="3"/>
      <c r="W8346" s="3"/>
      <c r="Y8346" s="3"/>
    </row>
    <row r="8347" spans="16:25" x14ac:dyDescent="0.45">
      <c r="P8347" s="3"/>
      <c r="W8347" s="3"/>
      <c r="Y8347" s="3"/>
    </row>
    <row r="8348" spans="16:25" x14ac:dyDescent="0.45">
      <c r="P8348" s="3"/>
      <c r="W8348" s="3"/>
      <c r="Y8348" s="3"/>
    </row>
    <row r="8349" spans="16:25" x14ac:dyDescent="0.45">
      <c r="P8349" s="3"/>
      <c r="W8349" s="3"/>
      <c r="Y8349" s="3"/>
    </row>
    <row r="8350" spans="16:25" x14ac:dyDescent="0.45">
      <c r="P8350" s="3"/>
      <c r="W8350" s="3"/>
      <c r="Y8350" s="3"/>
    </row>
    <row r="8351" spans="16:25" x14ac:dyDescent="0.45">
      <c r="P8351" s="3"/>
      <c r="W8351" s="3"/>
      <c r="Y8351" s="3"/>
    </row>
    <row r="8352" spans="16:25" x14ac:dyDescent="0.45">
      <c r="P8352" s="3"/>
      <c r="W8352" s="3"/>
      <c r="Y8352" s="3"/>
    </row>
    <row r="8353" spans="16:25" x14ac:dyDescent="0.45">
      <c r="P8353" s="3"/>
      <c r="W8353" s="3"/>
      <c r="Y8353" s="3"/>
    </row>
    <row r="8354" spans="16:25" x14ac:dyDescent="0.45">
      <c r="P8354" s="3"/>
      <c r="W8354" s="3"/>
      <c r="Y8354" s="3"/>
    </row>
    <row r="8355" spans="16:25" x14ac:dyDescent="0.45">
      <c r="P8355" s="3"/>
      <c r="W8355" s="3"/>
      <c r="Y8355" s="3"/>
    </row>
    <row r="8356" spans="16:25" x14ac:dyDescent="0.45">
      <c r="P8356" s="3"/>
      <c r="W8356" s="3"/>
      <c r="Y8356" s="3"/>
    </row>
    <row r="8357" spans="16:25" x14ac:dyDescent="0.45">
      <c r="P8357" s="3"/>
      <c r="W8357" s="3"/>
      <c r="Y8357" s="3"/>
    </row>
    <row r="8358" spans="16:25" x14ac:dyDescent="0.45">
      <c r="P8358" s="3"/>
      <c r="W8358" s="3"/>
      <c r="Y8358" s="3"/>
    </row>
    <row r="8359" spans="16:25" x14ac:dyDescent="0.45">
      <c r="P8359" s="3"/>
      <c r="W8359" s="3"/>
      <c r="Y8359" s="3"/>
    </row>
    <row r="8360" spans="16:25" x14ac:dyDescent="0.45">
      <c r="P8360" s="3"/>
      <c r="W8360" s="3"/>
      <c r="Y8360" s="3"/>
    </row>
    <row r="8361" spans="16:25" x14ac:dyDescent="0.45">
      <c r="P8361" s="3"/>
      <c r="W8361" s="3"/>
      <c r="Y8361" s="3"/>
    </row>
    <row r="8362" spans="16:25" x14ac:dyDescent="0.45">
      <c r="P8362" s="3"/>
      <c r="W8362" s="3"/>
      <c r="Y8362" s="3"/>
    </row>
    <row r="8363" spans="16:25" x14ac:dyDescent="0.45">
      <c r="P8363" s="3"/>
      <c r="W8363" s="3"/>
      <c r="Y8363" s="3"/>
    </row>
    <row r="8364" spans="16:25" x14ac:dyDescent="0.45">
      <c r="P8364" s="3"/>
      <c r="W8364" s="3"/>
      <c r="Y8364" s="3"/>
    </row>
    <row r="8365" spans="16:25" x14ac:dyDescent="0.45">
      <c r="P8365" s="3"/>
      <c r="W8365" s="3"/>
      <c r="Y8365" s="3"/>
    </row>
    <row r="8366" spans="16:25" x14ac:dyDescent="0.45">
      <c r="P8366" s="3"/>
      <c r="W8366" s="3"/>
      <c r="Y8366" s="3"/>
    </row>
    <row r="8367" spans="16:25" x14ac:dyDescent="0.45">
      <c r="P8367" s="3"/>
      <c r="W8367" s="3"/>
      <c r="Y8367" s="3"/>
    </row>
    <row r="8368" spans="16:25" x14ac:dyDescent="0.45">
      <c r="P8368" s="3"/>
      <c r="W8368" s="3"/>
      <c r="Y8368" s="3"/>
    </row>
    <row r="8369" spans="16:25" x14ac:dyDescent="0.45">
      <c r="P8369" s="3"/>
      <c r="W8369" s="3"/>
      <c r="Y8369" s="3"/>
    </row>
    <row r="8370" spans="16:25" x14ac:dyDescent="0.45">
      <c r="P8370" s="3"/>
      <c r="W8370" s="3"/>
      <c r="Y8370" s="3"/>
    </row>
    <row r="8371" spans="16:25" x14ac:dyDescent="0.45">
      <c r="P8371" s="3"/>
      <c r="W8371" s="3"/>
      <c r="Y8371" s="3"/>
    </row>
    <row r="8372" spans="16:25" x14ac:dyDescent="0.45">
      <c r="P8372" s="3"/>
      <c r="W8372" s="3"/>
      <c r="Y8372" s="3"/>
    </row>
    <row r="8373" spans="16:25" x14ac:dyDescent="0.45">
      <c r="P8373" s="3"/>
      <c r="W8373" s="3"/>
      <c r="Y8373" s="3"/>
    </row>
    <row r="8374" spans="16:25" x14ac:dyDescent="0.45">
      <c r="P8374" s="3"/>
      <c r="W8374" s="3"/>
      <c r="Y8374" s="3"/>
    </row>
    <row r="8375" spans="16:25" x14ac:dyDescent="0.45">
      <c r="P8375" s="3"/>
      <c r="W8375" s="3"/>
      <c r="Y8375" s="3"/>
    </row>
    <row r="8376" spans="16:25" x14ac:dyDescent="0.45">
      <c r="P8376" s="3"/>
      <c r="W8376" s="3"/>
      <c r="Y8376" s="3"/>
    </row>
    <row r="8377" spans="16:25" x14ac:dyDescent="0.45">
      <c r="P8377" s="3"/>
      <c r="W8377" s="3"/>
      <c r="Y8377" s="3"/>
    </row>
    <row r="8378" spans="16:25" x14ac:dyDescent="0.45">
      <c r="P8378" s="3"/>
      <c r="W8378" s="3"/>
      <c r="Y8378" s="3"/>
    </row>
    <row r="8379" spans="16:25" x14ac:dyDescent="0.45">
      <c r="P8379" s="3"/>
      <c r="W8379" s="3"/>
      <c r="Y8379" s="3"/>
    </row>
    <row r="8380" spans="16:25" x14ac:dyDescent="0.45">
      <c r="P8380" s="3"/>
      <c r="W8380" s="3"/>
      <c r="Y8380" s="3"/>
    </row>
    <row r="8381" spans="16:25" x14ac:dyDescent="0.45">
      <c r="P8381" s="3"/>
      <c r="W8381" s="3"/>
      <c r="Y8381" s="3"/>
    </row>
    <row r="8382" spans="16:25" x14ac:dyDescent="0.45">
      <c r="P8382" s="3"/>
      <c r="W8382" s="3"/>
      <c r="Y8382" s="3"/>
    </row>
    <row r="8383" spans="16:25" x14ac:dyDescent="0.45">
      <c r="P8383" s="3"/>
      <c r="W8383" s="3"/>
      <c r="Y8383" s="3"/>
    </row>
    <row r="8384" spans="16:25" x14ac:dyDescent="0.45">
      <c r="P8384" s="3"/>
      <c r="W8384" s="3"/>
      <c r="Y8384" s="3"/>
    </row>
    <row r="8385" spans="16:25" x14ac:dyDescent="0.45">
      <c r="P8385" s="3"/>
      <c r="W8385" s="3"/>
      <c r="Y8385" s="3"/>
    </row>
    <row r="8386" spans="16:25" x14ac:dyDescent="0.45">
      <c r="P8386" s="3"/>
      <c r="W8386" s="3"/>
      <c r="Y8386" s="3"/>
    </row>
    <row r="8387" spans="16:25" x14ac:dyDescent="0.45">
      <c r="P8387" s="3"/>
      <c r="W8387" s="3"/>
      <c r="Y8387" s="3"/>
    </row>
    <row r="8388" spans="16:25" x14ac:dyDescent="0.45">
      <c r="P8388" s="3"/>
      <c r="W8388" s="3"/>
      <c r="Y8388" s="3"/>
    </row>
    <row r="8389" spans="16:25" x14ac:dyDescent="0.45">
      <c r="P8389" s="3"/>
      <c r="W8389" s="3"/>
      <c r="Y8389" s="3"/>
    </row>
    <row r="8390" spans="16:25" x14ac:dyDescent="0.45">
      <c r="P8390" s="3"/>
      <c r="W8390" s="3"/>
      <c r="Y8390" s="3"/>
    </row>
    <row r="8391" spans="16:25" x14ac:dyDescent="0.45">
      <c r="P8391" s="3"/>
      <c r="W8391" s="3"/>
      <c r="Y8391" s="3"/>
    </row>
    <row r="8392" spans="16:25" x14ac:dyDescent="0.45">
      <c r="P8392" s="3"/>
      <c r="W8392" s="3"/>
      <c r="Y8392" s="3"/>
    </row>
    <row r="8393" spans="16:25" x14ac:dyDescent="0.45">
      <c r="P8393" s="3"/>
      <c r="W8393" s="3"/>
      <c r="Y8393" s="3"/>
    </row>
    <row r="8394" spans="16:25" x14ac:dyDescent="0.45">
      <c r="P8394" s="3"/>
      <c r="W8394" s="3"/>
      <c r="Y8394" s="3"/>
    </row>
    <row r="8395" spans="16:25" x14ac:dyDescent="0.45">
      <c r="P8395" s="3"/>
      <c r="W8395" s="3"/>
      <c r="Y8395" s="3"/>
    </row>
    <row r="8396" spans="16:25" x14ac:dyDescent="0.45">
      <c r="P8396" s="3"/>
      <c r="W8396" s="3"/>
      <c r="Y8396" s="3"/>
    </row>
    <row r="8397" spans="16:25" x14ac:dyDescent="0.45">
      <c r="P8397" s="3"/>
      <c r="W8397" s="3"/>
      <c r="Y8397" s="3"/>
    </row>
    <row r="8398" spans="16:25" x14ac:dyDescent="0.45">
      <c r="P8398" s="3"/>
      <c r="W8398" s="3"/>
      <c r="Y8398" s="3"/>
    </row>
    <row r="8399" spans="16:25" x14ac:dyDescent="0.45">
      <c r="P8399" s="3"/>
      <c r="W8399" s="3"/>
      <c r="Y8399" s="3"/>
    </row>
    <row r="8400" spans="16:25" x14ac:dyDescent="0.45">
      <c r="P8400" s="3"/>
      <c r="W8400" s="3"/>
      <c r="Y8400" s="3"/>
    </row>
    <row r="8401" spans="16:25" x14ac:dyDescent="0.45">
      <c r="P8401" s="3"/>
      <c r="W8401" s="3"/>
      <c r="Y8401" s="3"/>
    </row>
    <row r="8402" spans="16:25" x14ac:dyDescent="0.45">
      <c r="P8402" s="3"/>
      <c r="W8402" s="3"/>
      <c r="Y8402" s="3"/>
    </row>
    <row r="8403" spans="16:25" x14ac:dyDescent="0.45">
      <c r="P8403" s="3"/>
      <c r="W8403" s="3"/>
      <c r="Y8403" s="3"/>
    </row>
    <row r="8404" spans="16:25" x14ac:dyDescent="0.45">
      <c r="P8404" s="3"/>
      <c r="W8404" s="3"/>
      <c r="Y8404" s="3"/>
    </row>
    <row r="8405" spans="16:25" x14ac:dyDescent="0.45">
      <c r="P8405" s="3"/>
      <c r="W8405" s="3"/>
      <c r="Y8405" s="3"/>
    </row>
    <row r="8406" spans="16:25" x14ac:dyDescent="0.45">
      <c r="P8406" s="3"/>
      <c r="W8406" s="3"/>
      <c r="Y8406" s="3"/>
    </row>
    <row r="8407" spans="16:25" x14ac:dyDescent="0.45">
      <c r="P8407" s="3"/>
      <c r="W8407" s="3"/>
      <c r="Y8407" s="3"/>
    </row>
    <row r="8408" spans="16:25" x14ac:dyDescent="0.45">
      <c r="P8408" s="3"/>
      <c r="W8408" s="3"/>
      <c r="Y8408" s="3"/>
    </row>
    <row r="8409" spans="16:25" x14ac:dyDescent="0.45">
      <c r="P8409" s="3"/>
      <c r="W8409" s="3"/>
      <c r="Y8409" s="3"/>
    </row>
    <row r="8410" spans="16:25" x14ac:dyDescent="0.45">
      <c r="P8410" s="3"/>
      <c r="W8410" s="3"/>
      <c r="Y8410" s="3"/>
    </row>
    <row r="8411" spans="16:25" x14ac:dyDescent="0.45">
      <c r="P8411" s="3"/>
      <c r="W8411" s="3"/>
      <c r="Y8411" s="3"/>
    </row>
    <row r="8412" spans="16:25" x14ac:dyDescent="0.45">
      <c r="P8412" s="3"/>
      <c r="W8412" s="3"/>
      <c r="Y8412" s="3"/>
    </row>
    <row r="8413" spans="16:25" x14ac:dyDescent="0.45">
      <c r="P8413" s="3"/>
      <c r="W8413" s="3"/>
      <c r="Y8413" s="3"/>
    </row>
    <row r="8414" spans="16:25" x14ac:dyDescent="0.45">
      <c r="P8414" s="3"/>
      <c r="W8414" s="3"/>
      <c r="Y8414" s="3"/>
    </row>
    <row r="8415" spans="16:25" x14ac:dyDescent="0.45">
      <c r="P8415" s="3"/>
      <c r="W8415" s="3"/>
      <c r="Y8415" s="3"/>
    </row>
    <row r="8416" spans="16:25" x14ac:dyDescent="0.45">
      <c r="P8416" s="3"/>
      <c r="W8416" s="3"/>
      <c r="Y8416" s="3"/>
    </row>
    <row r="8417" spans="16:25" x14ac:dyDescent="0.45">
      <c r="P8417" s="3"/>
      <c r="W8417" s="3"/>
      <c r="Y8417" s="3"/>
    </row>
    <row r="8418" spans="16:25" x14ac:dyDescent="0.45">
      <c r="P8418" s="3"/>
      <c r="W8418" s="3"/>
      <c r="Y8418" s="3"/>
    </row>
    <row r="8419" spans="16:25" x14ac:dyDescent="0.45">
      <c r="P8419" s="3"/>
      <c r="W8419" s="3"/>
      <c r="Y8419" s="3"/>
    </row>
    <row r="8420" spans="16:25" x14ac:dyDescent="0.45">
      <c r="P8420" s="3"/>
      <c r="W8420" s="3"/>
      <c r="Y8420" s="3"/>
    </row>
    <row r="8421" spans="16:25" x14ac:dyDescent="0.45">
      <c r="P8421" s="3"/>
      <c r="W8421" s="3"/>
      <c r="Y8421" s="3"/>
    </row>
    <row r="8422" spans="16:25" x14ac:dyDescent="0.45">
      <c r="P8422" s="3"/>
      <c r="W8422" s="3"/>
      <c r="Y8422" s="3"/>
    </row>
    <row r="8423" spans="16:25" x14ac:dyDescent="0.45">
      <c r="P8423" s="3"/>
      <c r="W8423" s="3"/>
      <c r="Y8423" s="3"/>
    </row>
    <row r="8424" spans="16:25" x14ac:dyDescent="0.45">
      <c r="P8424" s="3"/>
      <c r="W8424" s="3"/>
      <c r="Y8424" s="3"/>
    </row>
    <row r="8425" spans="16:25" x14ac:dyDescent="0.45">
      <c r="P8425" s="3"/>
      <c r="W8425" s="3"/>
      <c r="Y8425" s="3"/>
    </row>
    <row r="8426" spans="16:25" x14ac:dyDescent="0.45">
      <c r="P8426" s="3"/>
      <c r="W8426" s="3"/>
      <c r="Y8426" s="3"/>
    </row>
    <row r="8427" spans="16:25" x14ac:dyDescent="0.45">
      <c r="P8427" s="3"/>
      <c r="W8427" s="3"/>
      <c r="Y8427" s="3"/>
    </row>
    <row r="8428" spans="16:25" x14ac:dyDescent="0.45">
      <c r="P8428" s="3"/>
      <c r="W8428" s="3"/>
      <c r="Y8428" s="3"/>
    </row>
    <row r="8429" spans="16:25" x14ac:dyDescent="0.45">
      <c r="P8429" s="3"/>
      <c r="W8429" s="3"/>
      <c r="Y8429" s="3"/>
    </row>
    <row r="8430" spans="16:25" x14ac:dyDescent="0.45">
      <c r="P8430" s="3"/>
      <c r="W8430" s="3"/>
      <c r="Y8430" s="3"/>
    </row>
    <row r="8431" spans="16:25" x14ac:dyDescent="0.45">
      <c r="P8431" s="3"/>
      <c r="W8431" s="3"/>
      <c r="Y8431" s="3"/>
    </row>
    <row r="8432" spans="16:25" x14ac:dyDescent="0.45">
      <c r="P8432" s="3"/>
      <c r="W8432" s="3"/>
      <c r="Y8432" s="3"/>
    </row>
    <row r="8433" spans="16:25" x14ac:dyDescent="0.45">
      <c r="P8433" s="3"/>
      <c r="W8433" s="3"/>
      <c r="Y8433" s="3"/>
    </row>
    <row r="8434" spans="16:25" x14ac:dyDescent="0.45">
      <c r="P8434" s="3"/>
      <c r="W8434" s="3"/>
      <c r="Y8434" s="3"/>
    </row>
    <row r="8435" spans="16:25" x14ac:dyDescent="0.45">
      <c r="P8435" s="3"/>
      <c r="W8435" s="3"/>
      <c r="Y8435" s="3"/>
    </row>
    <row r="8436" spans="16:25" x14ac:dyDescent="0.45">
      <c r="P8436" s="3"/>
      <c r="W8436" s="3"/>
      <c r="Y8436" s="3"/>
    </row>
    <row r="8437" spans="16:25" x14ac:dyDescent="0.45">
      <c r="P8437" s="3"/>
      <c r="W8437" s="3"/>
      <c r="Y8437" s="3"/>
    </row>
    <row r="8438" spans="16:25" x14ac:dyDescent="0.45">
      <c r="P8438" s="3"/>
      <c r="W8438" s="3"/>
      <c r="Y8438" s="3"/>
    </row>
    <row r="8439" spans="16:25" x14ac:dyDescent="0.45">
      <c r="P8439" s="3"/>
      <c r="W8439" s="3"/>
      <c r="Y8439" s="3"/>
    </row>
    <row r="8440" spans="16:25" x14ac:dyDescent="0.45">
      <c r="P8440" s="3"/>
      <c r="W8440" s="3"/>
      <c r="Y8440" s="3"/>
    </row>
    <row r="8441" spans="16:25" x14ac:dyDescent="0.45">
      <c r="P8441" s="3"/>
      <c r="W8441" s="3"/>
      <c r="Y8441" s="3"/>
    </row>
    <row r="8442" spans="16:25" x14ac:dyDescent="0.45">
      <c r="P8442" s="3"/>
      <c r="W8442" s="3"/>
      <c r="Y8442" s="3"/>
    </row>
    <row r="8443" spans="16:25" x14ac:dyDescent="0.45">
      <c r="P8443" s="3"/>
      <c r="W8443" s="3"/>
      <c r="Y8443" s="3"/>
    </row>
    <row r="8444" spans="16:25" x14ac:dyDescent="0.45">
      <c r="P8444" s="3"/>
      <c r="W8444" s="3"/>
      <c r="Y8444" s="3"/>
    </row>
    <row r="8445" spans="16:25" x14ac:dyDescent="0.45">
      <c r="P8445" s="3"/>
      <c r="W8445" s="3"/>
      <c r="Y8445" s="3"/>
    </row>
    <row r="8446" spans="16:25" x14ac:dyDescent="0.45">
      <c r="P8446" s="3"/>
      <c r="W8446" s="3"/>
      <c r="Y8446" s="3"/>
    </row>
    <row r="8447" spans="16:25" x14ac:dyDescent="0.45">
      <c r="P8447" s="3"/>
      <c r="W8447" s="3"/>
      <c r="Y8447" s="3"/>
    </row>
    <row r="8448" spans="16:25" x14ac:dyDescent="0.45">
      <c r="P8448" s="3"/>
      <c r="W8448" s="3"/>
      <c r="Y8448" s="3"/>
    </row>
    <row r="8449" spans="16:25" x14ac:dyDescent="0.45">
      <c r="P8449" s="3"/>
      <c r="W8449" s="3"/>
      <c r="Y8449" s="3"/>
    </row>
    <row r="8450" spans="16:25" x14ac:dyDescent="0.45">
      <c r="P8450" s="3"/>
      <c r="W8450" s="3"/>
      <c r="Y8450" s="3"/>
    </row>
    <row r="8451" spans="16:25" x14ac:dyDescent="0.45">
      <c r="P8451" s="3"/>
      <c r="W8451" s="3"/>
      <c r="Y8451" s="3"/>
    </row>
    <row r="8452" spans="16:25" x14ac:dyDescent="0.45">
      <c r="P8452" s="3"/>
      <c r="W8452" s="3"/>
      <c r="Y8452" s="3"/>
    </row>
    <row r="8453" spans="16:25" x14ac:dyDescent="0.45">
      <c r="P8453" s="3"/>
      <c r="W8453" s="3"/>
      <c r="Y8453" s="3"/>
    </row>
    <row r="8454" spans="16:25" x14ac:dyDescent="0.45">
      <c r="P8454" s="3"/>
      <c r="W8454" s="3"/>
      <c r="Y8454" s="3"/>
    </row>
    <row r="8455" spans="16:25" x14ac:dyDescent="0.45">
      <c r="P8455" s="3"/>
      <c r="W8455" s="3"/>
      <c r="Y8455" s="3"/>
    </row>
    <row r="8456" spans="16:25" x14ac:dyDescent="0.45">
      <c r="P8456" s="3"/>
      <c r="W8456" s="3"/>
      <c r="Y8456" s="3"/>
    </row>
    <row r="8457" spans="16:25" x14ac:dyDescent="0.45">
      <c r="P8457" s="3"/>
      <c r="W8457" s="3"/>
      <c r="Y8457" s="3"/>
    </row>
    <row r="8458" spans="16:25" x14ac:dyDescent="0.45">
      <c r="P8458" s="3"/>
      <c r="W8458" s="3"/>
      <c r="Y8458" s="3"/>
    </row>
    <row r="8459" spans="16:25" x14ac:dyDescent="0.45">
      <c r="P8459" s="3"/>
      <c r="W8459" s="3"/>
      <c r="Y8459" s="3"/>
    </row>
    <row r="8460" spans="16:25" x14ac:dyDescent="0.45">
      <c r="P8460" s="3"/>
      <c r="W8460" s="3"/>
      <c r="Y8460" s="3"/>
    </row>
    <row r="8461" spans="16:25" x14ac:dyDescent="0.45">
      <c r="P8461" s="3"/>
      <c r="W8461" s="3"/>
      <c r="Y8461" s="3"/>
    </row>
    <row r="8462" spans="16:25" x14ac:dyDescent="0.45">
      <c r="P8462" s="3"/>
      <c r="W8462" s="3"/>
      <c r="Y8462" s="3"/>
    </row>
    <row r="8463" spans="16:25" x14ac:dyDescent="0.45">
      <c r="P8463" s="3"/>
      <c r="W8463" s="3"/>
      <c r="Y8463" s="3"/>
    </row>
    <row r="8464" spans="16:25" x14ac:dyDescent="0.45">
      <c r="P8464" s="3"/>
      <c r="W8464" s="3"/>
      <c r="Y8464" s="3"/>
    </row>
    <row r="8465" spans="16:25" x14ac:dyDescent="0.45">
      <c r="P8465" s="3"/>
      <c r="W8465" s="3"/>
      <c r="Y8465" s="3"/>
    </row>
    <row r="8466" spans="16:25" x14ac:dyDescent="0.45">
      <c r="P8466" s="3"/>
      <c r="W8466" s="3"/>
      <c r="Y8466" s="3"/>
    </row>
    <row r="8467" spans="16:25" x14ac:dyDescent="0.45">
      <c r="P8467" s="3"/>
      <c r="W8467" s="3"/>
      <c r="Y8467" s="3"/>
    </row>
    <row r="8468" spans="16:25" x14ac:dyDescent="0.45">
      <c r="P8468" s="3"/>
      <c r="W8468" s="3"/>
      <c r="Y8468" s="3"/>
    </row>
    <row r="8469" spans="16:25" x14ac:dyDescent="0.45">
      <c r="P8469" s="3"/>
      <c r="W8469" s="3"/>
      <c r="Y8469" s="3"/>
    </row>
    <row r="8470" spans="16:25" x14ac:dyDescent="0.45">
      <c r="P8470" s="3"/>
      <c r="W8470" s="3"/>
      <c r="Y8470" s="3"/>
    </row>
    <row r="8471" spans="16:25" x14ac:dyDescent="0.45">
      <c r="P8471" s="3"/>
      <c r="W8471" s="3"/>
      <c r="Y8471" s="3"/>
    </row>
    <row r="8472" spans="16:25" x14ac:dyDescent="0.45">
      <c r="P8472" s="3"/>
      <c r="W8472" s="3"/>
      <c r="Y8472" s="3"/>
    </row>
    <row r="8473" spans="16:25" x14ac:dyDescent="0.45">
      <c r="P8473" s="3"/>
      <c r="W8473" s="3"/>
      <c r="Y8473" s="3"/>
    </row>
    <row r="8474" spans="16:25" x14ac:dyDescent="0.45">
      <c r="P8474" s="3"/>
      <c r="W8474" s="3"/>
      <c r="Y8474" s="3"/>
    </row>
    <row r="8475" spans="16:25" x14ac:dyDescent="0.45">
      <c r="P8475" s="3"/>
      <c r="W8475" s="3"/>
      <c r="Y8475" s="3"/>
    </row>
    <row r="8476" spans="16:25" x14ac:dyDescent="0.45">
      <c r="P8476" s="3"/>
      <c r="W8476" s="3"/>
      <c r="Y8476" s="3"/>
    </row>
    <row r="8477" spans="16:25" x14ac:dyDescent="0.45">
      <c r="P8477" s="3"/>
      <c r="W8477" s="3"/>
      <c r="Y8477" s="3"/>
    </row>
    <row r="8478" spans="16:25" x14ac:dyDescent="0.45">
      <c r="P8478" s="3"/>
      <c r="W8478" s="3"/>
      <c r="Y8478" s="3"/>
    </row>
    <row r="8479" spans="16:25" x14ac:dyDescent="0.45">
      <c r="P8479" s="3"/>
      <c r="W8479" s="3"/>
      <c r="Y8479" s="3"/>
    </row>
    <row r="8480" spans="16:25" x14ac:dyDescent="0.45">
      <c r="P8480" s="3"/>
      <c r="W8480" s="3"/>
      <c r="Y8480" s="3"/>
    </row>
    <row r="8481" spans="16:25" x14ac:dyDescent="0.45">
      <c r="P8481" s="3"/>
      <c r="W8481" s="3"/>
      <c r="Y8481" s="3"/>
    </row>
    <row r="8482" spans="16:25" x14ac:dyDescent="0.45">
      <c r="P8482" s="3"/>
      <c r="W8482" s="3"/>
      <c r="Y8482" s="3"/>
    </row>
    <row r="8483" spans="16:25" x14ac:dyDescent="0.45">
      <c r="P8483" s="3"/>
      <c r="W8483" s="3"/>
      <c r="Y8483" s="3"/>
    </row>
    <row r="8484" spans="16:25" x14ac:dyDescent="0.45">
      <c r="P8484" s="3"/>
      <c r="W8484" s="3"/>
      <c r="Y8484" s="3"/>
    </row>
    <row r="8485" spans="16:25" x14ac:dyDescent="0.45">
      <c r="P8485" s="3"/>
      <c r="W8485" s="3"/>
      <c r="Y8485" s="3"/>
    </row>
    <row r="8486" spans="16:25" x14ac:dyDescent="0.45">
      <c r="P8486" s="3"/>
      <c r="W8486" s="3"/>
      <c r="Y8486" s="3"/>
    </row>
    <row r="8487" spans="16:25" x14ac:dyDescent="0.45">
      <c r="P8487" s="3"/>
      <c r="W8487" s="3"/>
      <c r="Y8487" s="3"/>
    </row>
    <row r="8488" spans="16:25" x14ac:dyDescent="0.45">
      <c r="P8488" s="3"/>
      <c r="W8488" s="3"/>
      <c r="Y8488" s="3"/>
    </row>
    <row r="8489" spans="16:25" x14ac:dyDescent="0.45">
      <c r="P8489" s="3"/>
      <c r="W8489" s="3"/>
      <c r="Y8489" s="3"/>
    </row>
    <row r="8490" spans="16:25" x14ac:dyDescent="0.45">
      <c r="P8490" s="3"/>
      <c r="W8490" s="3"/>
      <c r="Y8490" s="3"/>
    </row>
    <row r="8491" spans="16:25" x14ac:dyDescent="0.45">
      <c r="P8491" s="3"/>
      <c r="W8491" s="3"/>
      <c r="Y8491" s="3"/>
    </row>
    <row r="8492" spans="16:25" x14ac:dyDescent="0.45">
      <c r="P8492" s="3"/>
      <c r="W8492" s="3"/>
      <c r="Y8492" s="3"/>
    </row>
    <row r="8493" spans="16:25" x14ac:dyDescent="0.45">
      <c r="P8493" s="3"/>
      <c r="W8493" s="3"/>
      <c r="Y8493" s="3"/>
    </row>
    <row r="8494" spans="16:25" x14ac:dyDescent="0.45">
      <c r="P8494" s="3"/>
      <c r="W8494" s="3"/>
      <c r="Y8494" s="3"/>
    </row>
    <row r="8495" spans="16:25" x14ac:dyDescent="0.45">
      <c r="P8495" s="3"/>
      <c r="W8495" s="3"/>
      <c r="Y8495" s="3"/>
    </row>
    <row r="8496" spans="16:25" x14ac:dyDescent="0.45">
      <c r="P8496" s="3"/>
      <c r="W8496" s="3"/>
      <c r="Y8496" s="3"/>
    </row>
    <row r="8497" spans="16:25" x14ac:dyDescent="0.45">
      <c r="P8497" s="3"/>
      <c r="W8497" s="3"/>
      <c r="Y8497" s="3"/>
    </row>
    <row r="8498" spans="16:25" x14ac:dyDescent="0.45">
      <c r="P8498" s="3"/>
      <c r="W8498" s="3"/>
      <c r="Y8498" s="3"/>
    </row>
    <row r="8499" spans="16:25" x14ac:dyDescent="0.45">
      <c r="P8499" s="3"/>
      <c r="W8499" s="3"/>
      <c r="Y8499" s="3"/>
    </row>
    <row r="8500" spans="16:25" x14ac:dyDescent="0.45">
      <c r="P8500" s="3"/>
      <c r="W8500" s="3"/>
      <c r="Y8500" s="3"/>
    </row>
    <row r="8501" spans="16:25" x14ac:dyDescent="0.45">
      <c r="P8501" s="3"/>
      <c r="W8501" s="3"/>
      <c r="Y8501" s="3"/>
    </row>
    <row r="8502" spans="16:25" x14ac:dyDescent="0.45">
      <c r="P8502" s="3"/>
      <c r="W8502" s="3"/>
      <c r="Y8502" s="3"/>
    </row>
    <row r="8503" spans="16:25" x14ac:dyDescent="0.45">
      <c r="P8503" s="3"/>
      <c r="W8503" s="3"/>
      <c r="Y8503" s="3"/>
    </row>
    <row r="8504" spans="16:25" x14ac:dyDescent="0.45">
      <c r="P8504" s="3"/>
      <c r="W8504" s="3"/>
      <c r="Y8504" s="3"/>
    </row>
    <row r="8505" spans="16:25" x14ac:dyDescent="0.45">
      <c r="P8505" s="3"/>
      <c r="W8505" s="3"/>
      <c r="Y8505" s="3"/>
    </row>
    <row r="8506" spans="16:25" x14ac:dyDescent="0.45">
      <c r="P8506" s="3"/>
      <c r="W8506" s="3"/>
      <c r="Y8506" s="3"/>
    </row>
    <row r="8507" spans="16:25" x14ac:dyDescent="0.45">
      <c r="P8507" s="3"/>
      <c r="W8507" s="3"/>
      <c r="Y8507" s="3"/>
    </row>
    <row r="8508" spans="16:25" x14ac:dyDescent="0.45">
      <c r="P8508" s="3"/>
      <c r="W8508" s="3"/>
      <c r="Y8508" s="3"/>
    </row>
    <row r="8509" spans="16:25" x14ac:dyDescent="0.45">
      <c r="P8509" s="3"/>
      <c r="W8509" s="3"/>
      <c r="Y8509" s="3"/>
    </row>
    <row r="8510" spans="16:25" x14ac:dyDescent="0.45">
      <c r="P8510" s="3"/>
      <c r="W8510" s="3"/>
      <c r="Y8510" s="3"/>
    </row>
    <row r="8511" spans="16:25" x14ac:dyDescent="0.45">
      <c r="P8511" s="3"/>
      <c r="W8511" s="3"/>
      <c r="Y8511" s="3"/>
    </row>
    <row r="8512" spans="16:25" x14ac:dyDescent="0.45">
      <c r="P8512" s="3"/>
      <c r="W8512" s="3"/>
      <c r="Y8512" s="3"/>
    </row>
    <row r="8513" spans="16:25" x14ac:dyDescent="0.45">
      <c r="P8513" s="3"/>
      <c r="W8513" s="3"/>
      <c r="Y8513" s="3"/>
    </row>
    <row r="8514" spans="16:25" x14ac:dyDescent="0.45">
      <c r="P8514" s="3"/>
      <c r="W8514" s="3"/>
      <c r="Y8514" s="3"/>
    </row>
    <row r="8515" spans="16:25" x14ac:dyDescent="0.45">
      <c r="P8515" s="3"/>
      <c r="W8515" s="3"/>
      <c r="Y8515" s="3"/>
    </row>
    <row r="8516" spans="16:25" x14ac:dyDescent="0.45">
      <c r="P8516" s="3"/>
      <c r="W8516" s="3"/>
      <c r="Y8516" s="3"/>
    </row>
    <row r="8517" spans="16:25" x14ac:dyDescent="0.45">
      <c r="P8517" s="3"/>
      <c r="W8517" s="3"/>
      <c r="Y8517" s="3"/>
    </row>
    <row r="8518" spans="16:25" x14ac:dyDescent="0.45">
      <c r="P8518" s="3"/>
      <c r="W8518" s="3"/>
      <c r="Y8518" s="3"/>
    </row>
    <row r="8519" spans="16:25" x14ac:dyDescent="0.45">
      <c r="P8519" s="3"/>
      <c r="W8519" s="3"/>
      <c r="Y8519" s="3"/>
    </row>
    <row r="8520" spans="16:25" x14ac:dyDescent="0.45">
      <c r="P8520" s="3"/>
      <c r="W8520" s="3"/>
      <c r="Y8520" s="3"/>
    </row>
    <row r="8521" spans="16:25" x14ac:dyDescent="0.45">
      <c r="P8521" s="3"/>
      <c r="W8521" s="3"/>
      <c r="Y8521" s="3"/>
    </row>
    <row r="8522" spans="16:25" x14ac:dyDescent="0.45">
      <c r="P8522" s="3"/>
      <c r="W8522" s="3"/>
      <c r="Y8522" s="3"/>
    </row>
    <row r="8523" spans="16:25" x14ac:dyDescent="0.45">
      <c r="P8523" s="3"/>
      <c r="W8523" s="3"/>
      <c r="Y8523" s="3"/>
    </row>
    <row r="8524" spans="16:25" x14ac:dyDescent="0.45">
      <c r="P8524" s="3"/>
      <c r="W8524" s="3"/>
      <c r="Y8524" s="3"/>
    </row>
    <row r="8525" spans="16:25" x14ac:dyDescent="0.45">
      <c r="P8525" s="3"/>
      <c r="W8525" s="3"/>
      <c r="Y8525" s="3"/>
    </row>
    <row r="8526" spans="16:25" x14ac:dyDescent="0.45">
      <c r="P8526" s="3"/>
      <c r="W8526" s="3"/>
      <c r="Y8526" s="3"/>
    </row>
    <row r="8527" spans="16:25" x14ac:dyDescent="0.45">
      <c r="P8527" s="3"/>
      <c r="W8527" s="3"/>
      <c r="Y8527" s="3"/>
    </row>
    <row r="8528" spans="16:25" x14ac:dyDescent="0.45">
      <c r="P8528" s="3"/>
      <c r="W8528" s="3"/>
      <c r="Y8528" s="3"/>
    </row>
    <row r="8529" spans="16:25" x14ac:dyDescent="0.45">
      <c r="P8529" s="3"/>
      <c r="W8529" s="3"/>
      <c r="Y8529" s="3"/>
    </row>
    <row r="8530" spans="16:25" x14ac:dyDescent="0.45">
      <c r="P8530" s="3"/>
      <c r="W8530" s="3"/>
      <c r="Y8530" s="3"/>
    </row>
    <row r="8531" spans="16:25" x14ac:dyDescent="0.45">
      <c r="P8531" s="3"/>
      <c r="W8531" s="3"/>
      <c r="Y8531" s="3"/>
    </row>
    <row r="8532" spans="16:25" x14ac:dyDescent="0.45">
      <c r="P8532" s="3"/>
      <c r="W8532" s="3"/>
      <c r="Y8532" s="3"/>
    </row>
    <row r="8533" spans="16:25" x14ac:dyDescent="0.45">
      <c r="P8533" s="3"/>
      <c r="W8533" s="3"/>
      <c r="Y8533" s="3"/>
    </row>
    <row r="8534" spans="16:25" x14ac:dyDescent="0.45">
      <c r="P8534" s="3"/>
      <c r="W8534" s="3"/>
      <c r="Y8534" s="3"/>
    </row>
    <row r="8535" spans="16:25" x14ac:dyDescent="0.45">
      <c r="P8535" s="3"/>
      <c r="W8535" s="3"/>
      <c r="Y8535" s="3"/>
    </row>
    <row r="8536" spans="16:25" x14ac:dyDescent="0.45">
      <c r="P8536" s="3"/>
      <c r="W8536" s="3"/>
      <c r="Y8536" s="3"/>
    </row>
    <row r="8537" spans="16:25" x14ac:dyDescent="0.45">
      <c r="P8537" s="3"/>
      <c r="W8537" s="3"/>
      <c r="Y8537" s="3"/>
    </row>
    <row r="8538" spans="16:25" x14ac:dyDescent="0.45">
      <c r="P8538" s="3"/>
      <c r="W8538" s="3"/>
      <c r="Y8538" s="3"/>
    </row>
    <row r="8539" spans="16:25" x14ac:dyDescent="0.45">
      <c r="P8539" s="3"/>
      <c r="W8539" s="3"/>
      <c r="Y8539" s="3"/>
    </row>
    <row r="8540" spans="16:25" x14ac:dyDescent="0.45">
      <c r="P8540" s="3"/>
      <c r="W8540" s="3"/>
      <c r="Y8540" s="3"/>
    </row>
    <row r="8541" spans="16:25" x14ac:dyDescent="0.45">
      <c r="P8541" s="3"/>
      <c r="W8541" s="3"/>
      <c r="Y8541" s="3"/>
    </row>
    <row r="8542" spans="16:25" x14ac:dyDescent="0.45">
      <c r="P8542" s="3"/>
      <c r="W8542" s="3"/>
      <c r="Y8542" s="3"/>
    </row>
    <row r="8543" spans="16:25" x14ac:dyDescent="0.45">
      <c r="P8543" s="3"/>
      <c r="W8543" s="3"/>
      <c r="Y8543" s="3"/>
    </row>
    <row r="8544" spans="16:25" x14ac:dyDescent="0.45">
      <c r="P8544" s="3"/>
      <c r="W8544" s="3"/>
      <c r="Y8544" s="3"/>
    </row>
    <row r="8545" spans="16:25" x14ac:dyDescent="0.45">
      <c r="P8545" s="3"/>
      <c r="W8545" s="3"/>
      <c r="Y8545" s="3"/>
    </row>
    <row r="8546" spans="16:25" x14ac:dyDescent="0.45">
      <c r="P8546" s="3"/>
      <c r="W8546" s="3"/>
      <c r="Y8546" s="3"/>
    </row>
    <row r="8547" spans="16:25" x14ac:dyDescent="0.45">
      <c r="P8547" s="3"/>
      <c r="W8547" s="3"/>
      <c r="Y8547" s="3"/>
    </row>
    <row r="8548" spans="16:25" x14ac:dyDescent="0.45">
      <c r="P8548" s="3"/>
      <c r="W8548" s="3"/>
      <c r="Y8548" s="3"/>
    </row>
    <row r="8549" spans="16:25" x14ac:dyDescent="0.45">
      <c r="P8549" s="3"/>
      <c r="W8549" s="3"/>
      <c r="Y8549" s="3"/>
    </row>
    <row r="8550" spans="16:25" x14ac:dyDescent="0.45">
      <c r="P8550" s="3"/>
      <c r="W8550" s="3"/>
      <c r="Y8550" s="3"/>
    </row>
    <row r="8551" spans="16:25" x14ac:dyDescent="0.45">
      <c r="P8551" s="3"/>
      <c r="W8551" s="3"/>
      <c r="Y8551" s="3"/>
    </row>
    <row r="8552" spans="16:25" x14ac:dyDescent="0.45">
      <c r="P8552" s="3"/>
      <c r="W8552" s="3"/>
      <c r="Y8552" s="3"/>
    </row>
    <row r="8553" spans="16:25" x14ac:dyDescent="0.45">
      <c r="P8553" s="3"/>
      <c r="W8553" s="3"/>
      <c r="Y8553" s="3"/>
    </row>
    <row r="8554" spans="16:25" x14ac:dyDescent="0.45">
      <c r="P8554" s="3"/>
      <c r="W8554" s="3"/>
      <c r="Y8554" s="3"/>
    </row>
    <row r="8555" spans="16:25" x14ac:dyDescent="0.45">
      <c r="P8555" s="3"/>
      <c r="W8555" s="3"/>
      <c r="Y8555" s="3"/>
    </row>
    <row r="8556" spans="16:25" x14ac:dyDescent="0.45">
      <c r="P8556" s="3"/>
      <c r="W8556" s="3"/>
      <c r="Y8556" s="3"/>
    </row>
    <row r="8557" spans="16:25" x14ac:dyDescent="0.45">
      <c r="P8557" s="3"/>
      <c r="W8557" s="3"/>
      <c r="Y8557" s="3"/>
    </row>
    <row r="8558" spans="16:25" x14ac:dyDescent="0.45">
      <c r="P8558" s="3"/>
      <c r="W8558" s="3"/>
      <c r="Y8558" s="3"/>
    </row>
    <row r="8559" spans="16:25" x14ac:dyDescent="0.45">
      <c r="P8559" s="3"/>
      <c r="W8559" s="3"/>
      <c r="Y8559" s="3"/>
    </row>
    <row r="8560" spans="16:25" x14ac:dyDescent="0.45">
      <c r="P8560" s="3"/>
      <c r="W8560" s="3"/>
      <c r="Y8560" s="3"/>
    </row>
    <row r="8561" spans="16:25" x14ac:dyDescent="0.45">
      <c r="P8561" s="3"/>
      <c r="W8561" s="3"/>
      <c r="Y8561" s="3"/>
    </row>
    <row r="8562" spans="16:25" x14ac:dyDescent="0.45">
      <c r="P8562" s="3"/>
      <c r="W8562" s="3"/>
      <c r="Y8562" s="3"/>
    </row>
    <row r="8563" spans="16:25" x14ac:dyDescent="0.45">
      <c r="P8563" s="3"/>
      <c r="W8563" s="3"/>
      <c r="Y8563" s="3"/>
    </row>
    <row r="8564" spans="16:25" x14ac:dyDescent="0.45">
      <c r="P8564" s="3"/>
      <c r="W8564" s="3"/>
      <c r="Y8564" s="3"/>
    </row>
    <row r="8565" spans="16:25" x14ac:dyDescent="0.45">
      <c r="P8565" s="3"/>
      <c r="W8565" s="3"/>
      <c r="Y8565" s="3"/>
    </row>
    <row r="8566" spans="16:25" x14ac:dyDescent="0.45">
      <c r="P8566" s="3"/>
      <c r="W8566" s="3"/>
      <c r="Y8566" s="3"/>
    </row>
    <row r="8567" spans="16:25" x14ac:dyDescent="0.45">
      <c r="P8567" s="3"/>
      <c r="W8567" s="3"/>
      <c r="Y8567" s="3"/>
    </row>
    <row r="8568" spans="16:25" x14ac:dyDescent="0.45">
      <c r="P8568" s="3"/>
      <c r="W8568" s="3"/>
      <c r="Y8568" s="3"/>
    </row>
    <row r="8569" spans="16:25" x14ac:dyDescent="0.45">
      <c r="P8569" s="3"/>
      <c r="W8569" s="3"/>
      <c r="Y8569" s="3"/>
    </row>
    <row r="8570" spans="16:25" x14ac:dyDescent="0.45">
      <c r="P8570" s="3"/>
      <c r="W8570" s="3"/>
      <c r="Y8570" s="3"/>
    </row>
    <row r="8571" spans="16:25" x14ac:dyDescent="0.45">
      <c r="P8571" s="3"/>
      <c r="W8571" s="3"/>
      <c r="Y8571" s="3"/>
    </row>
    <row r="8572" spans="16:25" x14ac:dyDescent="0.45">
      <c r="P8572" s="3"/>
      <c r="W8572" s="3"/>
      <c r="Y8572" s="3"/>
    </row>
    <row r="8573" spans="16:25" x14ac:dyDescent="0.45">
      <c r="P8573" s="3"/>
      <c r="W8573" s="3"/>
      <c r="Y8573" s="3"/>
    </row>
    <row r="8574" spans="16:25" x14ac:dyDescent="0.45">
      <c r="P8574" s="3"/>
      <c r="W8574" s="3"/>
      <c r="Y8574" s="3"/>
    </row>
    <row r="8575" spans="16:25" x14ac:dyDescent="0.45">
      <c r="P8575" s="3"/>
      <c r="W8575" s="3"/>
      <c r="Y8575" s="3"/>
    </row>
    <row r="8576" spans="16:25" x14ac:dyDescent="0.45">
      <c r="P8576" s="3"/>
      <c r="W8576" s="3"/>
      <c r="Y8576" s="3"/>
    </row>
    <row r="8577" spans="16:25" x14ac:dyDescent="0.45">
      <c r="P8577" s="3"/>
      <c r="W8577" s="3"/>
      <c r="Y8577" s="3"/>
    </row>
    <row r="8578" spans="16:25" x14ac:dyDescent="0.45">
      <c r="P8578" s="3"/>
      <c r="W8578" s="3"/>
      <c r="Y8578" s="3"/>
    </row>
    <row r="8579" spans="16:25" x14ac:dyDescent="0.45">
      <c r="P8579" s="3"/>
      <c r="W8579" s="3"/>
      <c r="Y8579" s="3"/>
    </row>
    <row r="8580" spans="16:25" x14ac:dyDescent="0.45">
      <c r="P8580" s="3"/>
      <c r="W8580" s="3"/>
      <c r="Y8580" s="3"/>
    </row>
    <row r="8581" spans="16:25" x14ac:dyDescent="0.45">
      <c r="P8581" s="3"/>
      <c r="W8581" s="3"/>
      <c r="Y8581" s="3"/>
    </row>
    <row r="8582" spans="16:25" x14ac:dyDescent="0.45">
      <c r="P8582" s="3"/>
      <c r="W8582" s="3"/>
      <c r="Y8582" s="3"/>
    </row>
    <row r="8583" spans="16:25" x14ac:dyDescent="0.45">
      <c r="P8583" s="3"/>
      <c r="W8583" s="3"/>
      <c r="Y8583" s="3"/>
    </row>
    <row r="8584" spans="16:25" x14ac:dyDescent="0.45">
      <c r="P8584" s="3"/>
      <c r="W8584" s="3"/>
      <c r="Y8584" s="3"/>
    </row>
    <row r="8585" spans="16:25" x14ac:dyDescent="0.45">
      <c r="P8585" s="3"/>
      <c r="W8585" s="3"/>
      <c r="Y8585" s="3"/>
    </row>
    <row r="8586" spans="16:25" x14ac:dyDescent="0.45">
      <c r="P8586" s="3"/>
      <c r="W8586" s="3"/>
      <c r="Y8586" s="3"/>
    </row>
    <row r="8587" spans="16:25" x14ac:dyDescent="0.45">
      <c r="P8587" s="3"/>
      <c r="W8587" s="3"/>
      <c r="Y8587" s="3"/>
    </row>
    <row r="8588" spans="16:25" x14ac:dyDescent="0.45">
      <c r="P8588" s="3"/>
      <c r="W8588" s="3"/>
      <c r="Y8588" s="3"/>
    </row>
    <row r="8589" spans="16:25" x14ac:dyDescent="0.45">
      <c r="P8589" s="3"/>
      <c r="W8589" s="3"/>
      <c r="Y8589" s="3"/>
    </row>
    <row r="8590" spans="16:25" x14ac:dyDescent="0.45">
      <c r="P8590" s="3"/>
      <c r="W8590" s="3"/>
      <c r="Y8590" s="3"/>
    </row>
    <row r="8591" spans="16:25" x14ac:dyDescent="0.45">
      <c r="P8591" s="3"/>
      <c r="W8591" s="3"/>
      <c r="Y8591" s="3"/>
    </row>
    <row r="8592" spans="16:25" x14ac:dyDescent="0.45">
      <c r="P8592" s="3"/>
      <c r="W8592" s="3"/>
      <c r="Y8592" s="3"/>
    </row>
    <row r="8593" spans="16:25" x14ac:dyDescent="0.45">
      <c r="P8593" s="3"/>
      <c r="W8593" s="3"/>
      <c r="Y8593" s="3"/>
    </row>
    <row r="8594" spans="16:25" x14ac:dyDescent="0.45">
      <c r="P8594" s="3"/>
      <c r="W8594" s="3"/>
      <c r="Y8594" s="3"/>
    </row>
    <row r="8595" spans="16:25" x14ac:dyDescent="0.45">
      <c r="P8595" s="3"/>
      <c r="W8595" s="3"/>
      <c r="Y8595" s="3"/>
    </row>
    <row r="8596" spans="16:25" x14ac:dyDescent="0.45">
      <c r="P8596" s="3"/>
      <c r="W8596" s="3"/>
      <c r="Y8596" s="3"/>
    </row>
    <row r="8597" spans="16:25" x14ac:dyDescent="0.45">
      <c r="P8597" s="3"/>
      <c r="W8597" s="3"/>
      <c r="Y8597" s="3"/>
    </row>
    <row r="8598" spans="16:25" x14ac:dyDescent="0.45">
      <c r="P8598" s="3"/>
      <c r="W8598" s="3"/>
      <c r="Y8598" s="3"/>
    </row>
    <row r="8599" spans="16:25" x14ac:dyDescent="0.45">
      <c r="P8599" s="3"/>
      <c r="W8599" s="3"/>
      <c r="Y8599" s="3"/>
    </row>
    <row r="8600" spans="16:25" x14ac:dyDescent="0.45">
      <c r="P8600" s="3"/>
      <c r="W8600" s="3"/>
      <c r="Y8600" s="3"/>
    </row>
    <row r="8601" spans="16:25" x14ac:dyDescent="0.45">
      <c r="P8601" s="3"/>
      <c r="W8601" s="3"/>
      <c r="Y8601" s="3"/>
    </row>
    <row r="8602" spans="16:25" x14ac:dyDescent="0.45">
      <c r="P8602" s="3"/>
      <c r="W8602" s="3"/>
      <c r="Y8602" s="3"/>
    </row>
    <row r="8603" spans="16:25" x14ac:dyDescent="0.45">
      <c r="P8603" s="3"/>
      <c r="W8603" s="3"/>
      <c r="Y8603" s="3"/>
    </row>
    <row r="8604" spans="16:25" x14ac:dyDescent="0.45">
      <c r="P8604" s="3"/>
      <c r="W8604" s="3"/>
      <c r="Y8604" s="3"/>
    </row>
    <row r="8605" spans="16:25" x14ac:dyDescent="0.45">
      <c r="P8605" s="3"/>
      <c r="W8605" s="3"/>
      <c r="Y8605" s="3"/>
    </row>
    <row r="8606" spans="16:25" x14ac:dyDescent="0.45">
      <c r="P8606" s="3"/>
      <c r="W8606" s="3"/>
      <c r="Y8606" s="3"/>
    </row>
    <row r="8607" spans="16:25" x14ac:dyDescent="0.45">
      <c r="P8607" s="3"/>
      <c r="W8607" s="3"/>
      <c r="Y8607" s="3"/>
    </row>
    <row r="8608" spans="16:25" x14ac:dyDescent="0.45">
      <c r="P8608" s="3"/>
      <c r="W8608" s="3"/>
      <c r="Y8608" s="3"/>
    </row>
    <row r="8609" spans="16:25" x14ac:dyDescent="0.45">
      <c r="P8609" s="3"/>
      <c r="W8609" s="3"/>
      <c r="Y8609" s="3"/>
    </row>
    <row r="8610" spans="16:25" x14ac:dyDescent="0.45">
      <c r="P8610" s="3"/>
      <c r="W8610" s="3"/>
      <c r="Y8610" s="3"/>
    </row>
    <row r="8611" spans="16:25" x14ac:dyDescent="0.45">
      <c r="P8611" s="3"/>
      <c r="W8611" s="3"/>
      <c r="Y8611" s="3"/>
    </row>
    <row r="8612" spans="16:25" x14ac:dyDescent="0.45">
      <c r="P8612" s="3"/>
      <c r="W8612" s="3"/>
      <c r="Y8612" s="3"/>
    </row>
    <row r="8613" spans="16:25" x14ac:dyDescent="0.45">
      <c r="P8613" s="3"/>
      <c r="W8613" s="3"/>
      <c r="Y8613" s="3"/>
    </row>
    <row r="8614" spans="16:25" x14ac:dyDescent="0.45">
      <c r="P8614" s="3"/>
      <c r="W8614" s="3"/>
      <c r="Y8614" s="3"/>
    </row>
    <row r="8615" spans="16:25" x14ac:dyDescent="0.45">
      <c r="P8615" s="3"/>
      <c r="W8615" s="3"/>
      <c r="Y8615" s="3"/>
    </row>
    <row r="8616" spans="16:25" x14ac:dyDescent="0.45">
      <c r="P8616" s="3"/>
      <c r="W8616" s="3"/>
      <c r="Y8616" s="3"/>
    </row>
    <row r="8617" spans="16:25" x14ac:dyDescent="0.45">
      <c r="P8617" s="3"/>
      <c r="W8617" s="3"/>
      <c r="Y8617" s="3"/>
    </row>
    <row r="8618" spans="16:25" x14ac:dyDescent="0.45">
      <c r="P8618" s="3"/>
      <c r="W8618" s="3"/>
      <c r="Y8618" s="3"/>
    </row>
    <row r="8619" spans="16:25" x14ac:dyDescent="0.45">
      <c r="P8619" s="3"/>
      <c r="W8619" s="3"/>
      <c r="Y8619" s="3"/>
    </row>
    <row r="8620" spans="16:25" x14ac:dyDescent="0.45">
      <c r="P8620" s="3"/>
      <c r="W8620" s="3"/>
      <c r="Y8620" s="3"/>
    </row>
    <row r="8621" spans="16:25" x14ac:dyDescent="0.45">
      <c r="P8621" s="3"/>
      <c r="W8621" s="3"/>
      <c r="Y8621" s="3"/>
    </row>
    <row r="8622" spans="16:25" x14ac:dyDescent="0.45">
      <c r="P8622" s="3"/>
      <c r="W8622" s="3"/>
      <c r="Y8622" s="3"/>
    </row>
    <row r="8623" spans="16:25" x14ac:dyDescent="0.45">
      <c r="P8623" s="3"/>
      <c r="W8623" s="3"/>
      <c r="Y8623" s="3"/>
    </row>
    <row r="8624" spans="16:25" x14ac:dyDescent="0.45">
      <c r="P8624" s="3"/>
      <c r="W8624" s="3"/>
      <c r="Y8624" s="3"/>
    </row>
    <row r="8625" spans="16:25" x14ac:dyDescent="0.45">
      <c r="P8625" s="3"/>
      <c r="W8625" s="3"/>
      <c r="Y8625" s="3"/>
    </row>
    <row r="8626" spans="16:25" x14ac:dyDescent="0.45">
      <c r="P8626" s="3"/>
      <c r="W8626" s="3"/>
      <c r="Y8626" s="3"/>
    </row>
    <row r="8627" spans="16:25" x14ac:dyDescent="0.45">
      <c r="P8627" s="3"/>
      <c r="W8627" s="3"/>
      <c r="Y8627" s="3"/>
    </row>
    <row r="8628" spans="16:25" x14ac:dyDescent="0.45">
      <c r="P8628" s="3"/>
      <c r="W8628" s="3"/>
      <c r="Y8628" s="3"/>
    </row>
    <row r="8629" spans="16:25" x14ac:dyDescent="0.45">
      <c r="P8629" s="3"/>
      <c r="W8629" s="3"/>
      <c r="Y8629" s="3"/>
    </row>
    <row r="8630" spans="16:25" x14ac:dyDescent="0.45">
      <c r="P8630" s="3"/>
      <c r="W8630" s="3"/>
      <c r="Y8630" s="3"/>
    </row>
    <row r="8631" spans="16:25" x14ac:dyDescent="0.45">
      <c r="P8631" s="3"/>
      <c r="W8631" s="3"/>
      <c r="Y8631" s="3"/>
    </row>
    <row r="8632" spans="16:25" x14ac:dyDescent="0.45">
      <c r="P8632" s="3"/>
      <c r="W8632" s="3"/>
      <c r="Y8632" s="3"/>
    </row>
    <row r="8633" spans="16:25" x14ac:dyDescent="0.45">
      <c r="P8633" s="3"/>
      <c r="W8633" s="3"/>
      <c r="Y8633" s="3"/>
    </row>
    <row r="8634" spans="16:25" x14ac:dyDescent="0.45">
      <c r="P8634" s="3"/>
      <c r="W8634" s="3"/>
      <c r="Y8634" s="3"/>
    </row>
    <row r="8635" spans="16:25" x14ac:dyDescent="0.45">
      <c r="P8635" s="3"/>
      <c r="W8635" s="3"/>
      <c r="Y8635" s="3"/>
    </row>
    <row r="8636" spans="16:25" x14ac:dyDescent="0.45">
      <c r="P8636" s="3"/>
      <c r="W8636" s="3"/>
      <c r="Y8636" s="3"/>
    </row>
    <row r="8637" spans="16:25" x14ac:dyDescent="0.45">
      <c r="P8637" s="3"/>
      <c r="W8637" s="3"/>
      <c r="Y8637" s="3"/>
    </row>
    <row r="8638" spans="16:25" x14ac:dyDescent="0.45">
      <c r="P8638" s="3"/>
      <c r="W8638" s="3"/>
      <c r="Y8638" s="3"/>
    </row>
    <row r="8639" spans="16:25" x14ac:dyDescent="0.45">
      <c r="P8639" s="3"/>
      <c r="W8639" s="3"/>
      <c r="Y8639" s="3"/>
    </row>
    <row r="8640" spans="16:25" x14ac:dyDescent="0.45">
      <c r="P8640" s="3"/>
      <c r="W8640" s="3"/>
      <c r="Y8640" s="3"/>
    </row>
    <row r="8641" spans="16:25" x14ac:dyDescent="0.45">
      <c r="P8641" s="3"/>
      <c r="W8641" s="3"/>
      <c r="Y8641" s="3"/>
    </row>
    <row r="8642" spans="16:25" x14ac:dyDescent="0.45">
      <c r="P8642" s="3"/>
      <c r="W8642" s="3"/>
      <c r="Y8642" s="3"/>
    </row>
    <row r="8643" spans="16:25" x14ac:dyDescent="0.45">
      <c r="P8643" s="3"/>
      <c r="W8643" s="3"/>
      <c r="Y8643" s="3"/>
    </row>
    <row r="8644" spans="16:25" x14ac:dyDescent="0.45">
      <c r="P8644" s="3"/>
      <c r="W8644" s="3"/>
      <c r="Y8644" s="3"/>
    </row>
    <row r="8645" spans="16:25" x14ac:dyDescent="0.45">
      <c r="P8645" s="3"/>
      <c r="W8645" s="3"/>
      <c r="Y8645" s="3"/>
    </row>
    <row r="8646" spans="16:25" x14ac:dyDescent="0.45">
      <c r="P8646" s="3"/>
      <c r="W8646" s="3"/>
      <c r="Y8646" s="3"/>
    </row>
    <row r="8647" spans="16:25" x14ac:dyDescent="0.45">
      <c r="P8647" s="3"/>
      <c r="W8647" s="3"/>
      <c r="Y8647" s="3"/>
    </row>
    <row r="8648" spans="16:25" x14ac:dyDescent="0.45">
      <c r="P8648" s="3"/>
      <c r="W8648" s="3"/>
      <c r="Y8648" s="3"/>
    </row>
    <row r="8649" spans="16:25" x14ac:dyDescent="0.45">
      <c r="P8649" s="3"/>
      <c r="W8649" s="3"/>
      <c r="Y8649" s="3"/>
    </row>
    <row r="8650" spans="16:25" x14ac:dyDescent="0.45">
      <c r="P8650" s="3"/>
      <c r="W8650" s="3"/>
      <c r="Y8650" s="3"/>
    </row>
    <row r="8651" spans="16:25" x14ac:dyDescent="0.45">
      <c r="P8651" s="3"/>
      <c r="W8651" s="3"/>
      <c r="Y8651" s="3"/>
    </row>
    <row r="8652" spans="16:25" x14ac:dyDescent="0.45">
      <c r="P8652" s="3"/>
      <c r="W8652" s="3"/>
      <c r="Y8652" s="3"/>
    </row>
    <row r="8653" spans="16:25" x14ac:dyDescent="0.45">
      <c r="P8653" s="3"/>
      <c r="W8653" s="3"/>
      <c r="Y8653" s="3"/>
    </row>
    <row r="8654" spans="16:25" x14ac:dyDescent="0.45">
      <c r="P8654" s="3"/>
      <c r="W8654" s="3"/>
      <c r="Y8654" s="3"/>
    </row>
    <row r="8655" spans="16:25" x14ac:dyDescent="0.45">
      <c r="P8655" s="3"/>
      <c r="W8655" s="3"/>
      <c r="Y8655" s="3"/>
    </row>
    <row r="8656" spans="16:25" x14ac:dyDescent="0.45">
      <c r="P8656" s="3"/>
      <c r="W8656" s="3"/>
      <c r="Y8656" s="3"/>
    </row>
    <row r="8657" spans="16:25" x14ac:dyDescent="0.45">
      <c r="P8657" s="3"/>
      <c r="W8657" s="3"/>
      <c r="Y8657" s="3"/>
    </row>
    <row r="8658" spans="16:25" x14ac:dyDescent="0.45">
      <c r="P8658" s="3"/>
      <c r="W8658" s="3"/>
      <c r="Y8658" s="3"/>
    </row>
    <row r="8659" spans="16:25" x14ac:dyDescent="0.45">
      <c r="P8659" s="3"/>
      <c r="W8659" s="3"/>
      <c r="Y8659" s="3"/>
    </row>
    <row r="8660" spans="16:25" x14ac:dyDescent="0.45">
      <c r="P8660" s="3"/>
      <c r="W8660" s="3"/>
      <c r="Y8660" s="3"/>
    </row>
    <row r="8661" spans="16:25" x14ac:dyDescent="0.45">
      <c r="P8661" s="3"/>
      <c r="W8661" s="3"/>
      <c r="Y8661" s="3"/>
    </row>
    <row r="8662" spans="16:25" x14ac:dyDescent="0.45">
      <c r="P8662" s="3"/>
      <c r="W8662" s="3"/>
      <c r="Y8662" s="3"/>
    </row>
    <row r="8663" spans="16:25" x14ac:dyDescent="0.45">
      <c r="P8663" s="3"/>
      <c r="W8663" s="3"/>
      <c r="Y8663" s="3"/>
    </row>
    <row r="8664" spans="16:25" x14ac:dyDescent="0.45">
      <c r="P8664" s="3"/>
      <c r="W8664" s="3"/>
      <c r="Y8664" s="3"/>
    </row>
    <row r="8665" spans="16:25" x14ac:dyDescent="0.45">
      <c r="P8665" s="3"/>
      <c r="W8665" s="3"/>
      <c r="Y8665" s="3"/>
    </row>
    <row r="8666" spans="16:25" x14ac:dyDescent="0.45">
      <c r="P8666" s="3"/>
      <c r="W8666" s="3"/>
      <c r="Y8666" s="3"/>
    </row>
    <row r="8667" spans="16:25" x14ac:dyDescent="0.45">
      <c r="P8667" s="3"/>
      <c r="W8667" s="3"/>
      <c r="Y8667" s="3"/>
    </row>
    <row r="8668" spans="16:25" x14ac:dyDescent="0.45">
      <c r="P8668" s="3"/>
      <c r="W8668" s="3"/>
      <c r="Y8668" s="3"/>
    </row>
    <row r="8669" spans="16:25" x14ac:dyDescent="0.45">
      <c r="P8669" s="3"/>
      <c r="W8669" s="3"/>
      <c r="Y8669" s="3"/>
    </row>
    <row r="8670" spans="16:25" x14ac:dyDescent="0.45">
      <c r="P8670" s="3"/>
      <c r="W8670" s="3"/>
      <c r="Y8670" s="3"/>
    </row>
    <row r="8671" spans="16:25" x14ac:dyDescent="0.45">
      <c r="P8671" s="3"/>
      <c r="W8671" s="3"/>
      <c r="Y8671" s="3"/>
    </row>
    <row r="8672" spans="16:25" x14ac:dyDescent="0.45">
      <c r="P8672" s="3"/>
      <c r="W8672" s="3"/>
      <c r="Y8672" s="3"/>
    </row>
    <row r="8673" spans="16:25" x14ac:dyDescent="0.45">
      <c r="P8673" s="3"/>
      <c r="W8673" s="3"/>
      <c r="Y8673" s="3"/>
    </row>
    <row r="8674" spans="16:25" x14ac:dyDescent="0.45">
      <c r="P8674" s="3"/>
      <c r="W8674" s="3"/>
      <c r="Y8674" s="3"/>
    </row>
    <row r="8675" spans="16:25" x14ac:dyDescent="0.45">
      <c r="P8675" s="3"/>
      <c r="W8675" s="3"/>
      <c r="Y8675" s="3"/>
    </row>
    <row r="8676" spans="16:25" x14ac:dyDescent="0.45">
      <c r="P8676" s="3"/>
      <c r="W8676" s="3"/>
      <c r="Y8676" s="3"/>
    </row>
    <row r="8677" spans="16:25" x14ac:dyDescent="0.45">
      <c r="P8677" s="3"/>
      <c r="W8677" s="3"/>
      <c r="Y8677" s="3"/>
    </row>
    <row r="8678" spans="16:25" x14ac:dyDescent="0.45">
      <c r="P8678" s="3"/>
      <c r="W8678" s="3"/>
      <c r="Y8678" s="3"/>
    </row>
    <row r="8679" spans="16:25" x14ac:dyDescent="0.45">
      <c r="P8679" s="3"/>
      <c r="W8679" s="3"/>
      <c r="Y8679" s="3"/>
    </row>
    <row r="8680" spans="16:25" x14ac:dyDescent="0.45">
      <c r="P8680" s="3"/>
      <c r="W8680" s="3"/>
      <c r="Y8680" s="3"/>
    </row>
    <row r="8681" spans="16:25" x14ac:dyDescent="0.45">
      <c r="P8681" s="3"/>
      <c r="W8681" s="3"/>
      <c r="Y8681" s="3"/>
    </row>
    <row r="8682" spans="16:25" x14ac:dyDescent="0.45">
      <c r="P8682" s="3"/>
      <c r="W8682" s="3"/>
      <c r="Y8682" s="3"/>
    </row>
    <row r="8683" spans="16:25" x14ac:dyDescent="0.45">
      <c r="P8683" s="3"/>
      <c r="W8683" s="3"/>
      <c r="Y8683" s="3"/>
    </row>
    <row r="8684" spans="16:25" x14ac:dyDescent="0.45">
      <c r="P8684" s="3"/>
      <c r="W8684" s="3"/>
      <c r="Y8684" s="3"/>
    </row>
    <row r="8685" spans="16:25" x14ac:dyDescent="0.45">
      <c r="P8685" s="3"/>
      <c r="W8685" s="3"/>
      <c r="Y8685" s="3"/>
    </row>
    <row r="8686" spans="16:25" x14ac:dyDescent="0.45">
      <c r="P8686" s="3"/>
      <c r="W8686" s="3"/>
      <c r="Y8686" s="3"/>
    </row>
    <row r="8687" spans="16:25" x14ac:dyDescent="0.45">
      <c r="P8687" s="3"/>
      <c r="W8687" s="3"/>
      <c r="Y8687" s="3"/>
    </row>
    <row r="8688" spans="16:25" x14ac:dyDescent="0.45">
      <c r="P8688" s="3"/>
      <c r="W8688" s="3"/>
      <c r="Y8688" s="3"/>
    </row>
    <row r="8689" spans="16:25" x14ac:dyDescent="0.45">
      <c r="P8689" s="3"/>
      <c r="W8689" s="3"/>
      <c r="Y8689" s="3"/>
    </row>
    <row r="8690" spans="16:25" x14ac:dyDescent="0.45">
      <c r="P8690" s="3"/>
      <c r="W8690" s="3"/>
      <c r="Y8690" s="3"/>
    </row>
    <row r="8691" spans="16:25" x14ac:dyDescent="0.45">
      <c r="P8691" s="3"/>
      <c r="W8691" s="3"/>
      <c r="Y8691" s="3"/>
    </row>
    <row r="8692" spans="16:25" x14ac:dyDescent="0.45">
      <c r="P8692" s="3"/>
      <c r="W8692" s="3"/>
      <c r="Y8692" s="3"/>
    </row>
    <row r="8693" spans="16:25" x14ac:dyDescent="0.45">
      <c r="P8693" s="3"/>
      <c r="W8693" s="3"/>
      <c r="Y8693" s="3"/>
    </row>
    <row r="8694" spans="16:25" x14ac:dyDescent="0.45">
      <c r="P8694" s="3"/>
      <c r="W8694" s="3"/>
      <c r="Y8694" s="3"/>
    </row>
    <row r="8695" spans="16:25" x14ac:dyDescent="0.45">
      <c r="P8695" s="3"/>
      <c r="W8695" s="3"/>
      <c r="Y8695" s="3"/>
    </row>
    <row r="8696" spans="16:25" x14ac:dyDescent="0.45">
      <c r="P8696" s="3"/>
      <c r="W8696" s="3"/>
      <c r="Y8696" s="3"/>
    </row>
    <row r="8697" spans="16:25" x14ac:dyDescent="0.45">
      <c r="P8697" s="3"/>
      <c r="W8697" s="3"/>
      <c r="Y8697" s="3"/>
    </row>
    <row r="8698" spans="16:25" x14ac:dyDescent="0.45">
      <c r="P8698" s="3"/>
      <c r="W8698" s="3"/>
      <c r="Y8698" s="3"/>
    </row>
    <row r="8699" spans="16:25" x14ac:dyDescent="0.45">
      <c r="P8699" s="3"/>
      <c r="W8699" s="3"/>
      <c r="Y8699" s="3"/>
    </row>
    <row r="8700" spans="16:25" x14ac:dyDescent="0.45">
      <c r="P8700" s="3"/>
      <c r="W8700" s="3"/>
      <c r="Y8700" s="3"/>
    </row>
    <row r="8701" spans="16:25" x14ac:dyDescent="0.45">
      <c r="P8701" s="3"/>
      <c r="W8701" s="3"/>
      <c r="Y8701" s="3"/>
    </row>
    <row r="8702" spans="16:25" x14ac:dyDescent="0.45">
      <c r="P8702" s="3"/>
      <c r="W8702" s="3"/>
      <c r="Y8702" s="3"/>
    </row>
    <row r="8703" spans="16:25" x14ac:dyDescent="0.45">
      <c r="P8703" s="3"/>
      <c r="W8703" s="3"/>
      <c r="Y8703" s="3"/>
    </row>
    <row r="8704" spans="16:25" x14ac:dyDescent="0.45">
      <c r="P8704" s="3"/>
      <c r="W8704" s="3"/>
      <c r="Y8704" s="3"/>
    </row>
    <row r="8705" spans="16:25" x14ac:dyDescent="0.45">
      <c r="P8705" s="3"/>
      <c r="W8705" s="3"/>
      <c r="Y8705" s="3"/>
    </row>
    <row r="8706" spans="16:25" x14ac:dyDescent="0.45">
      <c r="P8706" s="3"/>
      <c r="W8706" s="3"/>
      <c r="Y8706" s="3"/>
    </row>
    <row r="8707" spans="16:25" x14ac:dyDescent="0.45">
      <c r="P8707" s="3"/>
      <c r="W8707" s="3"/>
      <c r="Y8707" s="3"/>
    </row>
    <row r="8708" spans="16:25" x14ac:dyDescent="0.45">
      <c r="P8708" s="3"/>
      <c r="W8708" s="3"/>
      <c r="Y8708" s="3"/>
    </row>
    <row r="8709" spans="16:25" x14ac:dyDescent="0.45">
      <c r="P8709" s="3"/>
      <c r="W8709" s="3"/>
      <c r="Y8709" s="3"/>
    </row>
    <row r="8710" spans="16:25" x14ac:dyDescent="0.45">
      <c r="P8710" s="3"/>
      <c r="W8710" s="3"/>
      <c r="Y8710" s="3"/>
    </row>
    <row r="8711" spans="16:25" x14ac:dyDescent="0.45">
      <c r="P8711" s="3"/>
      <c r="W8711" s="3"/>
      <c r="Y8711" s="3"/>
    </row>
    <row r="8712" spans="16:25" x14ac:dyDescent="0.45">
      <c r="P8712" s="3"/>
      <c r="W8712" s="3"/>
      <c r="Y8712" s="3"/>
    </row>
    <row r="8713" spans="16:25" x14ac:dyDescent="0.45">
      <c r="P8713" s="3"/>
      <c r="W8713" s="3"/>
      <c r="Y8713" s="3"/>
    </row>
    <row r="8714" spans="16:25" x14ac:dyDescent="0.45">
      <c r="P8714" s="3"/>
      <c r="W8714" s="3"/>
      <c r="Y8714" s="3"/>
    </row>
    <row r="8715" spans="16:25" x14ac:dyDescent="0.45">
      <c r="P8715" s="3"/>
      <c r="W8715" s="3"/>
      <c r="Y8715" s="3"/>
    </row>
    <row r="8716" spans="16:25" x14ac:dyDescent="0.45">
      <c r="P8716" s="3"/>
      <c r="W8716" s="3"/>
      <c r="Y8716" s="3"/>
    </row>
    <row r="8717" spans="16:25" x14ac:dyDescent="0.45">
      <c r="P8717" s="3"/>
      <c r="W8717" s="3"/>
      <c r="Y8717" s="3"/>
    </row>
    <row r="8718" spans="16:25" x14ac:dyDescent="0.45">
      <c r="P8718" s="3"/>
      <c r="W8718" s="3"/>
      <c r="Y8718" s="3"/>
    </row>
    <row r="8719" spans="16:25" x14ac:dyDescent="0.45">
      <c r="P8719" s="3"/>
      <c r="W8719" s="3"/>
      <c r="Y8719" s="3"/>
    </row>
    <row r="8720" spans="16:25" x14ac:dyDescent="0.45">
      <c r="P8720" s="3"/>
      <c r="W8720" s="3"/>
      <c r="Y8720" s="3"/>
    </row>
    <row r="8721" spans="16:25" x14ac:dyDescent="0.45">
      <c r="P8721" s="3"/>
      <c r="W8721" s="3"/>
      <c r="Y8721" s="3"/>
    </row>
    <row r="8722" spans="16:25" x14ac:dyDescent="0.45">
      <c r="P8722" s="3"/>
      <c r="W8722" s="3"/>
      <c r="Y8722" s="3"/>
    </row>
    <row r="8723" spans="16:25" x14ac:dyDescent="0.45">
      <c r="P8723" s="3"/>
      <c r="W8723" s="3"/>
      <c r="Y8723" s="3"/>
    </row>
    <row r="8724" spans="16:25" x14ac:dyDescent="0.45">
      <c r="P8724" s="3"/>
      <c r="W8724" s="3"/>
      <c r="Y8724" s="3"/>
    </row>
    <row r="8725" spans="16:25" x14ac:dyDescent="0.45">
      <c r="P8725" s="3"/>
      <c r="W8725" s="3"/>
      <c r="Y8725" s="3"/>
    </row>
    <row r="8726" spans="16:25" x14ac:dyDescent="0.45">
      <c r="P8726" s="3"/>
      <c r="W8726" s="3"/>
      <c r="Y8726" s="3"/>
    </row>
    <row r="8727" spans="16:25" x14ac:dyDescent="0.45">
      <c r="P8727" s="3"/>
      <c r="W8727" s="3"/>
      <c r="Y8727" s="3"/>
    </row>
    <row r="8728" spans="16:25" x14ac:dyDescent="0.45">
      <c r="P8728" s="3"/>
      <c r="W8728" s="3"/>
      <c r="Y8728" s="3"/>
    </row>
    <row r="8729" spans="16:25" x14ac:dyDescent="0.45">
      <c r="P8729" s="3"/>
      <c r="W8729" s="3"/>
      <c r="Y8729" s="3"/>
    </row>
    <row r="8730" spans="16:25" x14ac:dyDescent="0.45">
      <c r="P8730" s="3"/>
      <c r="W8730" s="3"/>
      <c r="Y8730" s="3"/>
    </row>
    <row r="8731" spans="16:25" x14ac:dyDescent="0.45">
      <c r="P8731" s="3"/>
      <c r="W8731" s="3"/>
      <c r="Y8731" s="3"/>
    </row>
    <row r="8732" spans="16:25" x14ac:dyDescent="0.45">
      <c r="P8732" s="3"/>
      <c r="W8732" s="3"/>
      <c r="Y8732" s="3"/>
    </row>
    <row r="8733" spans="16:25" x14ac:dyDescent="0.45">
      <c r="P8733" s="3"/>
      <c r="W8733" s="3"/>
      <c r="Y8733" s="3"/>
    </row>
    <row r="8734" spans="16:25" x14ac:dyDescent="0.45">
      <c r="P8734" s="3"/>
      <c r="W8734" s="3"/>
      <c r="Y8734" s="3"/>
    </row>
    <row r="8735" spans="16:25" x14ac:dyDescent="0.45">
      <c r="P8735" s="3"/>
      <c r="W8735" s="3"/>
      <c r="Y8735" s="3"/>
    </row>
    <row r="8736" spans="16:25" x14ac:dyDescent="0.45">
      <c r="P8736" s="3"/>
      <c r="W8736" s="3"/>
      <c r="Y8736" s="3"/>
    </row>
    <row r="8737" spans="16:25" x14ac:dyDescent="0.45">
      <c r="P8737" s="3"/>
      <c r="W8737" s="3"/>
      <c r="Y8737" s="3"/>
    </row>
    <row r="8738" spans="16:25" x14ac:dyDescent="0.45">
      <c r="P8738" s="3"/>
      <c r="W8738" s="3"/>
      <c r="Y8738" s="3"/>
    </row>
    <row r="8739" spans="16:25" x14ac:dyDescent="0.45">
      <c r="P8739" s="3"/>
      <c r="W8739" s="3"/>
      <c r="Y8739" s="3"/>
    </row>
    <row r="8740" spans="16:25" x14ac:dyDescent="0.45">
      <c r="P8740" s="3"/>
      <c r="W8740" s="3"/>
      <c r="Y8740" s="3"/>
    </row>
    <row r="8741" spans="16:25" x14ac:dyDescent="0.45">
      <c r="P8741" s="3"/>
      <c r="W8741" s="3"/>
      <c r="Y8741" s="3"/>
    </row>
    <row r="8742" spans="16:25" x14ac:dyDescent="0.45">
      <c r="P8742" s="3"/>
      <c r="W8742" s="3"/>
      <c r="Y8742" s="3"/>
    </row>
    <row r="8743" spans="16:25" x14ac:dyDescent="0.45">
      <c r="P8743" s="3"/>
      <c r="W8743" s="3"/>
      <c r="Y8743" s="3"/>
    </row>
    <row r="8744" spans="16:25" x14ac:dyDescent="0.45">
      <c r="P8744" s="3"/>
      <c r="W8744" s="3"/>
      <c r="Y8744" s="3"/>
    </row>
    <row r="8745" spans="16:25" x14ac:dyDescent="0.45">
      <c r="P8745" s="3"/>
      <c r="W8745" s="3"/>
      <c r="Y8745" s="3"/>
    </row>
    <row r="8746" spans="16:25" x14ac:dyDescent="0.45">
      <c r="P8746" s="3"/>
      <c r="W8746" s="3"/>
      <c r="Y8746" s="3"/>
    </row>
    <row r="8747" spans="16:25" x14ac:dyDescent="0.45">
      <c r="P8747" s="3"/>
      <c r="W8747" s="3"/>
      <c r="Y8747" s="3"/>
    </row>
    <row r="8748" spans="16:25" x14ac:dyDescent="0.45">
      <c r="P8748" s="3"/>
      <c r="W8748" s="3"/>
      <c r="Y8748" s="3"/>
    </row>
    <row r="8749" spans="16:25" x14ac:dyDescent="0.45">
      <c r="P8749" s="3"/>
      <c r="W8749" s="3"/>
      <c r="Y8749" s="3"/>
    </row>
    <row r="8750" spans="16:25" x14ac:dyDescent="0.45">
      <c r="P8750" s="3"/>
      <c r="W8750" s="3"/>
      <c r="Y8750" s="3"/>
    </row>
    <row r="8751" spans="16:25" x14ac:dyDescent="0.45">
      <c r="P8751" s="3"/>
      <c r="W8751" s="3"/>
      <c r="Y8751" s="3"/>
    </row>
    <row r="8752" spans="16:25" x14ac:dyDescent="0.45">
      <c r="P8752" s="3"/>
      <c r="W8752" s="3"/>
      <c r="Y8752" s="3"/>
    </row>
    <row r="8753" spans="16:25" x14ac:dyDescent="0.45">
      <c r="P8753" s="3"/>
      <c r="W8753" s="3"/>
      <c r="Y8753" s="3"/>
    </row>
    <row r="8754" spans="16:25" x14ac:dyDescent="0.45">
      <c r="P8754" s="3"/>
      <c r="W8754" s="3"/>
      <c r="Y8754" s="3"/>
    </row>
    <row r="8755" spans="16:25" x14ac:dyDescent="0.45">
      <c r="P8755" s="3"/>
      <c r="W8755" s="3"/>
      <c r="Y8755" s="3"/>
    </row>
    <row r="8756" spans="16:25" x14ac:dyDescent="0.45">
      <c r="P8756" s="3"/>
      <c r="W8756" s="3"/>
      <c r="Y8756" s="3"/>
    </row>
    <row r="8757" spans="16:25" x14ac:dyDescent="0.45">
      <c r="P8757" s="3"/>
      <c r="W8757" s="3"/>
      <c r="Y8757" s="3"/>
    </row>
    <row r="8758" spans="16:25" x14ac:dyDescent="0.45">
      <c r="P8758" s="3"/>
      <c r="W8758" s="3"/>
      <c r="Y8758" s="3"/>
    </row>
    <row r="8759" spans="16:25" x14ac:dyDescent="0.45">
      <c r="P8759" s="3"/>
      <c r="W8759" s="3"/>
      <c r="Y8759" s="3"/>
    </row>
    <row r="8760" spans="16:25" x14ac:dyDescent="0.45">
      <c r="P8760" s="3"/>
      <c r="W8760" s="3"/>
      <c r="Y8760" s="3"/>
    </row>
    <row r="8761" spans="16:25" x14ac:dyDescent="0.45">
      <c r="P8761" s="3"/>
      <c r="W8761" s="3"/>
      <c r="Y8761" s="3"/>
    </row>
    <row r="8762" spans="16:25" x14ac:dyDescent="0.45">
      <c r="P8762" s="3"/>
      <c r="W8762" s="3"/>
      <c r="Y8762" s="3"/>
    </row>
    <row r="8763" spans="16:25" x14ac:dyDescent="0.45">
      <c r="P8763" s="3"/>
      <c r="W8763" s="3"/>
      <c r="Y8763" s="3"/>
    </row>
    <row r="8764" spans="16:25" x14ac:dyDescent="0.45">
      <c r="P8764" s="3"/>
      <c r="W8764" s="3"/>
      <c r="Y8764" s="3"/>
    </row>
    <row r="8765" spans="16:25" x14ac:dyDescent="0.45">
      <c r="P8765" s="3"/>
      <c r="W8765" s="3"/>
      <c r="Y8765" s="3"/>
    </row>
    <row r="8766" spans="16:25" x14ac:dyDescent="0.45">
      <c r="P8766" s="3"/>
      <c r="W8766" s="3"/>
      <c r="Y8766" s="3"/>
    </row>
    <row r="8767" spans="16:25" x14ac:dyDescent="0.45">
      <c r="P8767" s="3"/>
      <c r="W8767" s="3"/>
      <c r="Y8767" s="3"/>
    </row>
    <row r="8768" spans="16:25" x14ac:dyDescent="0.45">
      <c r="P8768" s="3"/>
      <c r="W8768" s="3"/>
      <c r="Y8768" s="3"/>
    </row>
    <row r="8769" spans="16:25" x14ac:dyDescent="0.45">
      <c r="P8769" s="3"/>
      <c r="W8769" s="3"/>
      <c r="Y8769" s="3"/>
    </row>
    <row r="8770" spans="16:25" x14ac:dyDescent="0.45">
      <c r="P8770" s="3"/>
      <c r="W8770" s="3"/>
      <c r="Y8770" s="3"/>
    </row>
    <row r="8771" spans="16:25" x14ac:dyDescent="0.45">
      <c r="P8771" s="3"/>
      <c r="W8771" s="3"/>
      <c r="Y8771" s="3"/>
    </row>
    <row r="8772" spans="16:25" x14ac:dyDescent="0.45">
      <c r="P8772" s="3"/>
      <c r="W8772" s="3"/>
      <c r="Y8772" s="3"/>
    </row>
    <row r="8773" spans="16:25" x14ac:dyDescent="0.45">
      <c r="P8773" s="3"/>
      <c r="W8773" s="3"/>
      <c r="Y8773" s="3"/>
    </row>
    <row r="8774" spans="16:25" x14ac:dyDescent="0.45">
      <c r="P8774" s="3"/>
      <c r="W8774" s="3"/>
      <c r="Y8774" s="3"/>
    </row>
    <row r="8775" spans="16:25" x14ac:dyDescent="0.45">
      <c r="P8775" s="3"/>
      <c r="W8775" s="3"/>
      <c r="Y8775" s="3"/>
    </row>
    <row r="8776" spans="16:25" x14ac:dyDescent="0.45">
      <c r="P8776" s="3"/>
      <c r="W8776" s="3"/>
      <c r="Y8776" s="3"/>
    </row>
    <row r="8777" spans="16:25" x14ac:dyDescent="0.45">
      <c r="P8777" s="3"/>
      <c r="W8777" s="3"/>
      <c r="Y8777" s="3"/>
    </row>
    <row r="8778" spans="16:25" x14ac:dyDescent="0.45">
      <c r="P8778" s="3"/>
      <c r="W8778" s="3"/>
      <c r="Y8778" s="3"/>
    </row>
    <row r="8779" spans="16:25" x14ac:dyDescent="0.45">
      <c r="P8779" s="3"/>
      <c r="W8779" s="3"/>
      <c r="Y8779" s="3"/>
    </row>
    <row r="8780" spans="16:25" x14ac:dyDescent="0.45">
      <c r="P8780" s="3"/>
      <c r="W8780" s="3"/>
      <c r="Y8780" s="3"/>
    </row>
    <row r="8781" spans="16:25" x14ac:dyDescent="0.45">
      <c r="P8781" s="3"/>
      <c r="W8781" s="3"/>
      <c r="Y8781" s="3"/>
    </row>
    <row r="8782" spans="16:25" x14ac:dyDescent="0.45">
      <c r="P8782" s="3"/>
      <c r="W8782" s="3"/>
      <c r="Y8782" s="3"/>
    </row>
    <row r="8783" spans="16:25" x14ac:dyDescent="0.45">
      <c r="P8783" s="3"/>
      <c r="W8783" s="3"/>
      <c r="Y8783" s="3"/>
    </row>
    <row r="8784" spans="16:25" x14ac:dyDescent="0.45">
      <c r="P8784" s="3"/>
      <c r="W8784" s="3"/>
      <c r="Y8784" s="3"/>
    </row>
    <row r="8785" spans="16:25" x14ac:dyDescent="0.45">
      <c r="P8785" s="3"/>
      <c r="W8785" s="3"/>
      <c r="Y8785" s="3"/>
    </row>
    <row r="8786" spans="16:25" x14ac:dyDescent="0.45">
      <c r="P8786" s="3"/>
      <c r="W8786" s="3"/>
      <c r="Y8786" s="3"/>
    </row>
    <row r="8787" spans="16:25" x14ac:dyDescent="0.45">
      <c r="P8787" s="3"/>
      <c r="W8787" s="3"/>
      <c r="Y8787" s="3"/>
    </row>
    <row r="8788" spans="16:25" x14ac:dyDescent="0.45">
      <c r="P8788" s="3"/>
      <c r="W8788" s="3"/>
      <c r="Y8788" s="3"/>
    </row>
    <row r="8789" spans="16:25" x14ac:dyDescent="0.45">
      <c r="P8789" s="3"/>
      <c r="W8789" s="3"/>
      <c r="Y8789" s="3"/>
    </row>
    <row r="8790" spans="16:25" x14ac:dyDescent="0.45">
      <c r="P8790" s="3"/>
      <c r="W8790" s="3"/>
      <c r="Y8790" s="3"/>
    </row>
    <row r="8791" spans="16:25" x14ac:dyDescent="0.45">
      <c r="P8791" s="3"/>
      <c r="W8791" s="3"/>
      <c r="Y8791" s="3"/>
    </row>
    <row r="8792" spans="16:25" x14ac:dyDescent="0.45">
      <c r="P8792" s="3"/>
      <c r="W8792" s="3"/>
      <c r="Y8792" s="3"/>
    </row>
    <row r="8793" spans="16:25" x14ac:dyDescent="0.45">
      <c r="P8793" s="3"/>
      <c r="W8793" s="3"/>
      <c r="Y8793" s="3"/>
    </row>
    <row r="8794" spans="16:25" x14ac:dyDescent="0.45">
      <c r="P8794" s="3"/>
      <c r="W8794" s="3"/>
      <c r="Y8794" s="3"/>
    </row>
    <row r="8795" spans="16:25" x14ac:dyDescent="0.45">
      <c r="P8795" s="3"/>
      <c r="W8795" s="3"/>
      <c r="Y8795" s="3"/>
    </row>
    <row r="8796" spans="16:25" x14ac:dyDescent="0.45">
      <c r="P8796" s="3"/>
      <c r="W8796" s="3"/>
      <c r="Y8796" s="3"/>
    </row>
    <row r="8797" spans="16:25" x14ac:dyDescent="0.45">
      <c r="P8797" s="3"/>
      <c r="W8797" s="3"/>
      <c r="Y8797" s="3"/>
    </row>
    <row r="8798" spans="16:25" x14ac:dyDescent="0.45">
      <c r="P8798" s="3"/>
      <c r="W8798" s="3"/>
      <c r="Y8798" s="3"/>
    </row>
    <row r="8799" spans="16:25" x14ac:dyDescent="0.45">
      <c r="P8799" s="3"/>
      <c r="W8799" s="3"/>
      <c r="Y8799" s="3"/>
    </row>
    <row r="8800" spans="16:25" x14ac:dyDescent="0.45">
      <c r="P8800" s="3"/>
      <c r="W8800" s="3"/>
      <c r="Y8800" s="3"/>
    </row>
    <row r="8801" spans="16:25" x14ac:dyDescent="0.45">
      <c r="P8801" s="3"/>
      <c r="W8801" s="3"/>
      <c r="Y8801" s="3"/>
    </row>
    <row r="8802" spans="16:25" x14ac:dyDescent="0.45">
      <c r="P8802" s="3"/>
      <c r="W8802" s="3"/>
      <c r="Y8802" s="3"/>
    </row>
    <row r="8803" spans="16:25" x14ac:dyDescent="0.45">
      <c r="P8803" s="3"/>
      <c r="W8803" s="3"/>
      <c r="Y8803" s="3"/>
    </row>
    <row r="8804" spans="16:25" x14ac:dyDescent="0.45">
      <c r="P8804" s="3"/>
      <c r="W8804" s="3"/>
      <c r="Y8804" s="3"/>
    </row>
    <row r="8805" spans="16:25" x14ac:dyDescent="0.45">
      <c r="P8805" s="3"/>
      <c r="W8805" s="3"/>
      <c r="Y8805" s="3"/>
    </row>
    <row r="8806" spans="16:25" x14ac:dyDescent="0.45">
      <c r="P8806" s="3"/>
      <c r="W8806" s="3"/>
      <c r="Y8806" s="3"/>
    </row>
    <row r="8807" spans="16:25" x14ac:dyDescent="0.45">
      <c r="P8807" s="3"/>
      <c r="W8807" s="3"/>
      <c r="Y8807" s="3"/>
    </row>
    <row r="8808" spans="16:25" x14ac:dyDescent="0.45">
      <c r="P8808" s="3"/>
      <c r="W8808" s="3"/>
      <c r="Y8808" s="3"/>
    </row>
    <row r="8809" spans="16:25" x14ac:dyDescent="0.45">
      <c r="P8809" s="3"/>
      <c r="W8809" s="3"/>
      <c r="Y8809" s="3"/>
    </row>
    <row r="8810" spans="16:25" x14ac:dyDescent="0.45">
      <c r="P8810" s="3"/>
      <c r="W8810" s="3"/>
      <c r="Y8810" s="3"/>
    </row>
    <row r="8811" spans="16:25" x14ac:dyDescent="0.45">
      <c r="P8811" s="3"/>
      <c r="W8811" s="3"/>
      <c r="Y8811" s="3"/>
    </row>
    <row r="8812" spans="16:25" x14ac:dyDescent="0.45">
      <c r="P8812" s="3"/>
      <c r="W8812" s="3"/>
      <c r="Y8812" s="3"/>
    </row>
    <row r="8813" spans="16:25" x14ac:dyDescent="0.45">
      <c r="P8813" s="3"/>
      <c r="W8813" s="3"/>
      <c r="Y8813" s="3"/>
    </row>
    <row r="8814" spans="16:25" x14ac:dyDescent="0.45">
      <c r="P8814" s="3"/>
      <c r="W8814" s="3"/>
      <c r="Y8814" s="3"/>
    </row>
    <row r="8815" spans="16:25" x14ac:dyDescent="0.45">
      <c r="P8815" s="3"/>
      <c r="W8815" s="3"/>
      <c r="Y8815" s="3"/>
    </row>
    <row r="8816" spans="16:25" x14ac:dyDescent="0.45">
      <c r="P8816" s="3"/>
      <c r="W8816" s="3"/>
      <c r="Y8816" s="3"/>
    </row>
    <row r="8817" spans="16:25" x14ac:dyDescent="0.45">
      <c r="P8817" s="3"/>
      <c r="W8817" s="3"/>
      <c r="Y8817" s="3"/>
    </row>
    <row r="8818" spans="16:25" x14ac:dyDescent="0.45">
      <c r="P8818" s="3"/>
      <c r="W8818" s="3"/>
      <c r="Y8818" s="3"/>
    </row>
    <row r="8819" spans="16:25" x14ac:dyDescent="0.45">
      <c r="P8819" s="3"/>
      <c r="W8819" s="3"/>
      <c r="Y8819" s="3"/>
    </row>
    <row r="8820" spans="16:25" x14ac:dyDescent="0.45">
      <c r="P8820" s="3"/>
      <c r="W8820" s="3"/>
      <c r="Y8820" s="3"/>
    </row>
    <row r="8821" spans="16:25" x14ac:dyDescent="0.45">
      <c r="P8821" s="3"/>
      <c r="W8821" s="3"/>
      <c r="Y8821" s="3"/>
    </row>
    <row r="8822" spans="16:25" x14ac:dyDescent="0.45">
      <c r="P8822" s="3"/>
      <c r="W8822" s="3"/>
      <c r="Y8822" s="3"/>
    </row>
    <row r="8823" spans="16:25" x14ac:dyDescent="0.45">
      <c r="P8823" s="3"/>
      <c r="W8823" s="3"/>
      <c r="Y8823" s="3"/>
    </row>
    <row r="8824" spans="16:25" x14ac:dyDescent="0.45">
      <c r="P8824" s="3"/>
      <c r="W8824" s="3"/>
      <c r="Y8824" s="3"/>
    </row>
    <row r="8825" spans="16:25" x14ac:dyDescent="0.45">
      <c r="P8825" s="3"/>
      <c r="W8825" s="3"/>
      <c r="Y8825" s="3"/>
    </row>
    <row r="8826" spans="16:25" x14ac:dyDescent="0.45">
      <c r="P8826" s="3"/>
      <c r="W8826" s="3"/>
      <c r="Y8826" s="3"/>
    </row>
    <row r="8827" spans="16:25" x14ac:dyDescent="0.45">
      <c r="P8827" s="3"/>
      <c r="W8827" s="3"/>
      <c r="Y8827" s="3"/>
    </row>
    <row r="8828" spans="16:25" x14ac:dyDescent="0.45">
      <c r="P8828" s="3"/>
      <c r="W8828" s="3"/>
      <c r="Y8828" s="3"/>
    </row>
    <row r="8829" spans="16:25" x14ac:dyDescent="0.45">
      <c r="P8829" s="3"/>
      <c r="W8829" s="3"/>
      <c r="Y8829" s="3"/>
    </row>
    <row r="8830" spans="16:25" x14ac:dyDescent="0.45">
      <c r="P8830" s="3"/>
      <c r="W8830" s="3"/>
      <c r="Y8830" s="3"/>
    </row>
    <row r="8831" spans="16:25" x14ac:dyDescent="0.45">
      <c r="P8831" s="3"/>
      <c r="W8831" s="3"/>
      <c r="Y8831" s="3"/>
    </row>
    <row r="8832" spans="16:25" x14ac:dyDescent="0.45">
      <c r="P8832" s="3"/>
      <c r="W8832" s="3"/>
      <c r="Y8832" s="3"/>
    </row>
    <row r="8833" spans="16:25" x14ac:dyDescent="0.45">
      <c r="P8833" s="3"/>
      <c r="W8833" s="3"/>
      <c r="Y8833" s="3"/>
    </row>
    <row r="8834" spans="16:25" x14ac:dyDescent="0.45">
      <c r="P8834" s="3"/>
      <c r="W8834" s="3"/>
      <c r="Y8834" s="3"/>
    </row>
    <row r="8835" spans="16:25" x14ac:dyDescent="0.45">
      <c r="P8835" s="3"/>
      <c r="W8835" s="3"/>
      <c r="Y8835" s="3"/>
    </row>
    <row r="8836" spans="16:25" x14ac:dyDescent="0.45">
      <c r="P8836" s="3"/>
      <c r="W8836" s="3"/>
      <c r="Y8836" s="3"/>
    </row>
    <row r="8837" spans="16:25" x14ac:dyDescent="0.45">
      <c r="P8837" s="3"/>
      <c r="W8837" s="3"/>
      <c r="Y8837" s="3"/>
    </row>
    <row r="8838" spans="16:25" x14ac:dyDescent="0.45">
      <c r="P8838" s="3"/>
      <c r="W8838" s="3"/>
      <c r="Y8838" s="3"/>
    </row>
    <row r="8839" spans="16:25" x14ac:dyDescent="0.45">
      <c r="P8839" s="3"/>
      <c r="W8839" s="3"/>
      <c r="Y8839" s="3"/>
    </row>
    <row r="8840" spans="16:25" x14ac:dyDescent="0.45">
      <c r="P8840" s="3"/>
      <c r="W8840" s="3"/>
      <c r="Y8840" s="3"/>
    </row>
    <row r="8841" spans="16:25" x14ac:dyDescent="0.45">
      <c r="P8841" s="3"/>
      <c r="W8841" s="3"/>
      <c r="Y8841" s="3"/>
    </row>
    <row r="8842" spans="16:25" x14ac:dyDescent="0.45">
      <c r="P8842" s="3"/>
      <c r="W8842" s="3"/>
      <c r="Y8842" s="3"/>
    </row>
    <row r="8843" spans="16:25" x14ac:dyDescent="0.45">
      <c r="P8843" s="3"/>
      <c r="W8843" s="3"/>
      <c r="Y8843" s="3"/>
    </row>
    <row r="8844" spans="16:25" x14ac:dyDescent="0.45">
      <c r="P8844" s="3"/>
      <c r="W8844" s="3"/>
      <c r="Y8844" s="3"/>
    </row>
    <row r="8845" spans="16:25" x14ac:dyDescent="0.45">
      <c r="P8845" s="3"/>
      <c r="W8845" s="3"/>
      <c r="Y8845" s="3"/>
    </row>
    <row r="8846" spans="16:25" x14ac:dyDescent="0.45">
      <c r="P8846" s="3"/>
      <c r="W8846" s="3"/>
      <c r="Y8846" s="3"/>
    </row>
    <row r="8847" spans="16:25" x14ac:dyDescent="0.45">
      <c r="P8847" s="3"/>
      <c r="W8847" s="3"/>
      <c r="Y8847" s="3"/>
    </row>
    <row r="8848" spans="16:25" x14ac:dyDescent="0.45">
      <c r="P8848" s="3"/>
      <c r="W8848" s="3"/>
      <c r="Y8848" s="3"/>
    </row>
    <row r="8849" spans="16:25" x14ac:dyDescent="0.45">
      <c r="P8849" s="3"/>
      <c r="W8849" s="3"/>
      <c r="Y8849" s="3"/>
    </row>
    <row r="8850" spans="16:25" x14ac:dyDescent="0.45">
      <c r="P8850" s="3"/>
      <c r="W8850" s="3"/>
      <c r="Y8850" s="3"/>
    </row>
    <row r="8851" spans="16:25" x14ac:dyDescent="0.45">
      <c r="P8851" s="3"/>
      <c r="W8851" s="3"/>
      <c r="Y8851" s="3"/>
    </row>
    <row r="8852" spans="16:25" x14ac:dyDescent="0.45">
      <c r="P8852" s="3"/>
      <c r="W8852" s="3"/>
      <c r="Y8852" s="3"/>
    </row>
    <row r="8853" spans="16:25" x14ac:dyDescent="0.45">
      <c r="P8853" s="3"/>
      <c r="W8853" s="3"/>
      <c r="Y8853" s="3"/>
    </row>
    <row r="8854" spans="16:25" x14ac:dyDescent="0.45">
      <c r="P8854" s="3"/>
      <c r="W8854" s="3"/>
      <c r="Y8854" s="3"/>
    </row>
    <row r="8855" spans="16:25" x14ac:dyDescent="0.45">
      <c r="P8855" s="3"/>
      <c r="W8855" s="3"/>
      <c r="Y8855" s="3"/>
    </row>
    <row r="8856" spans="16:25" x14ac:dyDescent="0.45">
      <c r="P8856" s="3"/>
      <c r="W8856" s="3"/>
      <c r="Y8856" s="3"/>
    </row>
    <row r="8857" spans="16:25" x14ac:dyDescent="0.45">
      <c r="P8857" s="3"/>
      <c r="W8857" s="3"/>
      <c r="Y8857" s="3"/>
    </row>
    <row r="8858" spans="16:25" x14ac:dyDescent="0.45">
      <c r="P8858" s="3"/>
      <c r="W8858" s="3"/>
      <c r="Y8858" s="3"/>
    </row>
    <row r="8859" spans="16:25" x14ac:dyDescent="0.45">
      <c r="P8859" s="3"/>
      <c r="W8859" s="3"/>
      <c r="Y8859" s="3"/>
    </row>
    <row r="8860" spans="16:25" x14ac:dyDescent="0.45">
      <c r="P8860" s="3"/>
      <c r="W8860" s="3"/>
      <c r="Y8860" s="3"/>
    </row>
    <row r="8861" spans="16:25" x14ac:dyDescent="0.45">
      <c r="P8861" s="3"/>
      <c r="W8861" s="3"/>
      <c r="Y8861" s="3"/>
    </row>
    <row r="8862" spans="16:25" x14ac:dyDescent="0.45">
      <c r="P8862" s="3"/>
      <c r="W8862" s="3"/>
      <c r="Y8862" s="3"/>
    </row>
    <row r="8863" spans="16:25" x14ac:dyDescent="0.45">
      <c r="P8863" s="3"/>
      <c r="W8863" s="3"/>
      <c r="Y8863" s="3"/>
    </row>
    <row r="8864" spans="16:25" x14ac:dyDescent="0.45">
      <c r="P8864" s="3"/>
      <c r="W8864" s="3"/>
      <c r="Y8864" s="3"/>
    </row>
    <row r="8865" spans="16:25" x14ac:dyDescent="0.45">
      <c r="P8865" s="3"/>
      <c r="W8865" s="3"/>
      <c r="Y8865" s="3"/>
    </row>
    <row r="8866" spans="16:25" x14ac:dyDescent="0.45">
      <c r="P8866" s="3"/>
      <c r="W8866" s="3"/>
      <c r="Y8866" s="3"/>
    </row>
    <row r="8867" spans="16:25" x14ac:dyDescent="0.45">
      <c r="P8867" s="3"/>
      <c r="W8867" s="3"/>
      <c r="Y8867" s="3"/>
    </row>
    <row r="8868" spans="16:25" x14ac:dyDescent="0.45">
      <c r="P8868" s="3"/>
      <c r="W8868" s="3"/>
      <c r="Y8868" s="3"/>
    </row>
    <row r="8869" spans="16:25" x14ac:dyDescent="0.45">
      <c r="P8869" s="3"/>
      <c r="W8869" s="3"/>
      <c r="Y8869" s="3"/>
    </row>
    <row r="8870" spans="16:25" x14ac:dyDescent="0.45">
      <c r="P8870" s="3"/>
      <c r="W8870" s="3"/>
      <c r="Y8870" s="3"/>
    </row>
    <row r="8871" spans="16:25" x14ac:dyDescent="0.45">
      <c r="P8871" s="3"/>
      <c r="W8871" s="3"/>
      <c r="Y8871" s="3"/>
    </row>
    <row r="8872" spans="16:25" x14ac:dyDescent="0.45">
      <c r="P8872" s="3"/>
      <c r="W8872" s="3"/>
      <c r="Y8872" s="3"/>
    </row>
    <row r="8873" spans="16:25" x14ac:dyDescent="0.45">
      <c r="P8873" s="3"/>
      <c r="W8873" s="3"/>
      <c r="Y8873" s="3"/>
    </row>
    <row r="8874" spans="16:25" x14ac:dyDescent="0.45">
      <c r="P8874" s="3"/>
      <c r="W8874" s="3"/>
      <c r="Y8874" s="3"/>
    </row>
    <row r="8875" spans="16:25" x14ac:dyDescent="0.45">
      <c r="P8875" s="3"/>
      <c r="W8875" s="3"/>
      <c r="Y8875" s="3"/>
    </row>
    <row r="8876" spans="16:25" x14ac:dyDescent="0.45">
      <c r="P8876" s="3"/>
      <c r="W8876" s="3"/>
      <c r="Y8876" s="3"/>
    </row>
    <row r="8877" spans="16:25" x14ac:dyDescent="0.45">
      <c r="P8877" s="3"/>
      <c r="W8877" s="3"/>
      <c r="Y8877" s="3"/>
    </row>
    <row r="8878" spans="16:25" x14ac:dyDescent="0.45">
      <c r="P8878" s="3"/>
      <c r="W8878" s="3"/>
      <c r="Y8878" s="3"/>
    </row>
    <row r="8879" spans="16:25" x14ac:dyDescent="0.45">
      <c r="P8879" s="3"/>
      <c r="W8879" s="3"/>
      <c r="Y8879" s="3"/>
    </row>
    <row r="8880" spans="16:25" x14ac:dyDescent="0.45">
      <c r="P8880" s="3"/>
      <c r="W8880" s="3"/>
      <c r="Y8880" s="3"/>
    </row>
    <row r="8881" spans="16:25" x14ac:dyDescent="0.45">
      <c r="P8881" s="3"/>
      <c r="W8881" s="3"/>
      <c r="Y8881" s="3"/>
    </row>
    <row r="8882" spans="16:25" x14ac:dyDescent="0.45">
      <c r="P8882" s="3"/>
      <c r="W8882" s="3"/>
      <c r="Y8882" s="3"/>
    </row>
    <row r="8883" spans="16:25" x14ac:dyDescent="0.45">
      <c r="P8883" s="3"/>
      <c r="W8883" s="3"/>
      <c r="Y8883" s="3"/>
    </row>
    <row r="8884" spans="16:25" x14ac:dyDescent="0.45">
      <c r="P8884" s="3"/>
      <c r="W8884" s="3"/>
      <c r="Y8884" s="3"/>
    </row>
    <row r="8885" spans="16:25" x14ac:dyDescent="0.45">
      <c r="P8885" s="3"/>
      <c r="W8885" s="3"/>
      <c r="Y8885" s="3"/>
    </row>
    <row r="8886" spans="16:25" x14ac:dyDescent="0.45">
      <c r="P8886" s="3"/>
      <c r="W8886" s="3"/>
      <c r="Y8886" s="3"/>
    </row>
    <row r="8887" spans="16:25" x14ac:dyDescent="0.45">
      <c r="P8887" s="3"/>
      <c r="W8887" s="3"/>
      <c r="Y8887" s="3"/>
    </row>
    <row r="8888" spans="16:25" x14ac:dyDescent="0.45">
      <c r="P8888" s="3"/>
      <c r="W8888" s="3"/>
      <c r="Y8888" s="3"/>
    </row>
    <row r="8889" spans="16:25" x14ac:dyDescent="0.45">
      <c r="P8889" s="3"/>
      <c r="W8889" s="3"/>
      <c r="Y8889" s="3"/>
    </row>
    <row r="8890" spans="16:25" x14ac:dyDescent="0.45">
      <c r="P8890" s="3"/>
      <c r="W8890" s="3"/>
      <c r="Y8890" s="3"/>
    </row>
    <row r="8891" spans="16:25" x14ac:dyDescent="0.45">
      <c r="P8891" s="3"/>
      <c r="W8891" s="3"/>
      <c r="Y8891" s="3"/>
    </row>
    <row r="8892" spans="16:25" x14ac:dyDescent="0.45">
      <c r="P8892" s="3"/>
      <c r="W8892" s="3"/>
      <c r="Y8892" s="3"/>
    </row>
    <row r="8893" spans="16:25" x14ac:dyDescent="0.45">
      <c r="P8893" s="3"/>
      <c r="W8893" s="3"/>
      <c r="Y8893" s="3"/>
    </row>
    <row r="8894" spans="16:25" x14ac:dyDescent="0.45">
      <c r="P8894" s="3"/>
      <c r="W8894" s="3"/>
      <c r="Y8894" s="3"/>
    </row>
    <row r="8895" spans="16:25" x14ac:dyDescent="0.45">
      <c r="P8895" s="3"/>
      <c r="W8895" s="3"/>
      <c r="Y8895" s="3"/>
    </row>
    <row r="8896" spans="16:25" x14ac:dyDescent="0.45">
      <c r="P8896" s="3"/>
      <c r="W8896" s="3"/>
      <c r="Y8896" s="3"/>
    </row>
    <row r="8897" spans="16:25" x14ac:dyDescent="0.45">
      <c r="P8897" s="3"/>
      <c r="W8897" s="3"/>
      <c r="Y8897" s="3"/>
    </row>
    <row r="8898" spans="16:25" x14ac:dyDescent="0.45">
      <c r="P8898" s="3"/>
      <c r="W8898" s="3"/>
      <c r="Y8898" s="3"/>
    </row>
    <row r="8899" spans="16:25" x14ac:dyDescent="0.45">
      <c r="P8899" s="3"/>
      <c r="W8899" s="3"/>
      <c r="Y8899" s="3"/>
    </row>
    <row r="8900" spans="16:25" x14ac:dyDescent="0.45">
      <c r="P8900" s="3"/>
      <c r="W8900" s="3"/>
      <c r="Y8900" s="3"/>
    </row>
    <row r="8901" spans="16:25" x14ac:dyDescent="0.45">
      <c r="P8901" s="3"/>
      <c r="W8901" s="3"/>
      <c r="Y8901" s="3"/>
    </row>
    <row r="8902" spans="16:25" x14ac:dyDescent="0.45">
      <c r="P8902" s="3"/>
      <c r="W8902" s="3"/>
      <c r="Y8902" s="3"/>
    </row>
    <row r="8903" spans="16:25" x14ac:dyDescent="0.45">
      <c r="P8903" s="3"/>
      <c r="W8903" s="3"/>
      <c r="Y8903" s="3"/>
    </row>
    <row r="8904" spans="16:25" x14ac:dyDescent="0.45">
      <c r="P8904" s="3"/>
      <c r="W8904" s="3"/>
      <c r="Y8904" s="3"/>
    </row>
    <row r="8905" spans="16:25" x14ac:dyDescent="0.45">
      <c r="P8905" s="3"/>
      <c r="W8905" s="3"/>
      <c r="Y8905" s="3"/>
    </row>
    <row r="8906" spans="16:25" x14ac:dyDescent="0.45">
      <c r="P8906" s="3"/>
      <c r="W8906" s="3"/>
      <c r="Y8906" s="3"/>
    </row>
    <row r="8907" spans="16:25" x14ac:dyDescent="0.45">
      <c r="P8907" s="3"/>
      <c r="W8907" s="3"/>
      <c r="Y8907" s="3"/>
    </row>
    <row r="8908" spans="16:25" x14ac:dyDescent="0.45">
      <c r="P8908" s="3"/>
      <c r="W8908" s="3"/>
      <c r="Y8908" s="3"/>
    </row>
    <row r="8909" spans="16:25" x14ac:dyDescent="0.45">
      <c r="P8909" s="3"/>
      <c r="W8909" s="3"/>
      <c r="Y8909" s="3"/>
    </row>
    <row r="8910" spans="16:25" x14ac:dyDescent="0.45">
      <c r="P8910" s="3"/>
      <c r="W8910" s="3"/>
      <c r="Y8910" s="3"/>
    </row>
    <row r="8911" spans="16:25" x14ac:dyDescent="0.45">
      <c r="P8911" s="3"/>
      <c r="W8911" s="3"/>
      <c r="Y8911" s="3"/>
    </row>
    <row r="8912" spans="16:25" x14ac:dyDescent="0.45">
      <c r="P8912" s="3"/>
      <c r="W8912" s="3"/>
      <c r="Y8912" s="3"/>
    </row>
    <row r="8913" spans="16:25" x14ac:dyDescent="0.45">
      <c r="P8913" s="3"/>
      <c r="W8913" s="3"/>
      <c r="Y8913" s="3"/>
    </row>
    <row r="8914" spans="16:25" x14ac:dyDescent="0.45">
      <c r="P8914" s="3"/>
      <c r="W8914" s="3"/>
      <c r="Y8914" s="3"/>
    </row>
    <row r="8915" spans="16:25" x14ac:dyDescent="0.45">
      <c r="P8915" s="3"/>
      <c r="W8915" s="3"/>
      <c r="Y8915" s="3"/>
    </row>
    <row r="8916" spans="16:25" x14ac:dyDescent="0.45">
      <c r="P8916" s="3"/>
      <c r="W8916" s="3"/>
      <c r="Y8916" s="3"/>
    </row>
    <row r="8917" spans="16:25" x14ac:dyDescent="0.45">
      <c r="P8917" s="3"/>
      <c r="W8917" s="3"/>
      <c r="Y8917" s="3"/>
    </row>
    <row r="8918" spans="16:25" x14ac:dyDescent="0.45">
      <c r="P8918" s="3"/>
      <c r="W8918" s="3"/>
      <c r="Y8918" s="3"/>
    </row>
    <row r="8919" spans="16:25" x14ac:dyDescent="0.45">
      <c r="P8919" s="3"/>
      <c r="W8919" s="3"/>
      <c r="Y8919" s="3"/>
    </row>
    <row r="8920" spans="16:25" x14ac:dyDescent="0.45">
      <c r="P8920" s="3"/>
      <c r="W8920" s="3"/>
      <c r="Y8920" s="3"/>
    </row>
    <row r="8921" spans="16:25" x14ac:dyDescent="0.45">
      <c r="P8921" s="3"/>
      <c r="W8921" s="3"/>
      <c r="Y8921" s="3"/>
    </row>
    <row r="8922" spans="16:25" x14ac:dyDescent="0.45">
      <c r="P8922" s="3"/>
      <c r="W8922" s="3"/>
      <c r="Y8922" s="3"/>
    </row>
    <row r="8923" spans="16:25" x14ac:dyDescent="0.45">
      <c r="P8923" s="3"/>
      <c r="W8923" s="3"/>
      <c r="Y8923" s="3"/>
    </row>
    <row r="8924" spans="16:25" x14ac:dyDescent="0.45">
      <c r="P8924" s="3"/>
      <c r="W8924" s="3"/>
      <c r="Y8924" s="3"/>
    </row>
    <row r="8925" spans="16:25" x14ac:dyDescent="0.45">
      <c r="P8925" s="3"/>
      <c r="W8925" s="3"/>
      <c r="Y8925" s="3"/>
    </row>
    <row r="8926" spans="16:25" x14ac:dyDescent="0.45">
      <c r="P8926" s="3"/>
      <c r="W8926" s="3"/>
      <c r="Y8926" s="3"/>
    </row>
    <row r="8927" spans="16:25" x14ac:dyDescent="0.45">
      <c r="P8927" s="3"/>
      <c r="W8927" s="3"/>
      <c r="Y8927" s="3"/>
    </row>
    <row r="8928" spans="16:25" x14ac:dyDescent="0.45">
      <c r="P8928" s="3"/>
      <c r="W8928" s="3"/>
      <c r="Y8928" s="3"/>
    </row>
    <row r="8929" spans="16:25" x14ac:dyDescent="0.45">
      <c r="P8929" s="3"/>
      <c r="W8929" s="3"/>
      <c r="Y8929" s="3"/>
    </row>
    <row r="8930" spans="16:25" x14ac:dyDescent="0.45">
      <c r="P8930" s="3"/>
      <c r="W8930" s="3"/>
      <c r="Y8930" s="3"/>
    </row>
    <row r="8931" spans="16:25" x14ac:dyDescent="0.45">
      <c r="P8931" s="3"/>
      <c r="W8931" s="3"/>
      <c r="Y8931" s="3"/>
    </row>
    <row r="8932" spans="16:25" x14ac:dyDescent="0.45">
      <c r="P8932" s="3"/>
      <c r="W8932" s="3"/>
      <c r="Y8932" s="3"/>
    </row>
    <row r="8933" spans="16:25" x14ac:dyDescent="0.45">
      <c r="P8933" s="3"/>
      <c r="W8933" s="3"/>
      <c r="Y8933" s="3"/>
    </row>
    <row r="8934" spans="16:25" x14ac:dyDescent="0.45">
      <c r="P8934" s="3"/>
      <c r="W8934" s="3"/>
      <c r="Y8934" s="3"/>
    </row>
    <row r="8935" spans="16:25" x14ac:dyDescent="0.45">
      <c r="P8935" s="3"/>
      <c r="W8935" s="3"/>
      <c r="Y8935" s="3"/>
    </row>
    <row r="8936" spans="16:25" x14ac:dyDescent="0.45">
      <c r="P8936" s="3"/>
      <c r="W8936" s="3"/>
      <c r="Y8936" s="3"/>
    </row>
    <row r="8937" spans="16:25" x14ac:dyDescent="0.45">
      <c r="P8937" s="3"/>
      <c r="W8937" s="3"/>
      <c r="Y8937" s="3"/>
    </row>
    <row r="8938" spans="16:25" x14ac:dyDescent="0.45">
      <c r="P8938" s="3"/>
      <c r="W8938" s="3"/>
      <c r="Y8938" s="3"/>
    </row>
    <row r="8939" spans="16:25" x14ac:dyDescent="0.45">
      <c r="P8939" s="3"/>
      <c r="W8939" s="3"/>
      <c r="Y8939" s="3"/>
    </row>
    <row r="8940" spans="16:25" x14ac:dyDescent="0.45">
      <c r="P8940" s="3"/>
      <c r="W8940" s="3"/>
      <c r="Y8940" s="3"/>
    </row>
    <row r="8941" spans="16:25" x14ac:dyDescent="0.45">
      <c r="P8941" s="3"/>
      <c r="W8941" s="3"/>
      <c r="Y8941" s="3"/>
    </row>
    <row r="8942" spans="16:25" x14ac:dyDescent="0.45">
      <c r="P8942" s="3"/>
      <c r="W8942" s="3"/>
      <c r="Y8942" s="3"/>
    </row>
    <row r="8943" spans="16:25" x14ac:dyDescent="0.45">
      <c r="P8943" s="3"/>
      <c r="W8943" s="3"/>
      <c r="Y8943" s="3"/>
    </row>
    <row r="8944" spans="16:25" x14ac:dyDescent="0.45">
      <c r="P8944" s="3"/>
      <c r="W8944" s="3"/>
      <c r="Y8944" s="3"/>
    </row>
    <row r="8945" spans="16:25" x14ac:dyDescent="0.45">
      <c r="P8945" s="3"/>
      <c r="W8945" s="3"/>
      <c r="Y8945" s="3"/>
    </row>
    <row r="8946" spans="16:25" x14ac:dyDescent="0.45">
      <c r="P8946" s="3"/>
      <c r="W8946" s="3"/>
      <c r="Y8946" s="3"/>
    </row>
    <row r="8947" spans="16:25" x14ac:dyDescent="0.45">
      <c r="P8947" s="3"/>
      <c r="W8947" s="3"/>
      <c r="Y8947" s="3"/>
    </row>
    <row r="8948" spans="16:25" x14ac:dyDescent="0.45">
      <c r="P8948" s="3"/>
      <c r="W8948" s="3"/>
      <c r="Y8948" s="3"/>
    </row>
    <row r="8949" spans="16:25" x14ac:dyDescent="0.45">
      <c r="P8949" s="3"/>
      <c r="W8949" s="3"/>
      <c r="Y8949" s="3"/>
    </row>
    <row r="8950" spans="16:25" x14ac:dyDescent="0.45">
      <c r="P8950" s="3"/>
      <c r="W8950" s="3"/>
      <c r="Y8950" s="3"/>
    </row>
    <row r="8951" spans="16:25" x14ac:dyDescent="0.45">
      <c r="P8951" s="3"/>
      <c r="W8951" s="3"/>
      <c r="Y8951" s="3"/>
    </row>
    <row r="8952" spans="16:25" x14ac:dyDescent="0.45">
      <c r="P8952" s="3"/>
      <c r="W8952" s="3"/>
      <c r="Y8952" s="3"/>
    </row>
    <row r="8953" spans="16:25" x14ac:dyDescent="0.45">
      <c r="P8953" s="3"/>
      <c r="W8953" s="3"/>
      <c r="Y8953" s="3"/>
    </row>
    <row r="8954" spans="16:25" x14ac:dyDescent="0.45">
      <c r="P8954" s="3"/>
      <c r="W8954" s="3"/>
      <c r="Y8954" s="3"/>
    </row>
    <row r="8955" spans="16:25" x14ac:dyDescent="0.45">
      <c r="P8955" s="3"/>
      <c r="W8955" s="3"/>
      <c r="Y8955" s="3"/>
    </row>
    <row r="8956" spans="16:25" x14ac:dyDescent="0.45">
      <c r="P8956" s="3"/>
      <c r="W8956" s="3"/>
      <c r="Y8956" s="3"/>
    </row>
    <row r="8957" spans="16:25" x14ac:dyDescent="0.45">
      <c r="P8957" s="3"/>
      <c r="W8957" s="3"/>
      <c r="Y8957" s="3"/>
    </row>
    <row r="8958" spans="16:25" x14ac:dyDescent="0.45">
      <c r="P8958" s="3"/>
      <c r="W8958" s="3"/>
      <c r="Y8958" s="3"/>
    </row>
    <row r="8959" spans="16:25" x14ac:dyDescent="0.45">
      <c r="P8959" s="3"/>
      <c r="W8959" s="3"/>
      <c r="Y8959" s="3"/>
    </row>
    <row r="8960" spans="16:25" x14ac:dyDescent="0.45">
      <c r="P8960" s="3"/>
      <c r="W8960" s="3"/>
      <c r="Y8960" s="3"/>
    </row>
    <row r="8961" spans="16:25" x14ac:dyDescent="0.45">
      <c r="P8961" s="3"/>
      <c r="W8961" s="3"/>
      <c r="Y8961" s="3"/>
    </row>
    <row r="8962" spans="16:25" x14ac:dyDescent="0.45">
      <c r="P8962" s="3"/>
      <c r="W8962" s="3"/>
      <c r="Y8962" s="3"/>
    </row>
    <row r="8963" spans="16:25" x14ac:dyDescent="0.45">
      <c r="P8963" s="3"/>
      <c r="W8963" s="3"/>
      <c r="Y8963" s="3"/>
    </row>
    <row r="8964" spans="16:25" x14ac:dyDescent="0.45">
      <c r="P8964" s="3"/>
      <c r="W8964" s="3"/>
      <c r="Y8964" s="3"/>
    </row>
    <row r="8965" spans="16:25" x14ac:dyDescent="0.45">
      <c r="P8965" s="3"/>
      <c r="W8965" s="3"/>
      <c r="Y8965" s="3"/>
    </row>
    <row r="8966" spans="16:25" x14ac:dyDescent="0.45">
      <c r="P8966" s="3"/>
      <c r="W8966" s="3"/>
      <c r="Y8966" s="3"/>
    </row>
    <row r="8967" spans="16:25" x14ac:dyDescent="0.45">
      <c r="P8967" s="3"/>
      <c r="W8967" s="3"/>
      <c r="Y8967" s="3"/>
    </row>
    <row r="8968" spans="16:25" x14ac:dyDescent="0.45">
      <c r="P8968" s="3"/>
      <c r="W8968" s="3"/>
      <c r="Y8968" s="3"/>
    </row>
    <row r="8969" spans="16:25" x14ac:dyDescent="0.45">
      <c r="P8969" s="3"/>
      <c r="W8969" s="3"/>
      <c r="Y8969" s="3"/>
    </row>
    <row r="8970" spans="16:25" x14ac:dyDescent="0.45">
      <c r="P8970" s="3"/>
      <c r="W8970" s="3"/>
      <c r="Y8970" s="3"/>
    </row>
    <row r="8971" spans="16:25" x14ac:dyDescent="0.45">
      <c r="P8971" s="3"/>
      <c r="W8971" s="3"/>
      <c r="Y8971" s="3"/>
    </row>
    <row r="8972" spans="16:25" x14ac:dyDescent="0.45">
      <c r="P8972" s="3"/>
      <c r="W8972" s="3"/>
      <c r="Y8972" s="3"/>
    </row>
    <row r="8973" spans="16:25" x14ac:dyDescent="0.45">
      <c r="P8973" s="3"/>
      <c r="W8973" s="3"/>
      <c r="Y8973" s="3"/>
    </row>
    <row r="8974" spans="16:25" x14ac:dyDescent="0.45">
      <c r="P8974" s="3"/>
      <c r="W8974" s="3"/>
      <c r="Y8974" s="3"/>
    </row>
    <row r="8975" spans="16:25" x14ac:dyDescent="0.45">
      <c r="P8975" s="3"/>
      <c r="W8975" s="3"/>
      <c r="Y8975" s="3"/>
    </row>
    <row r="8976" spans="16:25" x14ac:dyDescent="0.45">
      <c r="P8976" s="3"/>
      <c r="W8976" s="3"/>
      <c r="Y8976" s="3"/>
    </row>
    <row r="8977" spans="16:25" x14ac:dyDescent="0.45">
      <c r="P8977" s="3"/>
      <c r="W8977" s="3"/>
      <c r="Y8977" s="3"/>
    </row>
    <row r="8978" spans="16:25" x14ac:dyDescent="0.45">
      <c r="P8978" s="3"/>
      <c r="W8978" s="3"/>
      <c r="Y8978" s="3"/>
    </row>
    <row r="8979" spans="16:25" x14ac:dyDescent="0.45">
      <c r="P8979" s="3"/>
      <c r="W8979" s="3"/>
      <c r="Y8979" s="3"/>
    </row>
    <row r="8980" spans="16:25" x14ac:dyDescent="0.45">
      <c r="P8980" s="3"/>
      <c r="W8980" s="3"/>
      <c r="Y8980" s="3"/>
    </row>
    <row r="8981" spans="16:25" x14ac:dyDescent="0.45">
      <c r="P8981" s="3"/>
      <c r="W8981" s="3"/>
      <c r="Y8981" s="3"/>
    </row>
    <row r="8982" spans="16:25" x14ac:dyDescent="0.45">
      <c r="P8982" s="3"/>
      <c r="W8982" s="3"/>
      <c r="Y8982" s="3"/>
    </row>
    <row r="8983" spans="16:25" x14ac:dyDescent="0.45">
      <c r="P8983" s="3"/>
      <c r="W8983" s="3"/>
      <c r="Y8983" s="3"/>
    </row>
    <row r="8984" spans="16:25" x14ac:dyDescent="0.45">
      <c r="P8984" s="3"/>
      <c r="W8984" s="3"/>
      <c r="Y8984" s="3"/>
    </row>
    <row r="8985" spans="16:25" x14ac:dyDescent="0.45">
      <c r="P8985" s="3"/>
      <c r="W8985" s="3"/>
      <c r="Y8985" s="3"/>
    </row>
    <row r="8986" spans="16:25" x14ac:dyDescent="0.45">
      <c r="P8986" s="3"/>
      <c r="W8986" s="3"/>
      <c r="Y8986" s="3"/>
    </row>
    <row r="8987" spans="16:25" x14ac:dyDescent="0.45">
      <c r="P8987" s="3"/>
      <c r="W8987" s="3"/>
      <c r="Y8987" s="3"/>
    </row>
    <row r="8988" spans="16:25" x14ac:dyDescent="0.45">
      <c r="P8988" s="3"/>
      <c r="W8988" s="3"/>
      <c r="Y8988" s="3"/>
    </row>
    <row r="8989" spans="16:25" x14ac:dyDescent="0.45">
      <c r="P8989" s="3"/>
      <c r="W8989" s="3"/>
      <c r="Y8989" s="3"/>
    </row>
    <row r="8990" spans="16:25" x14ac:dyDescent="0.45">
      <c r="P8990" s="3"/>
      <c r="W8990" s="3"/>
      <c r="Y8990" s="3"/>
    </row>
    <row r="8991" spans="16:25" x14ac:dyDescent="0.45">
      <c r="P8991" s="3"/>
      <c r="W8991" s="3"/>
      <c r="Y8991" s="3"/>
    </row>
    <row r="8992" spans="16:25" x14ac:dyDescent="0.45">
      <c r="P8992" s="3"/>
      <c r="W8992" s="3"/>
      <c r="Y8992" s="3"/>
    </row>
    <row r="8993" spans="16:25" x14ac:dyDescent="0.45">
      <c r="P8993" s="3"/>
      <c r="W8993" s="3"/>
      <c r="Y8993" s="3"/>
    </row>
    <row r="8994" spans="16:25" x14ac:dyDescent="0.45">
      <c r="P8994" s="3"/>
      <c r="W8994" s="3"/>
      <c r="Y8994" s="3"/>
    </row>
    <row r="8995" spans="16:25" x14ac:dyDescent="0.45">
      <c r="P8995" s="3"/>
      <c r="W8995" s="3"/>
      <c r="Y8995" s="3"/>
    </row>
    <row r="8996" spans="16:25" x14ac:dyDescent="0.45">
      <c r="P8996" s="3"/>
      <c r="W8996" s="3"/>
      <c r="Y8996" s="3"/>
    </row>
    <row r="8997" spans="16:25" x14ac:dyDescent="0.45">
      <c r="P8997" s="3"/>
      <c r="W8997" s="3"/>
      <c r="Y8997" s="3"/>
    </row>
    <row r="8998" spans="16:25" x14ac:dyDescent="0.45">
      <c r="P8998" s="3"/>
      <c r="W8998" s="3"/>
      <c r="Y8998" s="3"/>
    </row>
    <row r="8999" spans="16:25" x14ac:dyDescent="0.45">
      <c r="P8999" s="3"/>
      <c r="W8999" s="3"/>
      <c r="Y8999" s="3"/>
    </row>
    <row r="9000" spans="16:25" x14ac:dyDescent="0.45">
      <c r="P9000" s="3"/>
      <c r="W9000" s="3"/>
      <c r="Y9000" s="3"/>
    </row>
    <row r="9001" spans="16:25" x14ac:dyDescent="0.45">
      <c r="P9001" s="3"/>
      <c r="W9001" s="3"/>
      <c r="Y9001" s="3"/>
    </row>
    <row r="9002" spans="16:25" x14ac:dyDescent="0.45">
      <c r="P9002" s="3"/>
      <c r="W9002" s="3"/>
      <c r="Y9002" s="3"/>
    </row>
    <row r="9003" spans="16:25" x14ac:dyDescent="0.45">
      <c r="P9003" s="3"/>
      <c r="W9003" s="3"/>
      <c r="Y9003" s="3"/>
    </row>
    <row r="9004" spans="16:25" x14ac:dyDescent="0.45">
      <c r="P9004" s="3"/>
      <c r="W9004" s="3"/>
      <c r="Y9004" s="3"/>
    </row>
    <row r="9005" spans="16:25" x14ac:dyDescent="0.45">
      <c r="P9005" s="3"/>
      <c r="W9005" s="3"/>
      <c r="Y9005" s="3"/>
    </row>
    <row r="9006" spans="16:25" x14ac:dyDescent="0.45">
      <c r="P9006" s="3"/>
      <c r="W9006" s="3"/>
      <c r="Y9006" s="3"/>
    </row>
    <row r="9007" spans="16:25" x14ac:dyDescent="0.45">
      <c r="P9007" s="3"/>
      <c r="W9007" s="3"/>
      <c r="Y9007" s="3"/>
    </row>
    <row r="9008" spans="16:25" x14ac:dyDescent="0.45">
      <c r="P9008" s="3"/>
      <c r="W9008" s="3"/>
      <c r="Y9008" s="3"/>
    </row>
    <row r="9009" spans="16:25" x14ac:dyDescent="0.45">
      <c r="P9009" s="3"/>
      <c r="W9009" s="3"/>
      <c r="Y9009" s="3"/>
    </row>
    <row r="9010" spans="16:25" x14ac:dyDescent="0.45">
      <c r="P9010" s="3"/>
      <c r="W9010" s="3"/>
      <c r="Y9010" s="3"/>
    </row>
    <row r="9011" spans="16:25" x14ac:dyDescent="0.45">
      <c r="P9011" s="3"/>
      <c r="W9011" s="3"/>
      <c r="Y9011" s="3"/>
    </row>
    <row r="9012" spans="16:25" x14ac:dyDescent="0.45">
      <c r="P9012" s="3"/>
      <c r="W9012" s="3"/>
      <c r="Y9012" s="3"/>
    </row>
    <row r="9013" spans="16:25" x14ac:dyDescent="0.45">
      <c r="P9013" s="3"/>
      <c r="W9013" s="3"/>
      <c r="Y9013" s="3"/>
    </row>
    <row r="9014" spans="16:25" x14ac:dyDescent="0.45">
      <c r="P9014" s="3"/>
      <c r="W9014" s="3"/>
      <c r="Y9014" s="3"/>
    </row>
    <row r="9015" spans="16:25" x14ac:dyDescent="0.45">
      <c r="P9015" s="3"/>
      <c r="W9015" s="3"/>
      <c r="Y9015" s="3"/>
    </row>
    <row r="9016" spans="16:25" x14ac:dyDescent="0.45">
      <c r="P9016" s="3"/>
      <c r="W9016" s="3"/>
      <c r="Y9016" s="3"/>
    </row>
    <row r="9017" spans="16:25" x14ac:dyDescent="0.45">
      <c r="P9017" s="3"/>
      <c r="W9017" s="3"/>
      <c r="Y9017" s="3"/>
    </row>
    <row r="9018" spans="16:25" x14ac:dyDescent="0.45">
      <c r="P9018" s="3"/>
      <c r="W9018" s="3"/>
      <c r="Y9018" s="3"/>
    </row>
    <row r="9019" spans="16:25" x14ac:dyDescent="0.45">
      <c r="P9019" s="3"/>
      <c r="W9019" s="3"/>
      <c r="Y9019" s="3"/>
    </row>
    <row r="9020" spans="16:25" x14ac:dyDescent="0.45">
      <c r="P9020" s="3"/>
      <c r="W9020" s="3"/>
      <c r="Y9020" s="3"/>
    </row>
    <row r="9021" spans="16:25" x14ac:dyDescent="0.45">
      <c r="P9021" s="3"/>
      <c r="W9021" s="3"/>
      <c r="Y9021" s="3"/>
    </row>
    <row r="9022" spans="16:25" x14ac:dyDescent="0.45">
      <c r="P9022" s="3"/>
      <c r="W9022" s="3"/>
      <c r="Y9022" s="3"/>
    </row>
    <row r="9023" spans="16:25" x14ac:dyDescent="0.45">
      <c r="P9023" s="3"/>
      <c r="W9023" s="3"/>
      <c r="Y9023" s="3"/>
    </row>
    <row r="9024" spans="16:25" x14ac:dyDescent="0.45">
      <c r="P9024" s="3"/>
      <c r="W9024" s="3"/>
      <c r="Y9024" s="3"/>
    </row>
    <row r="9025" spans="16:25" x14ac:dyDescent="0.45">
      <c r="P9025" s="3"/>
      <c r="W9025" s="3"/>
      <c r="Y9025" s="3"/>
    </row>
    <row r="9026" spans="16:25" x14ac:dyDescent="0.45">
      <c r="P9026" s="3"/>
      <c r="W9026" s="3"/>
      <c r="Y9026" s="3"/>
    </row>
    <row r="9027" spans="16:25" x14ac:dyDescent="0.45">
      <c r="P9027" s="3"/>
      <c r="W9027" s="3"/>
      <c r="Y9027" s="3"/>
    </row>
    <row r="9028" spans="16:25" x14ac:dyDescent="0.45">
      <c r="P9028" s="3"/>
      <c r="W9028" s="3"/>
      <c r="Y9028" s="3"/>
    </row>
    <row r="9029" spans="16:25" x14ac:dyDescent="0.45">
      <c r="P9029" s="3"/>
      <c r="W9029" s="3"/>
      <c r="Y9029" s="3"/>
    </row>
    <row r="9030" spans="16:25" x14ac:dyDescent="0.45">
      <c r="P9030" s="3"/>
      <c r="W9030" s="3"/>
      <c r="Y9030" s="3"/>
    </row>
    <row r="9031" spans="16:25" x14ac:dyDescent="0.45">
      <c r="P9031" s="3"/>
      <c r="W9031" s="3"/>
      <c r="Y9031" s="3"/>
    </row>
    <row r="9032" spans="16:25" x14ac:dyDescent="0.45">
      <c r="P9032" s="3"/>
      <c r="W9032" s="3"/>
      <c r="Y9032" s="3"/>
    </row>
    <row r="9033" spans="16:25" x14ac:dyDescent="0.45">
      <c r="P9033" s="3"/>
      <c r="W9033" s="3"/>
      <c r="Y9033" s="3"/>
    </row>
    <row r="9034" spans="16:25" x14ac:dyDescent="0.45">
      <c r="P9034" s="3"/>
      <c r="W9034" s="3"/>
      <c r="Y9034" s="3"/>
    </row>
    <row r="9035" spans="16:25" x14ac:dyDescent="0.45">
      <c r="P9035" s="3"/>
      <c r="W9035" s="3"/>
      <c r="Y9035" s="3"/>
    </row>
    <row r="9036" spans="16:25" x14ac:dyDescent="0.45">
      <c r="P9036" s="3"/>
      <c r="W9036" s="3"/>
      <c r="Y9036" s="3"/>
    </row>
    <row r="9037" spans="16:25" x14ac:dyDescent="0.45">
      <c r="P9037" s="3"/>
      <c r="W9037" s="3"/>
      <c r="Y9037" s="3"/>
    </row>
    <row r="9038" spans="16:25" x14ac:dyDescent="0.45">
      <c r="P9038" s="3"/>
      <c r="W9038" s="3"/>
      <c r="Y9038" s="3"/>
    </row>
    <row r="9039" spans="16:25" x14ac:dyDescent="0.45">
      <c r="P9039" s="3"/>
      <c r="W9039" s="3"/>
      <c r="Y9039" s="3"/>
    </row>
    <row r="9040" spans="16:25" x14ac:dyDescent="0.45">
      <c r="P9040" s="3"/>
      <c r="W9040" s="3"/>
      <c r="Y9040" s="3"/>
    </row>
    <row r="9041" spans="16:25" x14ac:dyDescent="0.45">
      <c r="P9041" s="3"/>
      <c r="W9041" s="3"/>
      <c r="Y9041" s="3"/>
    </row>
    <row r="9042" spans="16:25" x14ac:dyDescent="0.45">
      <c r="P9042" s="3"/>
      <c r="W9042" s="3"/>
      <c r="Y9042" s="3"/>
    </row>
    <row r="9043" spans="16:25" x14ac:dyDescent="0.45">
      <c r="P9043" s="3"/>
      <c r="W9043" s="3"/>
      <c r="Y9043" s="3"/>
    </row>
    <row r="9044" spans="16:25" x14ac:dyDescent="0.45">
      <c r="P9044" s="3"/>
      <c r="W9044" s="3"/>
      <c r="Y9044" s="3"/>
    </row>
    <row r="9045" spans="16:25" x14ac:dyDescent="0.45">
      <c r="P9045" s="3"/>
      <c r="W9045" s="3"/>
      <c r="Y9045" s="3"/>
    </row>
    <row r="9046" spans="16:25" x14ac:dyDescent="0.45">
      <c r="P9046" s="3"/>
      <c r="W9046" s="3"/>
      <c r="Y9046" s="3"/>
    </row>
    <row r="9047" spans="16:25" x14ac:dyDescent="0.45">
      <c r="P9047" s="3"/>
      <c r="W9047" s="3"/>
      <c r="Y9047" s="3"/>
    </row>
    <row r="9048" spans="16:25" x14ac:dyDescent="0.45">
      <c r="P9048" s="3"/>
      <c r="W9048" s="3"/>
      <c r="Y9048" s="3"/>
    </row>
    <row r="9049" spans="16:25" x14ac:dyDescent="0.45">
      <c r="P9049" s="3"/>
      <c r="W9049" s="3"/>
      <c r="Y9049" s="3"/>
    </row>
    <row r="9050" spans="16:25" x14ac:dyDescent="0.45">
      <c r="P9050" s="3"/>
      <c r="W9050" s="3"/>
      <c r="Y9050" s="3"/>
    </row>
    <row r="9051" spans="16:25" x14ac:dyDescent="0.45">
      <c r="P9051" s="3"/>
      <c r="W9051" s="3"/>
      <c r="Y9051" s="3"/>
    </row>
    <row r="9052" spans="16:25" x14ac:dyDescent="0.45">
      <c r="P9052" s="3"/>
      <c r="W9052" s="3"/>
      <c r="Y9052" s="3"/>
    </row>
    <row r="9053" spans="16:25" x14ac:dyDescent="0.45">
      <c r="P9053" s="3"/>
      <c r="W9053" s="3"/>
      <c r="Y9053" s="3"/>
    </row>
    <row r="9054" spans="16:25" x14ac:dyDescent="0.45">
      <c r="P9054" s="3"/>
      <c r="W9054" s="3"/>
      <c r="Y9054" s="3"/>
    </row>
    <row r="9055" spans="16:25" x14ac:dyDescent="0.45">
      <c r="P9055" s="3"/>
      <c r="W9055" s="3"/>
      <c r="Y9055" s="3"/>
    </row>
    <row r="9056" spans="16:25" x14ac:dyDescent="0.45">
      <c r="P9056" s="3"/>
      <c r="W9056" s="3"/>
      <c r="Y9056" s="3"/>
    </row>
    <row r="9057" spans="16:25" x14ac:dyDescent="0.45">
      <c r="P9057" s="3"/>
      <c r="W9057" s="3"/>
      <c r="Y9057" s="3"/>
    </row>
    <row r="9058" spans="16:25" x14ac:dyDescent="0.45">
      <c r="P9058" s="3"/>
      <c r="W9058" s="3"/>
      <c r="Y9058" s="3"/>
    </row>
    <row r="9059" spans="16:25" x14ac:dyDescent="0.45">
      <c r="P9059" s="3"/>
      <c r="W9059" s="3"/>
      <c r="Y9059" s="3"/>
    </row>
    <row r="9060" spans="16:25" x14ac:dyDescent="0.45">
      <c r="P9060" s="3"/>
      <c r="W9060" s="3"/>
      <c r="Y9060" s="3"/>
    </row>
    <row r="9061" spans="16:25" x14ac:dyDescent="0.45">
      <c r="P9061" s="3"/>
      <c r="W9061" s="3"/>
      <c r="Y9061" s="3"/>
    </row>
    <row r="9062" spans="16:25" x14ac:dyDescent="0.45">
      <c r="P9062" s="3"/>
      <c r="W9062" s="3"/>
      <c r="Y9062" s="3"/>
    </row>
    <row r="9063" spans="16:25" x14ac:dyDescent="0.45">
      <c r="P9063" s="3"/>
      <c r="W9063" s="3"/>
      <c r="Y9063" s="3"/>
    </row>
    <row r="9064" spans="16:25" x14ac:dyDescent="0.45">
      <c r="P9064" s="3"/>
      <c r="W9064" s="3"/>
      <c r="Y9064" s="3"/>
    </row>
    <row r="9065" spans="16:25" x14ac:dyDescent="0.45">
      <c r="P9065" s="3"/>
      <c r="W9065" s="3"/>
      <c r="Y9065" s="3"/>
    </row>
    <row r="9066" spans="16:25" x14ac:dyDescent="0.45">
      <c r="P9066" s="3"/>
      <c r="W9066" s="3"/>
      <c r="Y9066" s="3"/>
    </row>
    <row r="9067" spans="16:25" x14ac:dyDescent="0.45">
      <c r="P9067" s="3"/>
      <c r="W9067" s="3"/>
      <c r="Y9067" s="3"/>
    </row>
    <row r="9068" spans="16:25" x14ac:dyDescent="0.45">
      <c r="P9068" s="3"/>
      <c r="W9068" s="3"/>
      <c r="Y9068" s="3"/>
    </row>
    <row r="9069" spans="16:25" x14ac:dyDescent="0.45">
      <c r="P9069" s="3"/>
      <c r="W9069" s="3"/>
      <c r="Y9069" s="3"/>
    </row>
    <row r="9070" spans="16:25" x14ac:dyDescent="0.45">
      <c r="P9070" s="3"/>
      <c r="W9070" s="3"/>
      <c r="Y9070" s="3"/>
    </row>
    <row r="9071" spans="16:25" x14ac:dyDescent="0.45">
      <c r="P9071" s="3"/>
      <c r="W9071" s="3"/>
      <c r="Y9071" s="3"/>
    </row>
    <row r="9072" spans="16:25" x14ac:dyDescent="0.45">
      <c r="P9072" s="3"/>
      <c r="W9072" s="3"/>
      <c r="Y9072" s="3"/>
    </row>
    <row r="9073" spans="16:25" x14ac:dyDescent="0.45">
      <c r="P9073" s="3"/>
      <c r="W9073" s="3"/>
      <c r="Y9073" s="3"/>
    </row>
    <row r="9074" spans="16:25" x14ac:dyDescent="0.45">
      <c r="P9074" s="3"/>
      <c r="W9074" s="3"/>
      <c r="Y9074" s="3"/>
    </row>
    <row r="9075" spans="16:25" x14ac:dyDescent="0.45">
      <c r="P9075" s="3"/>
      <c r="W9075" s="3"/>
      <c r="Y9075" s="3"/>
    </row>
    <row r="9076" spans="16:25" x14ac:dyDescent="0.45">
      <c r="P9076" s="3"/>
      <c r="W9076" s="3"/>
      <c r="Y9076" s="3"/>
    </row>
    <row r="9077" spans="16:25" x14ac:dyDescent="0.45">
      <c r="P9077" s="3"/>
      <c r="W9077" s="3"/>
      <c r="Y9077" s="3"/>
    </row>
    <row r="9078" spans="16:25" x14ac:dyDescent="0.45">
      <c r="P9078" s="3"/>
      <c r="W9078" s="3"/>
      <c r="Y9078" s="3"/>
    </row>
    <row r="9079" spans="16:25" x14ac:dyDescent="0.45">
      <c r="P9079" s="3"/>
      <c r="W9079" s="3"/>
      <c r="Y9079" s="3"/>
    </row>
    <row r="9080" spans="16:25" x14ac:dyDescent="0.45">
      <c r="P9080" s="3"/>
      <c r="W9080" s="3"/>
      <c r="Y9080" s="3"/>
    </row>
    <row r="9081" spans="16:25" x14ac:dyDescent="0.45">
      <c r="P9081" s="3"/>
      <c r="W9081" s="3"/>
      <c r="Y9081" s="3"/>
    </row>
    <row r="9082" spans="16:25" x14ac:dyDescent="0.45">
      <c r="P9082" s="3"/>
      <c r="W9082" s="3"/>
      <c r="Y9082" s="3"/>
    </row>
    <row r="9083" spans="16:25" x14ac:dyDescent="0.45">
      <c r="P9083" s="3"/>
      <c r="W9083" s="3"/>
      <c r="Y9083" s="3"/>
    </row>
    <row r="9084" spans="16:25" x14ac:dyDescent="0.45">
      <c r="P9084" s="3"/>
      <c r="W9084" s="3"/>
      <c r="Y9084" s="3"/>
    </row>
    <row r="9085" spans="16:25" x14ac:dyDescent="0.45">
      <c r="P9085" s="3"/>
      <c r="W9085" s="3"/>
      <c r="Y9085" s="3"/>
    </row>
    <row r="9086" spans="16:25" x14ac:dyDescent="0.45">
      <c r="P9086" s="3"/>
      <c r="W9086" s="3"/>
      <c r="Y9086" s="3"/>
    </row>
    <row r="9087" spans="16:25" x14ac:dyDescent="0.45">
      <c r="P9087" s="3"/>
      <c r="W9087" s="3"/>
      <c r="Y9087" s="3"/>
    </row>
    <row r="9088" spans="16:25" x14ac:dyDescent="0.45">
      <c r="P9088" s="3"/>
      <c r="W9088" s="3"/>
      <c r="Y9088" s="3"/>
    </row>
    <row r="9089" spans="16:25" x14ac:dyDescent="0.45">
      <c r="P9089" s="3"/>
      <c r="W9089" s="3"/>
      <c r="Y9089" s="3"/>
    </row>
    <row r="9090" spans="16:25" x14ac:dyDescent="0.45">
      <c r="P9090" s="3"/>
      <c r="W9090" s="3"/>
      <c r="Y9090" s="3"/>
    </row>
    <row r="9091" spans="16:25" x14ac:dyDescent="0.45">
      <c r="P9091" s="3"/>
      <c r="W9091" s="3"/>
      <c r="Y9091" s="3"/>
    </row>
    <row r="9092" spans="16:25" x14ac:dyDescent="0.45">
      <c r="P9092" s="3"/>
      <c r="W9092" s="3"/>
      <c r="Y9092" s="3"/>
    </row>
    <row r="9093" spans="16:25" x14ac:dyDescent="0.45">
      <c r="P9093" s="3"/>
      <c r="W9093" s="3"/>
      <c r="Y9093" s="3"/>
    </row>
    <row r="9094" spans="16:25" x14ac:dyDescent="0.45">
      <c r="P9094" s="3"/>
      <c r="W9094" s="3"/>
      <c r="Y9094" s="3"/>
    </row>
    <row r="9095" spans="16:25" x14ac:dyDescent="0.45">
      <c r="P9095" s="3"/>
      <c r="W9095" s="3"/>
      <c r="Y9095" s="3"/>
    </row>
    <row r="9096" spans="16:25" x14ac:dyDescent="0.45">
      <c r="P9096" s="3"/>
      <c r="W9096" s="3"/>
      <c r="Y9096" s="3"/>
    </row>
    <row r="9097" spans="16:25" x14ac:dyDescent="0.45">
      <c r="P9097" s="3"/>
      <c r="W9097" s="3"/>
      <c r="Y9097" s="3"/>
    </row>
    <row r="9098" spans="16:25" x14ac:dyDescent="0.45">
      <c r="P9098" s="3"/>
      <c r="W9098" s="3"/>
      <c r="Y9098" s="3"/>
    </row>
    <row r="9099" spans="16:25" x14ac:dyDescent="0.45">
      <c r="P9099" s="3"/>
      <c r="W9099" s="3"/>
      <c r="Y9099" s="3"/>
    </row>
    <row r="9100" spans="16:25" x14ac:dyDescent="0.45">
      <c r="P9100" s="3"/>
      <c r="W9100" s="3"/>
      <c r="Y9100" s="3"/>
    </row>
    <row r="9101" spans="16:25" x14ac:dyDescent="0.45">
      <c r="P9101" s="3"/>
      <c r="W9101" s="3"/>
      <c r="Y9101" s="3"/>
    </row>
    <row r="9102" spans="16:25" x14ac:dyDescent="0.45">
      <c r="P9102" s="3"/>
      <c r="W9102" s="3"/>
      <c r="Y9102" s="3"/>
    </row>
    <row r="9103" spans="16:25" x14ac:dyDescent="0.45">
      <c r="P9103" s="3"/>
      <c r="W9103" s="3"/>
      <c r="Y9103" s="3"/>
    </row>
    <row r="9104" spans="16:25" x14ac:dyDescent="0.45">
      <c r="P9104" s="3"/>
      <c r="W9104" s="3"/>
      <c r="Y9104" s="3"/>
    </row>
    <row r="9105" spans="16:25" x14ac:dyDescent="0.45">
      <c r="P9105" s="3"/>
      <c r="W9105" s="3"/>
      <c r="Y9105" s="3"/>
    </row>
    <row r="9106" spans="16:25" x14ac:dyDescent="0.45">
      <c r="P9106" s="3"/>
      <c r="W9106" s="3"/>
      <c r="Y9106" s="3"/>
    </row>
    <row r="9107" spans="16:25" x14ac:dyDescent="0.45">
      <c r="P9107" s="3"/>
      <c r="W9107" s="3"/>
      <c r="Y9107" s="3"/>
    </row>
    <row r="9108" spans="16:25" x14ac:dyDescent="0.45">
      <c r="P9108" s="3"/>
      <c r="W9108" s="3"/>
      <c r="Y9108" s="3"/>
    </row>
    <row r="9109" spans="16:25" x14ac:dyDescent="0.45">
      <c r="P9109" s="3"/>
      <c r="W9109" s="3"/>
      <c r="Y9109" s="3"/>
    </row>
    <row r="9110" spans="16:25" x14ac:dyDescent="0.45">
      <c r="P9110" s="3"/>
      <c r="W9110" s="3"/>
      <c r="Y9110" s="3"/>
    </row>
    <row r="9111" spans="16:25" x14ac:dyDescent="0.45">
      <c r="P9111" s="3"/>
      <c r="W9111" s="3"/>
      <c r="Y9111" s="3"/>
    </row>
    <row r="9112" spans="16:25" x14ac:dyDescent="0.45">
      <c r="P9112" s="3"/>
      <c r="W9112" s="3"/>
      <c r="Y9112" s="3"/>
    </row>
    <row r="9113" spans="16:25" x14ac:dyDescent="0.45">
      <c r="P9113" s="3"/>
      <c r="W9113" s="3"/>
      <c r="Y9113" s="3"/>
    </row>
    <row r="9114" spans="16:25" x14ac:dyDescent="0.45">
      <c r="P9114" s="3"/>
      <c r="W9114" s="3"/>
      <c r="Y9114" s="3"/>
    </row>
    <row r="9115" spans="16:25" x14ac:dyDescent="0.45">
      <c r="P9115" s="3"/>
      <c r="W9115" s="3"/>
      <c r="Y9115" s="3"/>
    </row>
    <row r="9116" spans="16:25" x14ac:dyDescent="0.45">
      <c r="P9116" s="3"/>
      <c r="W9116" s="3"/>
      <c r="Y9116" s="3"/>
    </row>
    <row r="9117" spans="16:25" x14ac:dyDescent="0.45">
      <c r="P9117" s="3"/>
      <c r="W9117" s="3"/>
      <c r="Y9117" s="3"/>
    </row>
    <row r="9118" spans="16:25" x14ac:dyDescent="0.45">
      <c r="P9118" s="3"/>
      <c r="W9118" s="3"/>
      <c r="Y9118" s="3"/>
    </row>
    <row r="9119" spans="16:25" x14ac:dyDescent="0.45">
      <c r="P9119" s="3"/>
      <c r="W9119" s="3"/>
      <c r="Y9119" s="3"/>
    </row>
    <row r="9120" spans="16:25" x14ac:dyDescent="0.45">
      <c r="P9120" s="3"/>
      <c r="W9120" s="3"/>
      <c r="Y9120" s="3"/>
    </row>
    <row r="9121" spans="16:25" x14ac:dyDescent="0.45">
      <c r="P9121" s="3"/>
      <c r="W9121" s="3"/>
      <c r="Y9121" s="3"/>
    </row>
    <row r="9122" spans="16:25" x14ac:dyDescent="0.45">
      <c r="P9122" s="3"/>
      <c r="W9122" s="3"/>
      <c r="Y9122" s="3"/>
    </row>
    <row r="9123" spans="16:25" x14ac:dyDescent="0.45">
      <c r="P9123" s="3"/>
      <c r="W9123" s="3"/>
      <c r="Y9123" s="3"/>
    </row>
    <row r="9124" spans="16:25" x14ac:dyDescent="0.45">
      <c r="P9124" s="3"/>
      <c r="W9124" s="3"/>
      <c r="Y9124" s="3"/>
    </row>
    <row r="9125" spans="16:25" x14ac:dyDescent="0.45">
      <c r="P9125" s="3"/>
      <c r="W9125" s="3"/>
      <c r="Y9125" s="3"/>
    </row>
    <row r="9126" spans="16:25" x14ac:dyDescent="0.45">
      <c r="P9126" s="3"/>
      <c r="W9126" s="3"/>
      <c r="Y9126" s="3"/>
    </row>
    <row r="9127" spans="16:25" x14ac:dyDescent="0.45">
      <c r="P9127" s="3"/>
      <c r="W9127" s="3"/>
      <c r="Y9127" s="3"/>
    </row>
    <row r="9128" spans="16:25" x14ac:dyDescent="0.45">
      <c r="P9128" s="3"/>
      <c r="W9128" s="3"/>
      <c r="Y9128" s="3"/>
    </row>
    <row r="9129" spans="16:25" x14ac:dyDescent="0.45">
      <c r="P9129" s="3"/>
      <c r="W9129" s="3"/>
      <c r="Y9129" s="3"/>
    </row>
    <row r="9130" spans="16:25" x14ac:dyDescent="0.45">
      <c r="P9130" s="3"/>
      <c r="W9130" s="3"/>
      <c r="Y9130" s="3"/>
    </row>
    <row r="9131" spans="16:25" x14ac:dyDescent="0.45">
      <c r="P9131" s="3"/>
      <c r="W9131" s="3"/>
      <c r="Y9131" s="3"/>
    </row>
    <row r="9132" spans="16:25" x14ac:dyDescent="0.45">
      <c r="P9132" s="3"/>
      <c r="W9132" s="3"/>
      <c r="Y9132" s="3"/>
    </row>
    <row r="9133" spans="16:25" x14ac:dyDescent="0.45">
      <c r="P9133" s="3"/>
      <c r="W9133" s="3"/>
      <c r="Y9133" s="3"/>
    </row>
    <row r="9134" spans="16:25" x14ac:dyDescent="0.45">
      <c r="P9134" s="3"/>
      <c r="W9134" s="3"/>
      <c r="Y9134" s="3"/>
    </row>
    <row r="9135" spans="16:25" x14ac:dyDescent="0.45">
      <c r="P9135" s="3"/>
      <c r="W9135" s="3"/>
      <c r="Y9135" s="3"/>
    </row>
    <row r="9136" spans="16:25" x14ac:dyDescent="0.45">
      <c r="P9136" s="3"/>
      <c r="W9136" s="3"/>
      <c r="Y9136" s="3"/>
    </row>
    <row r="9137" spans="16:25" x14ac:dyDescent="0.45">
      <c r="P9137" s="3"/>
      <c r="W9137" s="3"/>
      <c r="Y9137" s="3"/>
    </row>
    <row r="9138" spans="16:25" x14ac:dyDescent="0.45">
      <c r="P9138" s="3"/>
      <c r="W9138" s="3"/>
      <c r="Y9138" s="3"/>
    </row>
    <row r="9139" spans="16:25" x14ac:dyDescent="0.45">
      <c r="P9139" s="3"/>
      <c r="W9139" s="3"/>
      <c r="Y9139" s="3"/>
    </row>
    <row r="9140" spans="16:25" x14ac:dyDescent="0.45">
      <c r="P9140" s="3"/>
      <c r="W9140" s="3"/>
      <c r="Y9140" s="3"/>
    </row>
    <row r="9141" spans="16:25" x14ac:dyDescent="0.45">
      <c r="P9141" s="3"/>
      <c r="W9141" s="3"/>
      <c r="Y9141" s="3"/>
    </row>
    <row r="9142" spans="16:25" x14ac:dyDescent="0.45">
      <c r="P9142" s="3"/>
      <c r="W9142" s="3"/>
      <c r="Y9142" s="3"/>
    </row>
    <row r="9143" spans="16:25" x14ac:dyDescent="0.45">
      <c r="P9143" s="3"/>
      <c r="W9143" s="3"/>
      <c r="Y9143" s="3"/>
    </row>
    <row r="9144" spans="16:25" x14ac:dyDescent="0.45">
      <c r="P9144" s="3"/>
      <c r="W9144" s="3"/>
      <c r="Y9144" s="3"/>
    </row>
    <row r="9145" spans="16:25" x14ac:dyDescent="0.45">
      <c r="P9145" s="3"/>
      <c r="W9145" s="3"/>
      <c r="Y9145" s="3"/>
    </row>
    <row r="9146" spans="16:25" x14ac:dyDescent="0.45">
      <c r="P9146" s="3"/>
      <c r="W9146" s="3"/>
      <c r="Y9146" s="3"/>
    </row>
    <row r="9147" spans="16:25" x14ac:dyDescent="0.45">
      <c r="P9147" s="3"/>
      <c r="W9147" s="3"/>
      <c r="Y9147" s="3"/>
    </row>
    <row r="9148" spans="16:25" x14ac:dyDescent="0.45">
      <c r="P9148" s="3"/>
      <c r="W9148" s="3"/>
      <c r="Y9148" s="3"/>
    </row>
    <row r="9149" spans="16:25" x14ac:dyDescent="0.45">
      <c r="P9149" s="3"/>
      <c r="W9149" s="3"/>
      <c r="Y9149" s="3"/>
    </row>
    <row r="9150" spans="16:25" x14ac:dyDescent="0.45">
      <c r="P9150" s="3"/>
      <c r="W9150" s="3"/>
      <c r="Y9150" s="3"/>
    </row>
    <row r="9151" spans="16:25" x14ac:dyDescent="0.45">
      <c r="P9151" s="3"/>
      <c r="W9151" s="3"/>
      <c r="Y9151" s="3"/>
    </row>
    <row r="9152" spans="16:25" x14ac:dyDescent="0.45">
      <c r="P9152" s="3"/>
      <c r="W9152" s="3"/>
      <c r="Y9152" s="3"/>
    </row>
    <row r="9153" spans="16:25" x14ac:dyDescent="0.45">
      <c r="P9153" s="3"/>
      <c r="W9153" s="3"/>
      <c r="Y9153" s="3"/>
    </row>
    <row r="9154" spans="16:25" x14ac:dyDescent="0.45">
      <c r="P9154" s="3"/>
      <c r="W9154" s="3"/>
      <c r="Y9154" s="3"/>
    </row>
    <row r="9155" spans="16:25" x14ac:dyDescent="0.45">
      <c r="P9155" s="3"/>
      <c r="W9155" s="3"/>
      <c r="Y9155" s="3"/>
    </row>
    <row r="9156" spans="16:25" x14ac:dyDescent="0.45">
      <c r="P9156" s="3"/>
      <c r="W9156" s="3"/>
      <c r="Y9156" s="3"/>
    </row>
    <row r="9157" spans="16:25" x14ac:dyDescent="0.45">
      <c r="P9157" s="3"/>
      <c r="W9157" s="3"/>
      <c r="Y9157" s="3"/>
    </row>
    <row r="9158" spans="16:25" x14ac:dyDescent="0.45">
      <c r="P9158" s="3"/>
      <c r="W9158" s="3"/>
      <c r="Y9158" s="3"/>
    </row>
    <row r="9159" spans="16:25" x14ac:dyDescent="0.45">
      <c r="P9159" s="3"/>
      <c r="W9159" s="3"/>
      <c r="Y9159" s="3"/>
    </row>
    <row r="9160" spans="16:25" x14ac:dyDescent="0.45">
      <c r="P9160" s="3"/>
      <c r="W9160" s="3"/>
      <c r="Y9160" s="3"/>
    </row>
    <row r="9161" spans="16:25" x14ac:dyDescent="0.45">
      <c r="P9161" s="3"/>
      <c r="W9161" s="3"/>
      <c r="Y9161" s="3"/>
    </row>
    <row r="9162" spans="16:25" x14ac:dyDescent="0.45">
      <c r="P9162" s="3"/>
      <c r="W9162" s="3"/>
      <c r="Y9162" s="3"/>
    </row>
    <row r="9163" spans="16:25" x14ac:dyDescent="0.45">
      <c r="P9163" s="3"/>
      <c r="W9163" s="3"/>
      <c r="Y9163" s="3"/>
    </row>
    <row r="9164" spans="16:25" x14ac:dyDescent="0.45">
      <c r="P9164" s="3"/>
      <c r="W9164" s="3"/>
      <c r="Y9164" s="3"/>
    </row>
    <row r="9165" spans="16:25" x14ac:dyDescent="0.45">
      <c r="P9165" s="3"/>
      <c r="W9165" s="3"/>
      <c r="Y9165" s="3"/>
    </row>
    <row r="9166" spans="16:25" x14ac:dyDescent="0.45">
      <c r="P9166" s="3"/>
      <c r="W9166" s="3"/>
      <c r="Y9166" s="3"/>
    </row>
    <row r="9167" spans="16:25" x14ac:dyDescent="0.45">
      <c r="P9167" s="3"/>
      <c r="W9167" s="3"/>
      <c r="Y9167" s="3"/>
    </row>
    <row r="9168" spans="16:25" x14ac:dyDescent="0.45">
      <c r="P9168" s="3"/>
      <c r="W9168" s="3"/>
      <c r="Y9168" s="3"/>
    </row>
    <row r="9169" spans="16:25" x14ac:dyDescent="0.45">
      <c r="P9169" s="3"/>
      <c r="W9169" s="3"/>
      <c r="Y9169" s="3"/>
    </row>
    <row r="9170" spans="16:25" x14ac:dyDescent="0.45">
      <c r="P9170" s="3"/>
      <c r="W9170" s="3"/>
      <c r="Y9170" s="3"/>
    </row>
    <row r="9171" spans="16:25" x14ac:dyDescent="0.45">
      <c r="P9171" s="3"/>
      <c r="W9171" s="3"/>
      <c r="Y9171" s="3"/>
    </row>
    <row r="9172" spans="16:25" x14ac:dyDescent="0.45">
      <c r="P9172" s="3"/>
      <c r="W9172" s="3"/>
      <c r="Y9172" s="3"/>
    </row>
    <row r="9173" spans="16:25" x14ac:dyDescent="0.45">
      <c r="P9173" s="3"/>
      <c r="W9173" s="3"/>
      <c r="Y9173" s="3"/>
    </row>
    <row r="9174" spans="16:25" x14ac:dyDescent="0.45">
      <c r="P9174" s="3"/>
      <c r="W9174" s="3"/>
      <c r="Y9174" s="3"/>
    </row>
    <row r="9175" spans="16:25" x14ac:dyDescent="0.45">
      <c r="P9175" s="3"/>
      <c r="W9175" s="3"/>
      <c r="Y9175" s="3"/>
    </row>
    <row r="9176" spans="16:25" x14ac:dyDescent="0.45">
      <c r="P9176" s="3"/>
      <c r="W9176" s="3"/>
      <c r="Y9176" s="3"/>
    </row>
    <row r="9177" spans="16:25" x14ac:dyDescent="0.45">
      <c r="P9177" s="3"/>
      <c r="W9177" s="3"/>
      <c r="Y9177" s="3"/>
    </row>
    <row r="9178" spans="16:25" x14ac:dyDescent="0.45">
      <c r="P9178" s="3"/>
      <c r="W9178" s="3"/>
      <c r="Y9178" s="3"/>
    </row>
    <row r="9179" spans="16:25" x14ac:dyDescent="0.45">
      <c r="P9179" s="3"/>
      <c r="W9179" s="3"/>
      <c r="Y9179" s="3"/>
    </row>
    <row r="9180" spans="16:25" x14ac:dyDescent="0.45">
      <c r="P9180" s="3"/>
      <c r="W9180" s="3"/>
      <c r="Y9180" s="3"/>
    </row>
    <row r="9181" spans="16:25" x14ac:dyDescent="0.45">
      <c r="P9181" s="3"/>
      <c r="W9181" s="3"/>
      <c r="Y9181" s="3"/>
    </row>
    <row r="9182" spans="16:25" x14ac:dyDescent="0.45">
      <c r="P9182" s="3"/>
      <c r="W9182" s="3"/>
      <c r="Y9182" s="3"/>
    </row>
    <row r="9183" spans="16:25" x14ac:dyDescent="0.45">
      <c r="P9183" s="3"/>
      <c r="W9183" s="3"/>
      <c r="Y9183" s="3"/>
    </row>
    <row r="9184" spans="16:25" x14ac:dyDescent="0.45">
      <c r="P9184" s="3"/>
      <c r="W9184" s="3"/>
      <c r="Y9184" s="3"/>
    </row>
    <row r="9185" spans="16:25" x14ac:dyDescent="0.45">
      <c r="P9185" s="3"/>
      <c r="W9185" s="3"/>
      <c r="Y9185" s="3"/>
    </row>
    <row r="9186" spans="16:25" x14ac:dyDescent="0.45">
      <c r="P9186" s="3"/>
      <c r="W9186" s="3"/>
      <c r="Y9186" s="3"/>
    </row>
    <row r="9187" spans="16:25" x14ac:dyDescent="0.45">
      <c r="P9187" s="3"/>
      <c r="W9187" s="3"/>
      <c r="Y9187" s="3"/>
    </row>
    <row r="9188" spans="16:25" x14ac:dyDescent="0.45">
      <c r="P9188" s="3"/>
      <c r="W9188" s="3"/>
      <c r="Y9188" s="3"/>
    </row>
    <row r="9189" spans="16:25" x14ac:dyDescent="0.45">
      <c r="P9189" s="3"/>
      <c r="W9189" s="3"/>
      <c r="Y9189" s="3"/>
    </row>
    <row r="9190" spans="16:25" x14ac:dyDescent="0.45">
      <c r="P9190" s="3"/>
      <c r="W9190" s="3"/>
      <c r="Y9190" s="3"/>
    </row>
    <row r="9191" spans="16:25" x14ac:dyDescent="0.45">
      <c r="P9191" s="3"/>
      <c r="W9191" s="3"/>
      <c r="Y9191" s="3"/>
    </row>
    <row r="9192" spans="16:25" x14ac:dyDescent="0.45">
      <c r="P9192" s="3"/>
      <c r="W9192" s="3"/>
      <c r="Y9192" s="3"/>
    </row>
    <row r="9193" spans="16:25" x14ac:dyDescent="0.45">
      <c r="P9193" s="3"/>
      <c r="W9193" s="3"/>
      <c r="Y9193" s="3"/>
    </row>
    <row r="9194" spans="16:25" x14ac:dyDescent="0.45">
      <c r="P9194" s="3"/>
      <c r="W9194" s="3"/>
      <c r="Y9194" s="3"/>
    </row>
    <row r="9195" spans="16:25" x14ac:dyDescent="0.45">
      <c r="P9195" s="3"/>
      <c r="W9195" s="3"/>
      <c r="Y9195" s="3"/>
    </row>
    <row r="9196" spans="16:25" x14ac:dyDescent="0.45">
      <c r="P9196" s="3"/>
      <c r="W9196" s="3"/>
      <c r="Y9196" s="3"/>
    </row>
    <row r="9197" spans="16:25" x14ac:dyDescent="0.45">
      <c r="P9197" s="3"/>
      <c r="W9197" s="3"/>
      <c r="Y9197" s="3"/>
    </row>
    <row r="9198" spans="16:25" x14ac:dyDescent="0.45">
      <c r="P9198" s="3"/>
      <c r="W9198" s="3"/>
      <c r="Y9198" s="3"/>
    </row>
    <row r="9199" spans="16:25" x14ac:dyDescent="0.45">
      <c r="P9199" s="3"/>
      <c r="W9199" s="3"/>
      <c r="Y9199" s="3"/>
    </row>
    <row r="9200" spans="16:25" x14ac:dyDescent="0.45">
      <c r="P9200" s="3"/>
      <c r="W9200" s="3"/>
      <c r="Y9200" s="3"/>
    </row>
    <row r="9201" spans="16:25" x14ac:dyDescent="0.45">
      <c r="P9201" s="3"/>
      <c r="W9201" s="3"/>
      <c r="Y9201" s="3"/>
    </row>
    <row r="9202" spans="16:25" x14ac:dyDescent="0.45">
      <c r="P9202" s="3"/>
      <c r="W9202" s="3"/>
      <c r="Y9202" s="3"/>
    </row>
    <row r="9203" spans="16:25" x14ac:dyDescent="0.45">
      <c r="P9203" s="3"/>
      <c r="W9203" s="3"/>
      <c r="Y9203" s="3"/>
    </row>
    <row r="9204" spans="16:25" x14ac:dyDescent="0.45">
      <c r="P9204" s="3"/>
      <c r="W9204" s="3"/>
      <c r="Y9204" s="3"/>
    </row>
    <row r="9205" spans="16:25" x14ac:dyDescent="0.45">
      <c r="P9205" s="3"/>
      <c r="W9205" s="3"/>
      <c r="Y9205" s="3"/>
    </row>
    <row r="9206" spans="16:25" x14ac:dyDescent="0.45">
      <c r="P9206" s="3"/>
      <c r="W9206" s="3"/>
      <c r="Y9206" s="3"/>
    </row>
    <row r="9207" spans="16:25" x14ac:dyDescent="0.45">
      <c r="P9207" s="3"/>
      <c r="W9207" s="3"/>
      <c r="Y9207" s="3"/>
    </row>
    <row r="9208" spans="16:25" x14ac:dyDescent="0.45">
      <c r="P9208" s="3"/>
      <c r="W9208" s="3"/>
      <c r="Y9208" s="3"/>
    </row>
    <row r="9209" spans="16:25" x14ac:dyDescent="0.45">
      <c r="P9209" s="3"/>
      <c r="W9209" s="3"/>
      <c r="Y9209" s="3"/>
    </row>
    <row r="9210" spans="16:25" x14ac:dyDescent="0.45">
      <c r="P9210" s="3"/>
      <c r="W9210" s="3"/>
      <c r="Y9210" s="3"/>
    </row>
    <row r="9211" spans="16:25" x14ac:dyDescent="0.45">
      <c r="P9211" s="3"/>
      <c r="W9211" s="3"/>
      <c r="Y9211" s="3"/>
    </row>
    <row r="9212" spans="16:25" x14ac:dyDescent="0.45">
      <c r="P9212" s="3"/>
      <c r="W9212" s="3"/>
      <c r="Y9212" s="3"/>
    </row>
    <row r="9213" spans="16:25" x14ac:dyDescent="0.45">
      <c r="P9213" s="3"/>
      <c r="W9213" s="3"/>
      <c r="Y9213" s="3"/>
    </row>
    <row r="9214" spans="16:25" x14ac:dyDescent="0.45">
      <c r="P9214" s="3"/>
      <c r="W9214" s="3"/>
      <c r="Y9214" s="3"/>
    </row>
    <row r="9215" spans="16:25" x14ac:dyDescent="0.45">
      <c r="P9215" s="3"/>
      <c r="W9215" s="3"/>
      <c r="Y9215" s="3"/>
    </row>
    <row r="9216" spans="16:25" x14ac:dyDescent="0.45">
      <c r="P9216" s="3"/>
      <c r="W9216" s="3"/>
      <c r="Y9216" s="3"/>
    </row>
    <row r="9217" spans="16:25" x14ac:dyDescent="0.45">
      <c r="P9217" s="3"/>
      <c r="W9217" s="3"/>
      <c r="Y9217" s="3"/>
    </row>
    <row r="9218" spans="16:25" x14ac:dyDescent="0.45">
      <c r="P9218" s="3"/>
      <c r="W9218" s="3"/>
      <c r="Y9218" s="3"/>
    </row>
    <row r="9219" spans="16:25" x14ac:dyDescent="0.45">
      <c r="P9219" s="3"/>
      <c r="W9219" s="3"/>
      <c r="Y9219" s="3"/>
    </row>
    <row r="9220" spans="16:25" x14ac:dyDescent="0.45">
      <c r="P9220" s="3"/>
      <c r="W9220" s="3"/>
      <c r="Y9220" s="3"/>
    </row>
    <row r="9221" spans="16:25" x14ac:dyDescent="0.45">
      <c r="P9221" s="3"/>
      <c r="W9221" s="3"/>
      <c r="Y9221" s="3"/>
    </row>
    <row r="9222" spans="16:25" x14ac:dyDescent="0.45">
      <c r="P9222" s="3"/>
      <c r="W9222" s="3"/>
      <c r="Y9222" s="3"/>
    </row>
    <row r="9223" spans="16:25" x14ac:dyDescent="0.45">
      <c r="P9223" s="3"/>
      <c r="W9223" s="3"/>
      <c r="Y9223" s="3"/>
    </row>
    <row r="9224" spans="16:25" x14ac:dyDescent="0.45">
      <c r="P9224" s="3"/>
      <c r="W9224" s="3"/>
      <c r="Y9224" s="3"/>
    </row>
    <row r="9225" spans="16:25" x14ac:dyDescent="0.45">
      <c r="P9225" s="3"/>
      <c r="W9225" s="3"/>
      <c r="Y9225" s="3"/>
    </row>
    <row r="9226" spans="16:25" x14ac:dyDescent="0.45">
      <c r="P9226" s="3"/>
      <c r="W9226" s="3"/>
      <c r="Y9226" s="3"/>
    </row>
    <row r="9227" spans="16:25" x14ac:dyDescent="0.45">
      <c r="P9227" s="3"/>
      <c r="W9227" s="3"/>
      <c r="Y9227" s="3"/>
    </row>
    <row r="9228" spans="16:25" x14ac:dyDescent="0.45">
      <c r="P9228" s="3"/>
      <c r="W9228" s="3"/>
      <c r="Y9228" s="3"/>
    </row>
    <row r="9229" spans="16:25" x14ac:dyDescent="0.45">
      <c r="P9229" s="3"/>
      <c r="W9229" s="3"/>
      <c r="Y9229" s="3"/>
    </row>
    <row r="9230" spans="16:25" x14ac:dyDescent="0.45">
      <c r="P9230" s="3"/>
      <c r="W9230" s="3"/>
      <c r="Y9230" s="3"/>
    </row>
    <row r="9231" spans="16:25" x14ac:dyDescent="0.45">
      <c r="P9231" s="3"/>
      <c r="W9231" s="3"/>
      <c r="Y9231" s="3"/>
    </row>
    <row r="9232" spans="16:25" x14ac:dyDescent="0.45">
      <c r="P9232" s="3"/>
      <c r="W9232" s="3"/>
      <c r="Y9232" s="3"/>
    </row>
    <row r="9233" spans="16:25" x14ac:dyDescent="0.45">
      <c r="P9233" s="3"/>
      <c r="W9233" s="3"/>
      <c r="Y9233" s="3"/>
    </row>
    <row r="9234" spans="16:25" x14ac:dyDescent="0.45">
      <c r="P9234" s="3"/>
      <c r="W9234" s="3"/>
      <c r="Y9234" s="3"/>
    </row>
    <row r="9235" spans="16:25" x14ac:dyDescent="0.45">
      <c r="P9235" s="3"/>
      <c r="W9235" s="3"/>
      <c r="Y9235" s="3"/>
    </row>
    <row r="9236" spans="16:25" x14ac:dyDescent="0.45">
      <c r="P9236" s="3"/>
      <c r="W9236" s="3"/>
      <c r="Y9236" s="3"/>
    </row>
    <row r="9237" spans="16:25" x14ac:dyDescent="0.45">
      <c r="P9237" s="3"/>
      <c r="W9237" s="3"/>
      <c r="Y9237" s="3"/>
    </row>
    <row r="9238" spans="16:25" x14ac:dyDescent="0.45">
      <c r="P9238" s="3"/>
      <c r="W9238" s="3"/>
      <c r="Y9238" s="3"/>
    </row>
    <row r="9239" spans="16:25" x14ac:dyDescent="0.45">
      <c r="P9239" s="3"/>
      <c r="W9239" s="3"/>
      <c r="Y9239" s="3"/>
    </row>
    <row r="9240" spans="16:25" x14ac:dyDescent="0.45">
      <c r="P9240" s="3"/>
      <c r="W9240" s="3"/>
      <c r="Y9240" s="3"/>
    </row>
    <row r="9241" spans="16:25" x14ac:dyDescent="0.45">
      <c r="P9241" s="3"/>
      <c r="W9241" s="3"/>
      <c r="Y9241" s="3"/>
    </row>
    <row r="9242" spans="16:25" x14ac:dyDescent="0.45">
      <c r="P9242" s="3"/>
      <c r="W9242" s="3"/>
      <c r="Y9242" s="3"/>
    </row>
    <row r="9243" spans="16:25" x14ac:dyDescent="0.45">
      <c r="P9243" s="3"/>
      <c r="W9243" s="3"/>
      <c r="Y9243" s="3"/>
    </row>
    <row r="9244" spans="16:25" x14ac:dyDescent="0.45">
      <c r="P9244" s="3"/>
      <c r="W9244" s="3"/>
      <c r="Y9244" s="3"/>
    </row>
    <row r="9245" spans="16:25" x14ac:dyDescent="0.45">
      <c r="P9245" s="3"/>
      <c r="W9245" s="3"/>
      <c r="Y9245" s="3"/>
    </row>
    <row r="9246" spans="16:25" x14ac:dyDescent="0.45">
      <c r="P9246" s="3"/>
      <c r="W9246" s="3"/>
      <c r="Y9246" s="3"/>
    </row>
    <row r="9247" spans="16:25" x14ac:dyDescent="0.45">
      <c r="P9247" s="3"/>
      <c r="W9247" s="3"/>
      <c r="Y9247" s="3"/>
    </row>
    <row r="9248" spans="16:25" x14ac:dyDescent="0.45">
      <c r="P9248" s="3"/>
      <c r="W9248" s="3"/>
      <c r="Y9248" s="3"/>
    </row>
    <row r="9249" spans="16:25" x14ac:dyDescent="0.45">
      <c r="P9249" s="3"/>
      <c r="W9249" s="3"/>
      <c r="Y9249" s="3"/>
    </row>
    <row r="9250" spans="16:25" x14ac:dyDescent="0.45">
      <c r="P9250" s="3"/>
      <c r="W9250" s="3"/>
      <c r="Y9250" s="3"/>
    </row>
    <row r="9251" spans="16:25" x14ac:dyDescent="0.45">
      <c r="P9251" s="3"/>
      <c r="W9251" s="3"/>
      <c r="Y9251" s="3"/>
    </row>
    <row r="9252" spans="16:25" x14ac:dyDescent="0.45">
      <c r="P9252" s="3"/>
      <c r="W9252" s="3"/>
      <c r="Y9252" s="3"/>
    </row>
    <row r="9253" spans="16:25" x14ac:dyDescent="0.45">
      <c r="P9253" s="3"/>
      <c r="W9253" s="3"/>
      <c r="Y9253" s="3"/>
    </row>
    <row r="9254" spans="16:25" x14ac:dyDescent="0.45">
      <c r="P9254" s="3"/>
      <c r="W9254" s="3"/>
      <c r="Y9254" s="3"/>
    </row>
    <row r="9255" spans="16:25" x14ac:dyDescent="0.45">
      <c r="P9255" s="3"/>
      <c r="W9255" s="3"/>
      <c r="Y9255" s="3"/>
    </row>
    <row r="9256" spans="16:25" x14ac:dyDescent="0.45">
      <c r="P9256" s="3"/>
      <c r="W9256" s="3"/>
      <c r="Y9256" s="3"/>
    </row>
    <row r="9257" spans="16:25" x14ac:dyDescent="0.45">
      <c r="P9257" s="3"/>
      <c r="W9257" s="3"/>
      <c r="Y9257" s="3"/>
    </row>
    <row r="9258" spans="16:25" x14ac:dyDescent="0.45">
      <c r="P9258" s="3"/>
      <c r="W9258" s="3"/>
      <c r="Y9258" s="3"/>
    </row>
    <row r="9259" spans="16:25" x14ac:dyDescent="0.45">
      <c r="P9259" s="3"/>
      <c r="W9259" s="3"/>
      <c r="Y9259" s="3"/>
    </row>
    <row r="9260" spans="16:25" x14ac:dyDescent="0.45">
      <c r="P9260" s="3"/>
      <c r="W9260" s="3"/>
      <c r="Y9260" s="3"/>
    </row>
    <row r="9261" spans="16:25" x14ac:dyDescent="0.45">
      <c r="P9261" s="3"/>
      <c r="W9261" s="3"/>
      <c r="Y9261" s="3"/>
    </row>
    <row r="9262" spans="16:25" x14ac:dyDescent="0.45">
      <c r="P9262" s="3"/>
      <c r="W9262" s="3"/>
      <c r="Y9262" s="3"/>
    </row>
    <row r="9263" spans="16:25" x14ac:dyDescent="0.45">
      <c r="P9263" s="3"/>
      <c r="W9263" s="3"/>
      <c r="Y9263" s="3"/>
    </row>
    <row r="9264" spans="16:25" x14ac:dyDescent="0.45">
      <c r="P9264" s="3"/>
      <c r="W9264" s="3"/>
      <c r="Y9264" s="3"/>
    </row>
    <row r="9265" spans="16:25" x14ac:dyDescent="0.45">
      <c r="P9265" s="3"/>
      <c r="W9265" s="3"/>
      <c r="Y9265" s="3"/>
    </row>
    <row r="9266" spans="16:25" x14ac:dyDescent="0.45">
      <c r="P9266" s="3"/>
      <c r="W9266" s="3"/>
      <c r="Y9266" s="3"/>
    </row>
    <row r="9267" spans="16:25" x14ac:dyDescent="0.45">
      <c r="P9267" s="3"/>
      <c r="W9267" s="3"/>
      <c r="Y9267" s="3"/>
    </row>
    <row r="9268" spans="16:25" x14ac:dyDescent="0.45">
      <c r="P9268" s="3"/>
      <c r="W9268" s="3"/>
      <c r="Y9268" s="3"/>
    </row>
    <row r="9269" spans="16:25" x14ac:dyDescent="0.45">
      <c r="P9269" s="3"/>
      <c r="W9269" s="3"/>
      <c r="Y9269" s="3"/>
    </row>
    <row r="9270" spans="16:25" x14ac:dyDescent="0.45">
      <c r="P9270" s="3"/>
      <c r="W9270" s="3"/>
      <c r="Y9270" s="3"/>
    </row>
    <row r="9271" spans="16:25" x14ac:dyDescent="0.45">
      <c r="P9271" s="3"/>
      <c r="W9271" s="3"/>
      <c r="Y9271" s="3"/>
    </row>
    <row r="9272" spans="16:25" x14ac:dyDescent="0.45">
      <c r="P9272" s="3"/>
      <c r="W9272" s="3"/>
      <c r="Y9272" s="3"/>
    </row>
    <row r="9273" spans="16:25" x14ac:dyDescent="0.45">
      <c r="P9273" s="3"/>
      <c r="W9273" s="3"/>
      <c r="Y9273" s="3"/>
    </row>
    <row r="9274" spans="16:25" x14ac:dyDescent="0.45">
      <c r="P9274" s="3"/>
      <c r="W9274" s="3"/>
      <c r="Y9274" s="3"/>
    </row>
    <row r="9275" spans="16:25" x14ac:dyDescent="0.45">
      <c r="P9275" s="3"/>
      <c r="W9275" s="3"/>
      <c r="Y9275" s="3"/>
    </row>
    <row r="9276" spans="16:25" x14ac:dyDescent="0.45">
      <c r="P9276" s="3"/>
      <c r="W9276" s="3"/>
      <c r="Y9276" s="3"/>
    </row>
    <row r="9277" spans="16:25" x14ac:dyDescent="0.45">
      <c r="P9277" s="3"/>
      <c r="W9277" s="3"/>
      <c r="Y9277" s="3"/>
    </row>
    <row r="9278" spans="16:25" x14ac:dyDescent="0.45">
      <c r="P9278" s="3"/>
      <c r="W9278" s="3"/>
      <c r="Y9278" s="3"/>
    </row>
    <row r="9279" spans="16:25" x14ac:dyDescent="0.45">
      <c r="P9279" s="3"/>
      <c r="W9279" s="3"/>
      <c r="Y9279" s="3"/>
    </row>
    <row r="9280" spans="16:25" x14ac:dyDescent="0.45">
      <c r="P9280" s="3"/>
      <c r="W9280" s="3"/>
      <c r="Y9280" s="3"/>
    </row>
    <row r="9281" spans="16:25" x14ac:dyDescent="0.45">
      <c r="P9281" s="3"/>
      <c r="W9281" s="3"/>
      <c r="Y9281" s="3"/>
    </row>
    <row r="9282" spans="16:25" x14ac:dyDescent="0.45">
      <c r="P9282" s="3"/>
      <c r="W9282" s="3"/>
      <c r="Y9282" s="3"/>
    </row>
    <row r="9283" spans="16:25" x14ac:dyDescent="0.45">
      <c r="P9283" s="3"/>
      <c r="W9283" s="3"/>
      <c r="Y9283" s="3"/>
    </row>
    <row r="9284" spans="16:25" x14ac:dyDescent="0.45">
      <c r="P9284" s="3"/>
      <c r="W9284" s="3"/>
      <c r="Y9284" s="3"/>
    </row>
    <row r="9285" spans="16:25" x14ac:dyDescent="0.45">
      <c r="P9285" s="3"/>
      <c r="W9285" s="3"/>
      <c r="Y9285" s="3"/>
    </row>
    <row r="9286" spans="16:25" x14ac:dyDescent="0.45">
      <c r="P9286" s="3"/>
      <c r="W9286" s="3"/>
      <c r="Y9286" s="3"/>
    </row>
    <row r="9287" spans="16:25" x14ac:dyDescent="0.45">
      <c r="P9287" s="3"/>
      <c r="W9287" s="3"/>
      <c r="Y9287" s="3"/>
    </row>
    <row r="9288" spans="16:25" x14ac:dyDescent="0.45">
      <c r="P9288" s="3"/>
      <c r="W9288" s="3"/>
      <c r="Y9288" s="3"/>
    </row>
    <row r="9289" spans="16:25" x14ac:dyDescent="0.45">
      <c r="P9289" s="3"/>
      <c r="W9289" s="3"/>
      <c r="Y9289" s="3"/>
    </row>
    <row r="9290" spans="16:25" x14ac:dyDescent="0.45">
      <c r="P9290" s="3"/>
      <c r="W9290" s="3"/>
      <c r="Y9290" s="3"/>
    </row>
    <row r="9291" spans="16:25" x14ac:dyDescent="0.45">
      <c r="P9291" s="3"/>
      <c r="W9291" s="3"/>
      <c r="Y9291" s="3"/>
    </row>
    <row r="9292" spans="16:25" x14ac:dyDescent="0.45">
      <c r="P9292" s="3"/>
      <c r="W9292" s="3"/>
      <c r="Y9292" s="3"/>
    </row>
    <row r="9293" spans="16:25" x14ac:dyDescent="0.45">
      <c r="P9293" s="3"/>
      <c r="W9293" s="3"/>
      <c r="Y9293" s="3"/>
    </row>
    <row r="9294" spans="16:25" x14ac:dyDescent="0.45">
      <c r="P9294" s="3"/>
      <c r="W9294" s="3"/>
      <c r="Y9294" s="3"/>
    </row>
    <row r="9295" spans="16:25" x14ac:dyDescent="0.45">
      <c r="P9295" s="3"/>
      <c r="W9295" s="3"/>
      <c r="Y9295" s="3"/>
    </row>
    <row r="9296" spans="16:25" x14ac:dyDescent="0.45">
      <c r="P9296" s="3"/>
      <c r="W9296" s="3"/>
      <c r="Y9296" s="3"/>
    </row>
    <row r="9297" spans="16:25" x14ac:dyDescent="0.45">
      <c r="P9297" s="3"/>
      <c r="W9297" s="3"/>
      <c r="Y9297" s="3"/>
    </row>
    <row r="9298" spans="16:25" x14ac:dyDescent="0.45">
      <c r="P9298" s="3"/>
      <c r="W9298" s="3"/>
      <c r="Y9298" s="3"/>
    </row>
    <row r="9299" spans="16:25" x14ac:dyDescent="0.45">
      <c r="P9299" s="3"/>
      <c r="W9299" s="3"/>
      <c r="Y9299" s="3"/>
    </row>
    <row r="9300" spans="16:25" x14ac:dyDescent="0.45">
      <c r="P9300" s="3"/>
      <c r="W9300" s="3"/>
      <c r="Y9300" s="3"/>
    </row>
    <row r="9301" spans="16:25" x14ac:dyDescent="0.45">
      <c r="P9301" s="3"/>
      <c r="W9301" s="3"/>
      <c r="Y9301" s="3"/>
    </row>
    <row r="9302" spans="16:25" x14ac:dyDescent="0.45">
      <c r="P9302" s="3"/>
      <c r="W9302" s="3"/>
      <c r="Y9302" s="3"/>
    </row>
    <row r="9303" spans="16:25" x14ac:dyDescent="0.45">
      <c r="P9303" s="3"/>
      <c r="W9303" s="3"/>
      <c r="Y9303" s="3"/>
    </row>
    <row r="9304" spans="16:25" x14ac:dyDescent="0.45">
      <c r="P9304" s="3"/>
      <c r="W9304" s="3"/>
      <c r="Y9304" s="3"/>
    </row>
    <row r="9305" spans="16:25" x14ac:dyDescent="0.45">
      <c r="P9305" s="3"/>
      <c r="W9305" s="3"/>
      <c r="Y9305" s="3"/>
    </row>
    <row r="9306" spans="16:25" x14ac:dyDescent="0.45">
      <c r="P9306" s="3"/>
      <c r="W9306" s="3"/>
      <c r="Y9306" s="3"/>
    </row>
    <row r="9307" spans="16:25" x14ac:dyDescent="0.45">
      <c r="P9307" s="3"/>
      <c r="W9307" s="3"/>
      <c r="Y9307" s="3"/>
    </row>
    <row r="9308" spans="16:25" x14ac:dyDescent="0.45">
      <c r="P9308" s="3"/>
      <c r="W9308" s="3"/>
      <c r="Y9308" s="3"/>
    </row>
    <row r="9309" spans="16:25" x14ac:dyDescent="0.45">
      <c r="P9309" s="3"/>
      <c r="W9309" s="3"/>
      <c r="Y9309" s="3"/>
    </row>
    <row r="9310" spans="16:25" x14ac:dyDescent="0.45">
      <c r="P9310" s="3"/>
      <c r="W9310" s="3"/>
      <c r="Y9310" s="3"/>
    </row>
    <row r="9311" spans="16:25" x14ac:dyDescent="0.45">
      <c r="P9311" s="3"/>
      <c r="W9311" s="3"/>
      <c r="Y9311" s="3"/>
    </row>
    <row r="9312" spans="16:25" x14ac:dyDescent="0.45">
      <c r="P9312" s="3"/>
      <c r="W9312" s="3"/>
      <c r="Y9312" s="3"/>
    </row>
    <row r="9313" spans="16:25" x14ac:dyDescent="0.45">
      <c r="P9313" s="3"/>
      <c r="W9313" s="3"/>
      <c r="Y9313" s="3"/>
    </row>
    <row r="9314" spans="16:25" x14ac:dyDescent="0.45">
      <c r="P9314" s="3"/>
      <c r="W9314" s="3"/>
      <c r="Y9314" s="3"/>
    </row>
    <row r="9315" spans="16:25" x14ac:dyDescent="0.45">
      <c r="P9315" s="3"/>
      <c r="W9315" s="3"/>
      <c r="Y9315" s="3"/>
    </row>
    <row r="9316" spans="16:25" x14ac:dyDescent="0.45">
      <c r="P9316" s="3"/>
      <c r="W9316" s="3"/>
      <c r="Y9316" s="3"/>
    </row>
    <row r="9317" spans="16:25" x14ac:dyDescent="0.45">
      <c r="P9317" s="3"/>
      <c r="W9317" s="3"/>
      <c r="Y9317" s="3"/>
    </row>
    <row r="9318" spans="16:25" x14ac:dyDescent="0.45">
      <c r="P9318" s="3"/>
      <c r="W9318" s="3"/>
      <c r="Y9318" s="3"/>
    </row>
    <row r="9319" spans="16:25" x14ac:dyDescent="0.45">
      <c r="P9319" s="3"/>
      <c r="W9319" s="3"/>
      <c r="Y9319" s="3"/>
    </row>
    <row r="9320" spans="16:25" x14ac:dyDescent="0.45">
      <c r="P9320" s="3"/>
      <c r="W9320" s="3"/>
      <c r="Y9320" s="3"/>
    </row>
    <row r="9321" spans="16:25" x14ac:dyDescent="0.45">
      <c r="P9321" s="3"/>
      <c r="W9321" s="3"/>
      <c r="Y9321" s="3"/>
    </row>
    <row r="9322" spans="16:25" x14ac:dyDescent="0.45">
      <c r="P9322" s="3"/>
      <c r="W9322" s="3"/>
      <c r="Y9322" s="3"/>
    </row>
    <row r="9323" spans="16:25" x14ac:dyDescent="0.45">
      <c r="P9323" s="3"/>
      <c r="W9323" s="3"/>
      <c r="Y9323" s="3"/>
    </row>
    <row r="9324" spans="16:25" x14ac:dyDescent="0.45">
      <c r="P9324" s="3"/>
      <c r="W9324" s="3"/>
      <c r="Y9324" s="3"/>
    </row>
    <row r="9325" spans="16:25" x14ac:dyDescent="0.45">
      <c r="P9325" s="3"/>
      <c r="W9325" s="3"/>
      <c r="Y9325" s="3"/>
    </row>
    <row r="9326" spans="16:25" x14ac:dyDescent="0.45">
      <c r="P9326" s="3"/>
      <c r="W9326" s="3"/>
      <c r="Y9326" s="3"/>
    </row>
    <row r="9327" spans="16:25" x14ac:dyDescent="0.45">
      <c r="P9327" s="3"/>
      <c r="W9327" s="3"/>
      <c r="Y9327" s="3"/>
    </row>
    <row r="9328" spans="16:25" x14ac:dyDescent="0.45">
      <c r="P9328" s="3"/>
      <c r="W9328" s="3"/>
      <c r="Y9328" s="3"/>
    </row>
    <row r="9329" spans="16:25" x14ac:dyDescent="0.45">
      <c r="P9329" s="3"/>
      <c r="W9329" s="3"/>
      <c r="Y9329" s="3"/>
    </row>
    <row r="9330" spans="16:25" x14ac:dyDescent="0.45">
      <c r="P9330" s="3"/>
      <c r="W9330" s="3"/>
      <c r="Y9330" s="3"/>
    </row>
    <row r="9331" spans="16:25" x14ac:dyDescent="0.45">
      <c r="P9331" s="3"/>
      <c r="W9331" s="3"/>
      <c r="Y9331" s="3"/>
    </row>
    <row r="9332" spans="16:25" x14ac:dyDescent="0.45">
      <c r="P9332" s="3"/>
      <c r="W9332" s="3"/>
      <c r="Y9332" s="3"/>
    </row>
    <row r="9333" spans="16:25" x14ac:dyDescent="0.45">
      <c r="P9333" s="3"/>
      <c r="W9333" s="3"/>
      <c r="Y9333" s="3"/>
    </row>
    <row r="9334" spans="16:25" x14ac:dyDescent="0.45">
      <c r="P9334" s="3"/>
      <c r="W9334" s="3"/>
      <c r="Y9334" s="3"/>
    </row>
    <row r="9335" spans="16:25" x14ac:dyDescent="0.45">
      <c r="P9335" s="3"/>
      <c r="W9335" s="3"/>
      <c r="Y9335" s="3"/>
    </row>
    <row r="9336" spans="16:25" x14ac:dyDescent="0.45">
      <c r="P9336" s="3"/>
      <c r="W9336" s="3"/>
      <c r="Y9336" s="3"/>
    </row>
    <row r="9337" spans="16:25" x14ac:dyDescent="0.45">
      <c r="P9337" s="3"/>
      <c r="W9337" s="3"/>
      <c r="Y9337" s="3"/>
    </row>
    <row r="9338" spans="16:25" x14ac:dyDescent="0.45">
      <c r="P9338" s="3"/>
      <c r="W9338" s="3"/>
      <c r="Y9338" s="3"/>
    </row>
    <row r="9339" spans="16:25" x14ac:dyDescent="0.45">
      <c r="P9339" s="3"/>
      <c r="W9339" s="3"/>
      <c r="Y9339" s="3"/>
    </row>
    <row r="9340" spans="16:25" x14ac:dyDescent="0.45">
      <c r="P9340" s="3"/>
      <c r="W9340" s="3"/>
      <c r="Y9340" s="3"/>
    </row>
    <row r="9341" spans="16:25" x14ac:dyDescent="0.45">
      <c r="P9341" s="3"/>
      <c r="W9341" s="3"/>
      <c r="Y9341" s="3"/>
    </row>
    <row r="9342" spans="16:25" x14ac:dyDescent="0.45">
      <c r="P9342" s="3"/>
      <c r="W9342" s="3"/>
      <c r="Y9342" s="3"/>
    </row>
    <row r="9343" spans="16:25" x14ac:dyDescent="0.45">
      <c r="P9343" s="3"/>
      <c r="W9343" s="3"/>
      <c r="Y9343" s="3"/>
    </row>
    <row r="9344" spans="16:25" x14ac:dyDescent="0.45">
      <c r="P9344" s="3"/>
      <c r="W9344" s="3"/>
      <c r="Y9344" s="3"/>
    </row>
    <row r="9345" spans="16:25" x14ac:dyDescent="0.45">
      <c r="P9345" s="3"/>
      <c r="W9345" s="3"/>
      <c r="Y9345" s="3"/>
    </row>
    <row r="9346" spans="16:25" x14ac:dyDescent="0.45">
      <c r="P9346" s="3"/>
      <c r="W9346" s="3"/>
      <c r="Y9346" s="3"/>
    </row>
    <row r="9347" spans="16:25" x14ac:dyDescent="0.45">
      <c r="P9347" s="3"/>
      <c r="W9347" s="3"/>
      <c r="Y9347" s="3"/>
    </row>
    <row r="9348" spans="16:25" x14ac:dyDescent="0.45">
      <c r="P9348" s="3"/>
      <c r="W9348" s="3"/>
      <c r="Y9348" s="3"/>
    </row>
    <row r="9349" spans="16:25" x14ac:dyDescent="0.45">
      <c r="P9349" s="3"/>
      <c r="W9349" s="3"/>
      <c r="Y9349" s="3"/>
    </row>
    <row r="9350" spans="16:25" x14ac:dyDescent="0.45">
      <c r="P9350" s="3"/>
      <c r="W9350" s="3"/>
      <c r="Y9350" s="3"/>
    </row>
    <row r="9351" spans="16:25" x14ac:dyDescent="0.45">
      <c r="P9351" s="3"/>
      <c r="W9351" s="3"/>
      <c r="Y9351" s="3"/>
    </row>
    <row r="9352" spans="16:25" x14ac:dyDescent="0.45">
      <c r="P9352" s="3"/>
      <c r="W9352" s="3"/>
      <c r="Y9352" s="3"/>
    </row>
    <row r="9353" spans="16:25" x14ac:dyDescent="0.45">
      <c r="P9353" s="3"/>
      <c r="W9353" s="3"/>
      <c r="Y9353" s="3"/>
    </row>
    <row r="9354" spans="16:25" x14ac:dyDescent="0.45">
      <c r="P9354" s="3"/>
      <c r="W9354" s="3"/>
      <c r="Y9354" s="3"/>
    </row>
    <row r="9355" spans="16:25" x14ac:dyDescent="0.45">
      <c r="P9355" s="3"/>
      <c r="W9355" s="3"/>
      <c r="Y9355" s="3"/>
    </row>
    <row r="9356" spans="16:25" x14ac:dyDescent="0.45">
      <c r="P9356" s="3"/>
      <c r="W9356" s="3"/>
      <c r="Y9356" s="3"/>
    </row>
    <row r="9357" spans="16:25" x14ac:dyDescent="0.45">
      <c r="P9357" s="3"/>
      <c r="W9357" s="3"/>
      <c r="Y9357" s="3"/>
    </row>
    <row r="9358" spans="16:25" x14ac:dyDescent="0.45">
      <c r="P9358" s="3"/>
      <c r="W9358" s="3"/>
      <c r="Y9358" s="3"/>
    </row>
    <row r="9359" spans="16:25" x14ac:dyDescent="0.45">
      <c r="P9359" s="3"/>
      <c r="W9359" s="3"/>
      <c r="Y9359" s="3"/>
    </row>
    <row r="9360" spans="16:25" x14ac:dyDescent="0.45">
      <c r="P9360" s="3"/>
      <c r="W9360" s="3"/>
      <c r="Y9360" s="3"/>
    </row>
    <row r="9361" spans="16:25" x14ac:dyDescent="0.45">
      <c r="P9361" s="3"/>
      <c r="W9361" s="3"/>
      <c r="Y9361" s="3"/>
    </row>
    <row r="9362" spans="16:25" x14ac:dyDescent="0.45">
      <c r="P9362" s="3"/>
      <c r="W9362" s="3"/>
      <c r="Y9362" s="3"/>
    </row>
    <row r="9363" spans="16:25" x14ac:dyDescent="0.45">
      <c r="P9363" s="3"/>
      <c r="W9363" s="3"/>
      <c r="Y9363" s="3"/>
    </row>
    <row r="9364" spans="16:25" x14ac:dyDescent="0.45">
      <c r="P9364" s="3"/>
      <c r="W9364" s="3"/>
      <c r="Y9364" s="3"/>
    </row>
    <row r="9365" spans="16:25" x14ac:dyDescent="0.45">
      <c r="P9365" s="3"/>
      <c r="W9365" s="3"/>
      <c r="Y9365" s="3"/>
    </row>
    <row r="9366" spans="16:25" x14ac:dyDescent="0.45">
      <c r="P9366" s="3"/>
      <c r="W9366" s="3"/>
      <c r="Y9366" s="3"/>
    </row>
    <row r="9367" spans="16:25" x14ac:dyDescent="0.45">
      <c r="P9367" s="3"/>
      <c r="W9367" s="3"/>
      <c r="Y9367" s="3"/>
    </row>
    <row r="9368" spans="16:25" x14ac:dyDescent="0.45">
      <c r="P9368" s="3"/>
      <c r="W9368" s="3"/>
      <c r="Y9368" s="3"/>
    </row>
    <row r="9369" spans="16:25" x14ac:dyDescent="0.45">
      <c r="P9369" s="3"/>
      <c r="W9369" s="3"/>
      <c r="Y9369" s="3"/>
    </row>
    <row r="9370" spans="16:25" x14ac:dyDescent="0.45">
      <c r="P9370" s="3"/>
      <c r="W9370" s="3"/>
      <c r="Y9370" s="3"/>
    </row>
    <row r="9371" spans="16:25" x14ac:dyDescent="0.45">
      <c r="P9371" s="3"/>
      <c r="W9371" s="3"/>
      <c r="Y9371" s="3"/>
    </row>
    <row r="9372" spans="16:25" x14ac:dyDescent="0.45">
      <c r="P9372" s="3"/>
      <c r="W9372" s="3"/>
      <c r="Y9372" s="3"/>
    </row>
    <row r="9373" spans="16:25" x14ac:dyDescent="0.45">
      <c r="P9373" s="3"/>
      <c r="W9373" s="3"/>
      <c r="Y9373" s="3"/>
    </row>
    <row r="9374" spans="16:25" x14ac:dyDescent="0.45">
      <c r="P9374" s="3"/>
      <c r="W9374" s="3"/>
      <c r="Y9374" s="3"/>
    </row>
    <row r="9375" spans="16:25" x14ac:dyDescent="0.45">
      <c r="P9375" s="3"/>
      <c r="W9375" s="3"/>
      <c r="Y9375" s="3"/>
    </row>
    <row r="9376" spans="16:25" x14ac:dyDescent="0.45">
      <c r="P9376" s="3"/>
      <c r="W9376" s="3"/>
      <c r="Y9376" s="3"/>
    </row>
    <row r="9377" spans="16:25" x14ac:dyDescent="0.45">
      <c r="P9377" s="3"/>
      <c r="W9377" s="3"/>
      <c r="Y9377" s="3"/>
    </row>
    <row r="9378" spans="16:25" x14ac:dyDescent="0.45">
      <c r="P9378" s="3"/>
      <c r="W9378" s="3"/>
      <c r="Y9378" s="3"/>
    </row>
    <row r="9379" spans="16:25" x14ac:dyDescent="0.45">
      <c r="P9379" s="3"/>
      <c r="W9379" s="3"/>
      <c r="Y9379" s="3"/>
    </row>
    <row r="9380" spans="16:25" x14ac:dyDescent="0.45">
      <c r="P9380" s="3"/>
      <c r="W9380" s="3"/>
      <c r="Y9380" s="3"/>
    </row>
    <row r="9381" spans="16:25" x14ac:dyDescent="0.45">
      <c r="P9381" s="3"/>
      <c r="W9381" s="3"/>
      <c r="Y9381" s="3"/>
    </row>
    <row r="9382" spans="16:25" x14ac:dyDescent="0.45">
      <c r="P9382" s="3"/>
      <c r="W9382" s="3"/>
      <c r="Y9382" s="3"/>
    </row>
    <row r="9383" spans="16:25" x14ac:dyDescent="0.45">
      <c r="P9383" s="3"/>
      <c r="W9383" s="3"/>
      <c r="Y9383" s="3"/>
    </row>
    <row r="9384" spans="16:25" x14ac:dyDescent="0.45">
      <c r="P9384" s="3"/>
      <c r="W9384" s="3"/>
      <c r="Y9384" s="3"/>
    </row>
    <row r="9385" spans="16:25" x14ac:dyDescent="0.45">
      <c r="P9385" s="3"/>
      <c r="W9385" s="3"/>
      <c r="Y9385" s="3"/>
    </row>
    <row r="9386" spans="16:25" x14ac:dyDescent="0.45">
      <c r="P9386" s="3"/>
      <c r="W9386" s="3"/>
      <c r="Y9386" s="3"/>
    </row>
    <row r="9387" spans="16:25" x14ac:dyDescent="0.45">
      <c r="P9387" s="3"/>
      <c r="W9387" s="3"/>
      <c r="Y9387" s="3"/>
    </row>
    <row r="9388" spans="16:25" x14ac:dyDescent="0.45">
      <c r="P9388" s="3"/>
      <c r="W9388" s="3"/>
      <c r="Y9388" s="3"/>
    </row>
    <row r="9389" spans="16:25" x14ac:dyDescent="0.45">
      <c r="P9389" s="3"/>
      <c r="W9389" s="3"/>
      <c r="Y9389" s="3"/>
    </row>
    <row r="9390" spans="16:25" x14ac:dyDescent="0.45">
      <c r="P9390" s="3"/>
      <c r="W9390" s="3"/>
      <c r="Y9390" s="3"/>
    </row>
    <row r="9391" spans="16:25" x14ac:dyDescent="0.45">
      <c r="P9391" s="3"/>
      <c r="W9391" s="3"/>
      <c r="Y9391" s="3"/>
    </row>
    <row r="9392" spans="16:25" x14ac:dyDescent="0.45">
      <c r="P9392" s="3"/>
      <c r="W9392" s="3"/>
      <c r="Y9392" s="3"/>
    </row>
    <row r="9393" spans="16:25" x14ac:dyDescent="0.45">
      <c r="P9393" s="3"/>
      <c r="W9393" s="3"/>
      <c r="Y9393" s="3"/>
    </row>
    <row r="9394" spans="16:25" x14ac:dyDescent="0.45">
      <c r="P9394" s="3"/>
      <c r="W9394" s="3"/>
      <c r="Y9394" s="3"/>
    </row>
    <row r="9395" spans="16:25" x14ac:dyDescent="0.45">
      <c r="P9395" s="3"/>
      <c r="W9395" s="3"/>
      <c r="Y9395" s="3"/>
    </row>
    <row r="9396" spans="16:25" x14ac:dyDescent="0.45">
      <c r="P9396" s="3"/>
      <c r="W9396" s="3"/>
      <c r="Y9396" s="3"/>
    </row>
    <row r="9397" spans="16:25" x14ac:dyDescent="0.45">
      <c r="P9397" s="3"/>
      <c r="W9397" s="3"/>
      <c r="Y9397" s="3"/>
    </row>
    <row r="9398" spans="16:25" x14ac:dyDescent="0.45">
      <c r="P9398" s="3"/>
      <c r="W9398" s="3"/>
      <c r="Y9398" s="3"/>
    </row>
    <row r="9399" spans="16:25" x14ac:dyDescent="0.45">
      <c r="P9399" s="3"/>
      <c r="W9399" s="3"/>
      <c r="Y9399" s="3"/>
    </row>
    <row r="9400" spans="16:25" x14ac:dyDescent="0.45">
      <c r="P9400" s="3"/>
      <c r="W9400" s="3"/>
      <c r="Y9400" s="3"/>
    </row>
    <row r="9401" spans="16:25" x14ac:dyDescent="0.45">
      <c r="P9401" s="3"/>
      <c r="W9401" s="3"/>
      <c r="Y9401" s="3"/>
    </row>
    <row r="9402" spans="16:25" x14ac:dyDescent="0.45">
      <c r="P9402" s="3"/>
      <c r="W9402" s="3"/>
      <c r="Y9402" s="3"/>
    </row>
    <row r="9403" spans="16:25" x14ac:dyDescent="0.45">
      <c r="P9403" s="3"/>
      <c r="W9403" s="3"/>
      <c r="Y9403" s="3"/>
    </row>
    <row r="9404" spans="16:25" x14ac:dyDescent="0.45">
      <c r="P9404" s="3"/>
      <c r="W9404" s="3"/>
      <c r="Y9404" s="3"/>
    </row>
    <row r="9405" spans="16:25" x14ac:dyDescent="0.45">
      <c r="P9405" s="3"/>
      <c r="W9405" s="3"/>
      <c r="Y9405" s="3"/>
    </row>
    <row r="9406" spans="16:25" x14ac:dyDescent="0.45">
      <c r="P9406" s="3"/>
      <c r="W9406" s="3"/>
      <c r="Y9406" s="3"/>
    </row>
    <row r="9407" spans="16:25" x14ac:dyDescent="0.45">
      <c r="P9407" s="3"/>
      <c r="W9407" s="3"/>
      <c r="Y9407" s="3"/>
    </row>
    <row r="9408" spans="16:25" x14ac:dyDescent="0.45">
      <c r="P9408" s="3"/>
      <c r="W9408" s="3"/>
      <c r="Y9408" s="3"/>
    </row>
    <row r="9409" spans="16:25" x14ac:dyDescent="0.45">
      <c r="P9409" s="3"/>
      <c r="W9409" s="3"/>
      <c r="Y9409" s="3"/>
    </row>
    <row r="9410" spans="16:25" x14ac:dyDescent="0.45">
      <c r="P9410" s="3"/>
      <c r="W9410" s="3"/>
      <c r="Y9410" s="3"/>
    </row>
    <row r="9411" spans="16:25" x14ac:dyDescent="0.45">
      <c r="P9411" s="3"/>
      <c r="W9411" s="3"/>
      <c r="Y9411" s="3"/>
    </row>
    <row r="9412" spans="16:25" x14ac:dyDescent="0.45">
      <c r="P9412" s="3"/>
      <c r="W9412" s="3"/>
      <c r="Y9412" s="3"/>
    </row>
    <row r="9413" spans="16:25" x14ac:dyDescent="0.45">
      <c r="P9413" s="3"/>
      <c r="W9413" s="3"/>
      <c r="Y9413" s="3"/>
    </row>
    <row r="9414" spans="16:25" x14ac:dyDescent="0.45">
      <c r="P9414" s="3"/>
      <c r="W9414" s="3"/>
      <c r="Y9414" s="3"/>
    </row>
    <row r="9415" spans="16:25" x14ac:dyDescent="0.45">
      <c r="P9415" s="3"/>
      <c r="W9415" s="3"/>
      <c r="Y9415" s="3"/>
    </row>
    <row r="9416" spans="16:25" x14ac:dyDescent="0.45">
      <c r="P9416" s="3"/>
      <c r="W9416" s="3"/>
      <c r="Y9416" s="3"/>
    </row>
    <row r="9417" spans="16:25" x14ac:dyDescent="0.45">
      <c r="P9417" s="3"/>
      <c r="W9417" s="3"/>
      <c r="Y9417" s="3"/>
    </row>
    <row r="9418" spans="16:25" x14ac:dyDescent="0.45">
      <c r="P9418" s="3"/>
      <c r="W9418" s="3"/>
      <c r="Y9418" s="3"/>
    </row>
    <row r="9419" spans="16:25" x14ac:dyDescent="0.45">
      <c r="P9419" s="3"/>
      <c r="W9419" s="3"/>
      <c r="Y9419" s="3"/>
    </row>
    <row r="9420" spans="16:25" x14ac:dyDescent="0.45">
      <c r="P9420" s="3"/>
      <c r="W9420" s="3"/>
      <c r="Y9420" s="3"/>
    </row>
    <row r="9421" spans="16:25" x14ac:dyDescent="0.45">
      <c r="P9421" s="3"/>
      <c r="W9421" s="3"/>
      <c r="Y9421" s="3"/>
    </row>
    <row r="9422" spans="16:25" x14ac:dyDescent="0.45">
      <c r="P9422" s="3"/>
      <c r="W9422" s="3"/>
      <c r="Y9422" s="3"/>
    </row>
    <row r="9423" spans="16:25" x14ac:dyDescent="0.45">
      <c r="P9423" s="3"/>
      <c r="W9423" s="3"/>
      <c r="Y9423" s="3"/>
    </row>
    <row r="9424" spans="16:25" x14ac:dyDescent="0.45">
      <c r="P9424" s="3"/>
      <c r="W9424" s="3"/>
      <c r="Y9424" s="3"/>
    </row>
    <row r="9425" spans="16:25" x14ac:dyDescent="0.45">
      <c r="P9425" s="3"/>
      <c r="W9425" s="3"/>
      <c r="Y9425" s="3"/>
    </row>
    <row r="9426" spans="16:25" x14ac:dyDescent="0.45">
      <c r="P9426" s="3"/>
      <c r="W9426" s="3"/>
      <c r="Y9426" s="3"/>
    </row>
    <row r="9427" spans="16:25" x14ac:dyDescent="0.45">
      <c r="P9427" s="3"/>
      <c r="W9427" s="3"/>
      <c r="Y9427" s="3"/>
    </row>
    <row r="9428" spans="16:25" x14ac:dyDescent="0.45">
      <c r="P9428" s="3"/>
      <c r="W9428" s="3"/>
      <c r="Y9428" s="3"/>
    </row>
    <row r="9429" spans="16:25" x14ac:dyDescent="0.45">
      <c r="P9429" s="3"/>
      <c r="W9429" s="3"/>
      <c r="Y9429" s="3"/>
    </row>
    <row r="9430" spans="16:25" x14ac:dyDescent="0.45">
      <c r="P9430" s="3"/>
      <c r="W9430" s="3"/>
      <c r="Y9430" s="3"/>
    </row>
    <row r="9431" spans="16:25" x14ac:dyDescent="0.45">
      <c r="P9431" s="3"/>
      <c r="W9431" s="3"/>
      <c r="Y9431" s="3"/>
    </row>
    <row r="9432" spans="16:25" x14ac:dyDescent="0.45">
      <c r="P9432" s="3"/>
      <c r="W9432" s="3"/>
      <c r="Y9432" s="3"/>
    </row>
    <row r="9433" spans="16:25" x14ac:dyDescent="0.45">
      <c r="P9433" s="3"/>
      <c r="W9433" s="3"/>
      <c r="Y9433" s="3"/>
    </row>
    <row r="9434" spans="16:25" x14ac:dyDescent="0.45">
      <c r="P9434" s="3"/>
      <c r="W9434" s="3"/>
      <c r="Y9434" s="3"/>
    </row>
    <row r="9435" spans="16:25" x14ac:dyDescent="0.45">
      <c r="P9435" s="3"/>
      <c r="W9435" s="3"/>
      <c r="Y9435" s="3"/>
    </row>
    <row r="9436" spans="16:25" x14ac:dyDescent="0.45">
      <c r="P9436" s="3"/>
      <c r="W9436" s="3"/>
      <c r="Y9436" s="3"/>
    </row>
    <row r="9437" spans="16:25" x14ac:dyDescent="0.45">
      <c r="P9437" s="3"/>
      <c r="W9437" s="3"/>
      <c r="Y9437" s="3"/>
    </row>
    <row r="9438" spans="16:25" x14ac:dyDescent="0.45">
      <c r="P9438" s="3"/>
      <c r="W9438" s="3"/>
      <c r="Y9438" s="3"/>
    </row>
    <row r="9439" spans="16:25" x14ac:dyDescent="0.45">
      <c r="P9439" s="3"/>
      <c r="W9439" s="3"/>
      <c r="Y9439" s="3"/>
    </row>
    <row r="9440" spans="16:25" x14ac:dyDescent="0.45">
      <c r="P9440" s="3"/>
      <c r="W9440" s="3"/>
      <c r="Y9440" s="3"/>
    </row>
    <row r="9441" spans="16:25" x14ac:dyDescent="0.45">
      <c r="P9441" s="3"/>
      <c r="W9441" s="3"/>
      <c r="Y9441" s="3"/>
    </row>
    <row r="9442" spans="16:25" x14ac:dyDescent="0.45">
      <c r="P9442" s="3"/>
      <c r="W9442" s="3"/>
      <c r="Y9442" s="3"/>
    </row>
    <row r="9443" spans="16:25" x14ac:dyDescent="0.45">
      <c r="P9443" s="3"/>
      <c r="W9443" s="3"/>
      <c r="Y9443" s="3"/>
    </row>
    <row r="9444" spans="16:25" x14ac:dyDescent="0.45">
      <c r="P9444" s="3"/>
      <c r="W9444" s="3"/>
      <c r="Y9444" s="3"/>
    </row>
    <row r="9445" spans="16:25" x14ac:dyDescent="0.45">
      <c r="P9445" s="3"/>
      <c r="W9445" s="3"/>
      <c r="Y9445" s="3"/>
    </row>
    <row r="9446" spans="16:25" x14ac:dyDescent="0.45">
      <c r="P9446" s="3"/>
      <c r="W9446" s="3"/>
      <c r="Y9446" s="3"/>
    </row>
    <row r="9447" spans="16:25" x14ac:dyDescent="0.45">
      <c r="P9447" s="3"/>
      <c r="W9447" s="3"/>
      <c r="Y9447" s="3"/>
    </row>
    <row r="9448" spans="16:25" x14ac:dyDescent="0.45">
      <c r="P9448" s="3"/>
      <c r="W9448" s="3"/>
      <c r="Y9448" s="3"/>
    </row>
    <row r="9449" spans="16:25" x14ac:dyDescent="0.45">
      <c r="P9449" s="3"/>
      <c r="W9449" s="3"/>
      <c r="Y9449" s="3"/>
    </row>
    <row r="9450" spans="16:25" x14ac:dyDescent="0.45">
      <c r="P9450" s="3"/>
      <c r="W9450" s="3"/>
      <c r="Y9450" s="3"/>
    </row>
    <row r="9451" spans="16:25" x14ac:dyDescent="0.45">
      <c r="P9451" s="3"/>
      <c r="W9451" s="3"/>
      <c r="Y9451" s="3"/>
    </row>
    <row r="9452" spans="16:25" x14ac:dyDescent="0.45">
      <c r="P9452" s="3"/>
      <c r="W9452" s="3"/>
      <c r="Y9452" s="3"/>
    </row>
    <row r="9453" spans="16:25" x14ac:dyDescent="0.45">
      <c r="P9453" s="3"/>
      <c r="W9453" s="3"/>
      <c r="Y9453" s="3"/>
    </row>
    <row r="9454" spans="16:25" x14ac:dyDescent="0.45">
      <c r="P9454" s="3"/>
      <c r="W9454" s="3"/>
      <c r="Y9454" s="3"/>
    </row>
    <row r="9455" spans="16:25" x14ac:dyDescent="0.45">
      <c r="P9455" s="3"/>
      <c r="W9455" s="3"/>
      <c r="Y9455" s="3"/>
    </row>
    <row r="9456" spans="16:25" x14ac:dyDescent="0.45">
      <c r="P9456" s="3"/>
      <c r="W9456" s="3"/>
      <c r="Y9456" s="3"/>
    </row>
    <row r="9457" spans="16:25" x14ac:dyDescent="0.45">
      <c r="P9457" s="3"/>
      <c r="W9457" s="3"/>
      <c r="Y9457" s="3"/>
    </row>
    <row r="9458" spans="16:25" x14ac:dyDescent="0.45">
      <c r="P9458" s="3"/>
      <c r="W9458" s="3"/>
      <c r="Y9458" s="3"/>
    </row>
    <row r="9459" spans="16:25" x14ac:dyDescent="0.45">
      <c r="P9459" s="3"/>
      <c r="W9459" s="3"/>
      <c r="Y9459" s="3"/>
    </row>
    <row r="9460" spans="16:25" x14ac:dyDescent="0.45">
      <c r="P9460" s="3"/>
      <c r="W9460" s="3"/>
      <c r="Y9460" s="3"/>
    </row>
    <row r="9461" spans="16:25" x14ac:dyDescent="0.45">
      <c r="P9461" s="3"/>
      <c r="W9461" s="3"/>
      <c r="Y9461" s="3"/>
    </row>
    <row r="9462" spans="16:25" x14ac:dyDescent="0.45">
      <c r="P9462" s="3"/>
      <c r="W9462" s="3"/>
      <c r="Y9462" s="3"/>
    </row>
    <row r="9463" spans="16:25" x14ac:dyDescent="0.45">
      <c r="P9463" s="3"/>
      <c r="W9463" s="3"/>
      <c r="Y9463" s="3"/>
    </row>
    <row r="9464" spans="16:25" x14ac:dyDescent="0.45">
      <c r="P9464" s="3"/>
      <c r="W9464" s="3"/>
      <c r="Y9464" s="3"/>
    </row>
    <row r="9465" spans="16:25" x14ac:dyDescent="0.45">
      <c r="P9465" s="3"/>
      <c r="W9465" s="3"/>
      <c r="Y9465" s="3"/>
    </row>
    <row r="9466" spans="16:25" x14ac:dyDescent="0.45">
      <c r="P9466" s="3"/>
      <c r="W9466" s="3"/>
      <c r="Y9466" s="3"/>
    </row>
    <row r="9467" spans="16:25" x14ac:dyDescent="0.45">
      <c r="P9467" s="3"/>
      <c r="W9467" s="3"/>
      <c r="Y9467" s="3"/>
    </row>
    <row r="9468" spans="16:25" x14ac:dyDescent="0.45">
      <c r="P9468" s="3"/>
      <c r="W9468" s="3"/>
      <c r="Y9468" s="3"/>
    </row>
    <row r="9469" spans="16:25" x14ac:dyDescent="0.45">
      <c r="P9469" s="3"/>
      <c r="W9469" s="3"/>
      <c r="Y9469" s="3"/>
    </row>
    <row r="9470" spans="16:25" x14ac:dyDescent="0.45">
      <c r="P9470" s="3"/>
      <c r="W9470" s="3"/>
      <c r="Y9470" s="3"/>
    </row>
    <row r="9471" spans="16:25" x14ac:dyDescent="0.45">
      <c r="P9471" s="3"/>
      <c r="W9471" s="3"/>
      <c r="Y9471" s="3"/>
    </row>
    <row r="9472" spans="16:25" x14ac:dyDescent="0.45">
      <c r="P9472" s="3"/>
      <c r="W9472" s="3"/>
      <c r="Y9472" s="3"/>
    </row>
    <row r="9473" spans="16:25" x14ac:dyDescent="0.45">
      <c r="P9473" s="3"/>
      <c r="W9473" s="3"/>
      <c r="Y9473" s="3"/>
    </row>
    <row r="9474" spans="16:25" x14ac:dyDescent="0.45">
      <c r="P9474" s="3"/>
      <c r="W9474" s="3"/>
      <c r="Y9474" s="3"/>
    </row>
    <row r="9475" spans="16:25" x14ac:dyDescent="0.45">
      <c r="P9475" s="3"/>
      <c r="W9475" s="3"/>
      <c r="Y9475" s="3"/>
    </row>
    <row r="9476" spans="16:25" x14ac:dyDescent="0.45">
      <c r="P9476" s="3"/>
      <c r="W9476" s="3"/>
      <c r="Y9476" s="3"/>
    </row>
    <row r="9477" spans="16:25" x14ac:dyDescent="0.45">
      <c r="P9477" s="3"/>
      <c r="W9477" s="3"/>
      <c r="Y9477" s="3"/>
    </row>
    <row r="9478" spans="16:25" x14ac:dyDescent="0.45">
      <c r="P9478" s="3"/>
      <c r="W9478" s="3"/>
      <c r="Y9478" s="3"/>
    </row>
    <row r="9479" spans="16:25" x14ac:dyDescent="0.45">
      <c r="P9479" s="3"/>
      <c r="W9479" s="3"/>
      <c r="Y9479" s="3"/>
    </row>
    <row r="9480" spans="16:25" x14ac:dyDescent="0.45">
      <c r="P9480" s="3"/>
      <c r="W9480" s="3"/>
      <c r="Y9480" s="3"/>
    </row>
    <row r="9481" spans="16:25" x14ac:dyDescent="0.45">
      <c r="P9481" s="3"/>
      <c r="W9481" s="3"/>
      <c r="Y9481" s="3"/>
    </row>
    <row r="9482" spans="16:25" x14ac:dyDescent="0.45">
      <c r="P9482" s="3"/>
      <c r="W9482" s="3"/>
      <c r="Y9482" s="3"/>
    </row>
    <row r="9483" spans="16:25" x14ac:dyDescent="0.45">
      <c r="P9483" s="3"/>
      <c r="W9483" s="3"/>
      <c r="Y9483" s="3"/>
    </row>
    <row r="9484" spans="16:25" x14ac:dyDescent="0.45">
      <c r="P9484" s="3"/>
      <c r="W9484" s="3"/>
      <c r="Y9484" s="3"/>
    </row>
    <row r="9485" spans="16:25" x14ac:dyDescent="0.45">
      <c r="P9485" s="3"/>
      <c r="W9485" s="3"/>
      <c r="Y9485" s="3"/>
    </row>
    <row r="9486" spans="16:25" x14ac:dyDescent="0.45">
      <c r="P9486" s="3"/>
      <c r="W9486" s="3"/>
      <c r="Y9486" s="3"/>
    </row>
    <row r="9487" spans="16:25" x14ac:dyDescent="0.45">
      <c r="P9487" s="3"/>
      <c r="W9487" s="3"/>
      <c r="Y9487" s="3"/>
    </row>
    <row r="9488" spans="16:25" x14ac:dyDescent="0.45">
      <c r="P9488" s="3"/>
      <c r="W9488" s="3"/>
      <c r="Y9488" s="3"/>
    </row>
    <row r="9489" spans="16:25" x14ac:dyDescent="0.45">
      <c r="P9489" s="3"/>
      <c r="W9489" s="3"/>
      <c r="Y9489" s="3"/>
    </row>
    <row r="9490" spans="16:25" x14ac:dyDescent="0.45">
      <c r="P9490" s="3"/>
      <c r="W9490" s="3"/>
      <c r="Y9490" s="3"/>
    </row>
    <row r="9491" spans="16:25" x14ac:dyDescent="0.45">
      <c r="P9491" s="3"/>
      <c r="W9491" s="3"/>
      <c r="Y9491" s="3"/>
    </row>
    <row r="9492" spans="16:25" x14ac:dyDescent="0.45">
      <c r="P9492" s="3"/>
      <c r="W9492" s="3"/>
      <c r="Y9492" s="3"/>
    </row>
    <row r="9493" spans="16:25" x14ac:dyDescent="0.45">
      <c r="P9493" s="3"/>
      <c r="W9493" s="3"/>
      <c r="Y9493" s="3"/>
    </row>
    <row r="9494" spans="16:25" x14ac:dyDescent="0.45">
      <c r="P9494" s="3"/>
      <c r="W9494" s="3"/>
      <c r="Y9494" s="3"/>
    </row>
    <row r="9495" spans="16:25" x14ac:dyDescent="0.45">
      <c r="P9495" s="3"/>
      <c r="W9495" s="3"/>
      <c r="Y9495" s="3"/>
    </row>
    <row r="9496" spans="16:25" x14ac:dyDescent="0.45">
      <c r="P9496" s="3"/>
      <c r="W9496" s="3"/>
      <c r="Y9496" s="3"/>
    </row>
    <row r="9497" spans="16:25" x14ac:dyDescent="0.45">
      <c r="P9497" s="3"/>
      <c r="W9497" s="3"/>
      <c r="Y9497" s="3"/>
    </row>
    <row r="9498" spans="16:25" x14ac:dyDescent="0.45">
      <c r="P9498" s="3"/>
      <c r="W9498" s="3"/>
      <c r="Y9498" s="3"/>
    </row>
    <row r="9499" spans="16:25" x14ac:dyDescent="0.45">
      <c r="P9499" s="3"/>
      <c r="W9499" s="3"/>
      <c r="Y9499" s="3"/>
    </row>
    <row r="9500" spans="16:25" x14ac:dyDescent="0.45">
      <c r="P9500" s="3"/>
      <c r="W9500" s="3"/>
      <c r="Y9500" s="3"/>
    </row>
    <row r="9501" spans="16:25" x14ac:dyDescent="0.45">
      <c r="P9501" s="3"/>
      <c r="W9501" s="3"/>
      <c r="Y9501" s="3"/>
    </row>
    <row r="9502" spans="16:25" x14ac:dyDescent="0.45">
      <c r="P9502" s="3"/>
      <c r="W9502" s="3"/>
      <c r="Y9502" s="3"/>
    </row>
    <row r="9503" spans="16:25" x14ac:dyDescent="0.45">
      <c r="P9503" s="3"/>
      <c r="W9503" s="3"/>
      <c r="Y9503" s="3"/>
    </row>
    <row r="9504" spans="16:25" x14ac:dyDescent="0.45">
      <c r="P9504" s="3"/>
      <c r="W9504" s="3"/>
      <c r="Y9504" s="3"/>
    </row>
    <row r="9505" spans="16:25" x14ac:dyDescent="0.45">
      <c r="P9505" s="3"/>
      <c r="W9505" s="3"/>
      <c r="Y9505" s="3"/>
    </row>
    <row r="9506" spans="16:25" x14ac:dyDescent="0.45">
      <c r="P9506" s="3"/>
      <c r="W9506" s="3"/>
      <c r="Y9506" s="3"/>
    </row>
    <row r="9507" spans="16:25" x14ac:dyDescent="0.45">
      <c r="P9507" s="3"/>
      <c r="W9507" s="3"/>
      <c r="Y9507" s="3"/>
    </row>
    <row r="9508" spans="16:25" x14ac:dyDescent="0.45">
      <c r="P9508" s="3"/>
      <c r="W9508" s="3"/>
      <c r="Y9508" s="3"/>
    </row>
    <row r="9509" spans="16:25" x14ac:dyDescent="0.45">
      <c r="P9509" s="3"/>
      <c r="W9509" s="3"/>
      <c r="Y9509" s="3"/>
    </row>
    <row r="9510" spans="16:25" x14ac:dyDescent="0.45">
      <c r="P9510" s="3"/>
      <c r="W9510" s="3"/>
      <c r="Y9510" s="3"/>
    </row>
    <row r="9511" spans="16:25" x14ac:dyDescent="0.45">
      <c r="P9511" s="3"/>
      <c r="W9511" s="3"/>
      <c r="Y9511" s="3"/>
    </row>
    <row r="9512" spans="16:25" x14ac:dyDescent="0.45">
      <c r="P9512" s="3"/>
      <c r="W9512" s="3"/>
      <c r="Y9512" s="3"/>
    </row>
    <row r="9513" spans="16:25" x14ac:dyDescent="0.45">
      <c r="P9513" s="3"/>
      <c r="W9513" s="3"/>
      <c r="Y9513" s="3"/>
    </row>
    <row r="9514" spans="16:25" x14ac:dyDescent="0.45">
      <c r="P9514" s="3"/>
      <c r="W9514" s="3"/>
      <c r="Y9514" s="3"/>
    </row>
    <row r="9515" spans="16:25" x14ac:dyDescent="0.45">
      <c r="P9515" s="3"/>
      <c r="W9515" s="3"/>
      <c r="Y9515" s="3"/>
    </row>
    <row r="9516" spans="16:25" x14ac:dyDescent="0.45">
      <c r="P9516" s="3"/>
      <c r="W9516" s="3"/>
      <c r="Y9516" s="3"/>
    </row>
    <row r="9517" spans="16:25" x14ac:dyDescent="0.45">
      <c r="P9517" s="3"/>
      <c r="W9517" s="3"/>
      <c r="Y9517" s="3"/>
    </row>
    <row r="9518" spans="16:25" x14ac:dyDescent="0.45">
      <c r="P9518" s="3"/>
      <c r="W9518" s="3"/>
      <c r="Y9518" s="3"/>
    </row>
    <row r="9519" spans="16:25" x14ac:dyDescent="0.45">
      <c r="P9519" s="3"/>
      <c r="W9519" s="3"/>
      <c r="Y9519" s="3"/>
    </row>
    <row r="9520" spans="16:25" x14ac:dyDescent="0.45">
      <c r="P9520" s="3"/>
      <c r="W9520" s="3"/>
      <c r="Y9520" s="3"/>
    </row>
    <row r="9521" spans="16:25" x14ac:dyDescent="0.45">
      <c r="P9521" s="3"/>
      <c r="W9521" s="3"/>
      <c r="Y9521" s="3"/>
    </row>
    <row r="9522" spans="16:25" x14ac:dyDescent="0.45">
      <c r="P9522" s="3"/>
      <c r="W9522" s="3"/>
      <c r="Y9522" s="3"/>
    </row>
    <row r="9523" spans="16:25" x14ac:dyDescent="0.45">
      <c r="P9523" s="3"/>
      <c r="W9523" s="3"/>
      <c r="Y9523" s="3"/>
    </row>
    <row r="9524" spans="16:25" x14ac:dyDescent="0.45">
      <c r="P9524" s="3"/>
      <c r="W9524" s="3"/>
      <c r="Y9524" s="3"/>
    </row>
    <row r="9525" spans="16:25" x14ac:dyDescent="0.45">
      <c r="P9525" s="3"/>
      <c r="W9525" s="3"/>
      <c r="Y9525" s="3"/>
    </row>
    <row r="9526" spans="16:25" x14ac:dyDescent="0.45">
      <c r="P9526" s="3"/>
      <c r="W9526" s="3"/>
      <c r="Y9526" s="3"/>
    </row>
    <row r="9527" spans="16:25" x14ac:dyDescent="0.45">
      <c r="P9527" s="3"/>
      <c r="W9527" s="3"/>
      <c r="Y9527" s="3"/>
    </row>
    <row r="9528" spans="16:25" x14ac:dyDescent="0.45">
      <c r="P9528" s="3"/>
      <c r="W9528" s="3"/>
      <c r="Y9528" s="3"/>
    </row>
    <row r="9529" spans="16:25" x14ac:dyDescent="0.45">
      <c r="P9529" s="3"/>
      <c r="W9529" s="3"/>
      <c r="Y9529" s="3"/>
    </row>
    <row r="9530" spans="16:25" x14ac:dyDescent="0.45">
      <c r="P9530" s="3"/>
      <c r="W9530" s="3"/>
      <c r="Y9530" s="3"/>
    </row>
    <row r="9531" spans="16:25" x14ac:dyDescent="0.45">
      <c r="P9531" s="3"/>
      <c r="W9531" s="3"/>
      <c r="Y9531" s="3"/>
    </row>
    <row r="9532" spans="16:25" x14ac:dyDescent="0.45">
      <c r="P9532" s="3"/>
      <c r="W9532" s="3"/>
      <c r="Y9532" s="3"/>
    </row>
    <row r="9533" spans="16:25" x14ac:dyDescent="0.45">
      <c r="P9533" s="3"/>
      <c r="W9533" s="3"/>
      <c r="Y9533" s="3"/>
    </row>
    <row r="9534" spans="16:25" x14ac:dyDescent="0.45">
      <c r="P9534" s="3"/>
      <c r="W9534" s="3"/>
      <c r="Y9534" s="3"/>
    </row>
    <row r="9535" spans="16:25" x14ac:dyDescent="0.45">
      <c r="P9535" s="3"/>
      <c r="W9535" s="3"/>
      <c r="Y9535" s="3"/>
    </row>
    <row r="9536" spans="16:25" x14ac:dyDescent="0.45">
      <c r="P9536" s="3"/>
      <c r="W9536" s="3"/>
      <c r="Y9536" s="3"/>
    </row>
    <row r="9537" spans="16:25" x14ac:dyDescent="0.45">
      <c r="P9537" s="3"/>
      <c r="W9537" s="3"/>
      <c r="Y9537" s="3"/>
    </row>
    <row r="9538" spans="16:25" x14ac:dyDescent="0.45">
      <c r="P9538" s="3"/>
      <c r="W9538" s="3"/>
      <c r="Y9538" s="3"/>
    </row>
    <row r="9539" spans="16:25" x14ac:dyDescent="0.45">
      <c r="P9539" s="3"/>
      <c r="W9539" s="3"/>
      <c r="Y9539" s="3"/>
    </row>
    <row r="9540" spans="16:25" x14ac:dyDescent="0.45">
      <c r="P9540" s="3"/>
      <c r="W9540" s="3"/>
      <c r="Y9540" s="3"/>
    </row>
    <row r="9541" spans="16:25" x14ac:dyDescent="0.45">
      <c r="P9541" s="3"/>
      <c r="W9541" s="3"/>
      <c r="Y9541" s="3"/>
    </row>
    <row r="9542" spans="16:25" x14ac:dyDescent="0.45">
      <c r="P9542" s="3"/>
      <c r="W9542" s="3"/>
      <c r="Y9542" s="3"/>
    </row>
    <row r="9543" spans="16:25" x14ac:dyDescent="0.45">
      <c r="P9543" s="3"/>
      <c r="W9543" s="3"/>
      <c r="Y9543" s="3"/>
    </row>
    <row r="9544" spans="16:25" x14ac:dyDescent="0.45">
      <c r="P9544" s="3"/>
      <c r="W9544" s="3"/>
      <c r="Y9544" s="3"/>
    </row>
    <row r="9545" spans="16:25" x14ac:dyDescent="0.45">
      <c r="P9545" s="3"/>
      <c r="W9545" s="3"/>
      <c r="Y9545" s="3"/>
    </row>
    <row r="9546" spans="16:25" x14ac:dyDescent="0.45">
      <c r="P9546" s="3"/>
      <c r="W9546" s="3"/>
      <c r="Y9546" s="3"/>
    </row>
    <row r="9547" spans="16:25" x14ac:dyDescent="0.45">
      <c r="P9547" s="3"/>
      <c r="W9547" s="3"/>
      <c r="Y9547" s="3"/>
    </row>
    <row r="9548" spans="16:25" x14ac:dyDescent="0.45">
      <c r="P9548" s="3"/>
      <c r="W9548" s="3"/>
      <c r="Y9548" s="3"/>
    </row>
    <row r="9549" spans="16:25" x14ac:dyDescent="0.45">
      <c r="P9549" s="3"/>
      <c r="W9549" s="3"/>
      <c r="Y9549" s="3"/>
    </row>
    <row r="9550" spans="16:25" x14ac:dyDescent="0.45">
      <c r="P9550" s="3"/>
      <c r="W9550" s="3"/>
      <c r="Y9550" s="3"/>
    </row>
    <row r="9551" spans="16:25" x14ac:dyDescent="0.45">
      <c r="P9551" s="3"/>
      <c r="W9551" s="3"/>
      <c r="Y9551" s="3"/>
    </row>
    <row r="9552" spans="16:25" x14ac:dyDescent="0.45">
      <c r="P9552" s="3"/>
      <c r="W9552" s="3"/>
      <c r="Y9552" s="3"/>
    </row>
    <row r="9553" spans="16:25" x14ac:dyDescent="0.45">
      <c r="P9553" s="3"/>
      <c r="W9553" s="3"/>
      <c r="Y9553" s="3"/>
    </row>
    <row r="9554" spans="16:25" x14ac:dyDescent="0.45">
      <c r="P9554" s="3"/>
      <c r="W9554" s="3"/>
      <c r="Y9554" s="3"/>
    </row>
    <row r="9555" spans="16:25" x14ac:dyDescent="0.45">
      <c r="P9555" s="3"/>
      <c r="W9555" s="3"/>
      <c r="Y9555" s="3"/>
    </row>
    <row r="9556" spans="16:25" x14ac:dyDescent="0.45">
      <c r="P9556" s="3"/>
      <c r="W9556" s="3"/>
      <c r="Y9556" s="3"/>
    </row>
    <row r="9557" spans="16:25" x14ac:dyDescent="0.45">
      <c r="P9557" s="3"/>
      <c r="W9557" s="3"/>
      <c r="Y9557" s="3"/>
    </row>
    <row r="9558" spans="16:25" x14ac:dyDescent="0.45">
      <c r="P9558" s="3"/>
      <c r="W9558" s="3"/>
      <c r="Y9558" s="3"/>
    </row>
    <row r="9559" spans="16:25" x14ac:dyDescent="0.45">
      <c r="P9559" s="3"/>
      <c r="W9559" s="3"/>
      <c r="Y9559" s="3"/>
    </row>
    <row r="9560" spans="16:25" x14ac:dyDescent="0.45">
      <c r="P9560" s="3"/>
      <c r="W9560" s="3"/>
      <c r="Y9560" s="3"/>
    </row>
    <row r="9561" spans="16:25" x14ac:dyDescent="0.45">
      <c r="P9561" s="3"/>
      <c r="W9561" s="3"/>
      <c r="Y9561" s="3"/>
    </row>
    <row r="9562" spans="16:25" x14ac:dyDescent="0.45">
      <c r="P9562" s="3"/>
      <c r="W9562" s="3"/>
      <c r="Y9562" s="3"/>
    </row>
    <row r="9563" spans="16:25" x14ac:dyDescent="0.45">
      <c r="P9563" s="3"/>
      <c r="W9563" s="3"/>
      <c r="Y9563" s="3"/>
    </row>
    <row r="9564" spans="16:25" x14ac:dyDescent="0.45">
      <c r="P9564" s="3"/>
      <c r="W9564" s="3"/>
      <c r="Y9564" s="3"/>
    </row>
    <row r="9565" spans="16:25" x14ac:dyDescent="0.45">
      <c r="P9565" s="3"/>
      <c r="W9565" s="3"/>
      <c r="Y9565" s="3"/>
    </row>
    <row r="9566" spans="16:25" x14ac:dyDescent="0.45">
      <c r="P9566" s="3"/>
      <c r="W9566" s="3"/>
      <c r="Y9566" s="3"/>
    </row>
    <row r="9567" spans="16:25" x14ac:dyDescent="0.45">
      <c r="P9567" s="3"/>
      <c r="W9567" s="3"/>
      <c r="Y9567" s="3"/>
    </row>
    <row r="9568" spans="16:25" x14ac:dyDescent="0.45">
      <c r="P9568" s="3"/>
      <c r="W9568" s="3"/>
      <c r="Y9568" s="3"/>
    </row>
    <row r="9569" spans="16:25" x14ac:dyDescent="0.45">
      <c r="P9569" s="3"/>
      <c r="W9569" s="3"/>
      <c r="Y9569" s="3"/>
    </row>
    <row r="9570" spans="16:25" x14ac:dyDescent="0.45">
      <c r="P9570" s="3"/>
      <c r="W9570" s="3"/>
      <c r="Y9570" s="3"/>
    </row>
    <row r="9571" spans="16:25" x14ac:dyDescent="0.45">
      <c r="P9571" s="3"/>
      <c r="W9571" s="3"/>
      <c r="Y9571" s="3"/>
    </row>
    <row r="9572" spans="16:25" x14ac:dyDescent="0.45">
      <c r="P9572" s="3"/>
      <c r="W9572" s="3"/>
      <c r="Y9572" s="3"/>
    </row>
    <row r="9573" spans="16:25" x14ac:dyDescent="0.45">
      <c r="P9573" s="3"/>
      <c r="W9573" s="3"/>
      <c r="Y9573" s="3"/>
    </row>
    <row r="9574" spans="16:25" x14ac:dyDescent="0.45">
      <c r="P9574" s="3"/>
      <c r="W9574" s="3"/>
      <c r="Y9574" s="3"/>
    </row>
    <row r="9575" spans="16:25" x14ac:dyDescent="0.45">
      <c r="P9575" s="3"/>
      <c r="W9575" s="3"/>
      <c r="Y9575" s="3"/>
    </row>
    <row r="9576" spans="16:25" x14ac:dyDescent="0.45">
      <c r="P9576" s="3"/>
      <c r="W9576" s="3"/>
      <c r="Y9576" s="3"/>
    </row>
    <row r="9577" spans="16:25" x14ac:dyDescent="0.45">
      <c r="P9577" s="3"/>
      <c r="W9577" s="3"/>
      <c r="Y9577" s="3"/>
    </row>
    <row r="9578" spans="16:25" x14ac:dyDescent="0.45">
      <c r="P9578" s="3"/>
      <c r="W9578" s="3"/>
      <c r="Y9578" s="3"/>
    </row>
    <row r="9579" spans="16:25" x14ac:dyDescent="0.45">
      <c r="P9579" s="3"/>
      <c r="W9579" s="3"/>
      <c r="Y9579" s="3"/>
    </row>
    <row r="9580" spans="16:25" x14ac:dyDescent="0.45">
      <c r="P9580" s="3"/>
      <c r="W9580" s="3"/>
      <c r="Y9580" s="3"/>
    </row>
    <row r="9581" spans="16:25" x14ac:dyDescent="0.45">
      <c r="P9581" s="3"/>
      <c r="W9581" s="3"/>
      <c r="Y9581" s="3"/>
    </row>
    <row r="9582" spans="16:25" x14ac:dyDescent="0.45">
      <c r="P9582" s="3"/>
      <c r="W9582" s="3"/>
      <c r="Y9582" s="3"/>
    </row>
    <row r="9583" spans="16:25" x14ac:dyDescent="0.45">
      <c r="P9583" s="3"/>
      <c r="W9583" s="3"/>
      <c r="Y9583" s="3"/>
    </row>
    <row r="9584" spans="16:25" x14ac:dyDescent="0.45">
      <c r="P9584" s="3"/>
      <c r="W9584" s="3"/>
      <c r="Y9584" s="3"/>
    </row>
    <row r="9585" spans="16:25" x14ac:dyDescent="0.45">
      <c r="P9585" s="3"/>
      <c r="W9585" s="3"/>
      <c r="Y9585" s="3"/>
    </row>
    <row r="9586" spans="16:25" x14ac:dyDescent="0.45">
      <c r="P9586" s="3"/>
      <c r="W9586" s="3"/>
      <c r="Y9586" s="3"/>
    </row>
    <row r="9587" spans="16:25" x14ac:dyDescent="0.45">
      <c r="P9587" s="3"/>
      <c r="W9587" s="3"/>
      <c r="Y9587" s="3"/>
    </row>
    <row r="9588" spans="16:25" x14ac:dyDescent="0.45">
      <c r="P9588" s="3"/>
      <c r="W9588" s="3"/>
      <c r="Y9588" s="3"/>
    </row>
    <row r="9589" spans="16:25" x14ac:dyDescent="0.45">
      <c r="P9589" s="3"/>
      <c r="W9589" s="3"/>
      <c r="Y9589" s="3"/>
    </row>
    <row r="9590" spans="16:25" x14ac:dyDescent="0.45">
      <c r="P9590" s="3"/>
      <c r="W9590" s="3"/>
      <c r="Y9590" s="3"/>
    </row>
    <row r="9591" spans="16:25" x14ac:dyDescent="0.45">
      <c r="P9591" s="3"/>
      <c r="W9591" s="3"/>
      <c r="Y9591" s="3"/>
    </row>
    <row r="9592" spans="16:25" x14ac:dyDescent="0.45">
      <c r="P9592" s="3"/>
      <c r="W9592" s="3"/>
      <c r="Y9592" s="3"/>
    </row>
    <row r="9593" spans="16:25" x14ac:dyDescent="0.45">
      <c r="P9593" s="3"/>
      <c r="W9593" s="3"/>
      <c r="Y9593" s="3"/>
    </row>
    <row r="9594" spans="16:25" x14ac:dyDescent="0.45">
      <c r="P9594" s="3"/>
      <c r="W9594" s="3"/>
      <c r="Y9594" s="3"/>
    </row>
    <row r="9595" spans="16:25" x14ac:dyDescent="0.45">
      <c r="P9595" s="3"/>
      <c r="W9595" s="3"/>
      <c r="Y9595" s="3"/>
    </row>
    <row r="9596" spans="16:25" x14ac:dyDescent="0.45">
      <c r="P9596" s="3"/>
      <c r="W9596" s="3"/>
      <c r="Y9596" s="3"/>
    </row>
    <row r="9597" spans="16:25" x14ac:dyDescent="0.45">
      <c r="P9597" s="3"/>
      <c r="W9597" s="3"/>
      <c r="Y9597" s="3"/>
    </row>
    <row r="9598" spans="16:25" x14ac:dyDescent="0.45">
      <c r="P9598" s="3"/>
      <c r="W9598" s="3"/>
      <c r="Y9598" s="3"/>
    </row>
    <row r="9599" spans="16:25" x14ac:dyDescent="0.45">
      <c r="P9599" s="3"/>
      <c r="W9599" s="3"/>
      <c r="Y9599" s="3"/>
    </row>
    <row r="9600" spans="16:25" x14ac:dyDescent="0.45">
      <c r="P9600" s="3"/>
      <c r="W9600" s="3"/>
      <c r="Y9600" s="3"/>
    </row>
    <row r="9601" spans="16:25" x14ac:dyDescent="0.45">
      <c r="P9601" s="3"/>
      <c r="W9601" s="3"/>
      <c r="Y9601" s="3"/>
    </row>
    <row r="9602" spans="16:25" x14ac:dyDescent="0.45">
      <c r="P9602" s="3"/>
      <c r="W9602" s="3"/>
      <c r="Y9602" s="3"/>
    </row>
    <row r="9603" spans="16:25" x14ac:dyDescent="0.45">
      <c r="P9603" s="3"/>
      <c r="W9603" s="3"/>
      <c r="Y9603" s="3"/>
    </row>
    <row r="9604" spans="16:25" x14ac:dyDescent="0.45">
      <c r="P9604" s="3"/>
      <c r="W9604" s="3"/>
      <c r="Y9604" s="3"/>
    </row>
    <row r="9605" spans="16:25" x14ac:dyDescent="0.45">
      <c r="P9605" s="3"/>
      <c r="W9605" s="3"/>
      <c r="Y9605" s="3"/>
    </row>
    <row r="9606" spans="16:25" x14ac:dyDescent="0.45">
      <c r="P9606" s="3"/>
      <c r="W9606" s="3"/>
      <c r="Y9606" s="3"/>
    </row>
    <row r="9607" spans="16:25" x14ac:dyDescent="0.45">
      <c r="P9607" s="3"/>
      <c r="W9607" s="3"/>
      <c r="Y9607" s="3"/>
    </row>
    <row r="9608" spans="16:25" x14ac:dyDescent="0.45">
      <c r="P9608" s="3"/>
      <c r="W9608" s="3"/>
      <c r="Y9608" s="3"/>
    </row>
    <row r="9609" spans="16:25" x14ac:dyDescent="0.45">
      <c r="P9609" s="3"/>
      <c r="W9609" s="3"/>
      <c r="Y9609" s="3"/>
    </row>
    <row r="9610" spans="16:25" x14ac:dyDescent="0.45">
      <c r="P9610" s="3"/>
      <c r="W9610" s="3"/>
      <c r="Y9610" s="3"/>
    </row>
    <row r="9611" spans="16:25" x14ac:dyDescent="0.45">
      <c r="P9611" s="3"/>
      <c r="W9611" s="3"/>
      <c r="Y9611" s="3"/>
    </row>
    <row r="9612" spans="16:25" x14ac:dyDescent="0.45">
      <c r="P9612" s="3"/>
      <c r="W9612" s="3"/>
      <c r="Y9612" s="3"/>
    </row>
    <row r="9613" spans="16:25" x14ac:dyDescent="0.45">
      <c r="P9613" s="3"/>
      <c r="W9613" s="3"/>
      <c r="Y9613" s="3"/>
    </row>
    <row r="9614" spans="16:25" x14ac:dyDescent="0.45">
      <c r="P9614" s="3"/>
      <c r="W9614" s="3"/>
      <c r="Y9614" s="3"/>
    </row>
    <row r="9615" spans="16:25" x14ac:dyDescent="0.45">
      <c r="P9615" s="3"/>
      <c r="W9615" s="3"/>
      <c r="Y9615" s="3"/>
    </row>
    <row r="9616" spans="16:25" x14ac:dyDescent="0.45">
      <c r="P9616" s="3"/>
      <c r="W9616" s="3"/>
      <c r="Y9616" s="3"/>
    </row>
    <row r="9617" spans="16:25" x14ac:dyDescent="0.45">
      <c r="P9617" s="3"/>
      <c r="W9617" s="3"/>
      <c r="Y9617" s="3"/>
    </row>
    <row r="9618" spans="16:25" x14ac:dyDescent="0.45">
      <c r="P9618" s="3"/>
      <c r="W9618" s="3"/>
      <c r="Y9618" s="3"/>
    </row>
    <row r="9619" spans="16:25" x14ac:dyDescent="0.45">
      <c r="P9619" s="3"/>
      <c r="W9619" s="3"/>
      <c r="Y9619" s="3"/>
    </row>
    <row r="9620" spans="16:25" x14ac:dyDescent="0.45">
      <c r="P9620" s="3"/>
      <c r="W9620" s="3"/>
      <c r="Y9620" s="3"/>
    </row>
    <row r="9621" spans="16:25" x14ac:dyDescent="0.45">
      <c r="P9621" s="3"/>
      <c r="W9621" s="3"/>
      <c r="Y9621" s="3"/>
    </row>
    <row r="9622" spans="16:25" x14ac:dyDescent="0.45">
      <c r="P9622" s="3"/>
      <c r="W9622" s="3"/>
      <c r="Y9622" s="3"/>
    </row>
    <row r="9623" spans="16:25" x14ac:dyDescent="0.45">
      <c r="P9623" s="3"/>
      <c r="W9623" s="3"/>
      <c r="Y9623" s="3"/>
    </row>
    <row r="9624" spans="16:25" x14ac:dyDescent="0.45">
      <c r="P9624" s="3"/>
      <c r="W9624" s="3"/>
      <c r="Y9624" s="3"/>
    </row>
    <row r="9625" spans="16:25" x14ac:dyDescent="0.45">
      <c r="P9625" s="3"/>
      <c r="W9625" s="3"/>
      <c r="Y9625" s="3"/>
    </row>
    <row r="9626" spans="16:25" x14ac:dyDescent="0.45">
      <c r="P9626" s="3"/>
      <c r="W9626" s="3"/>
      <c r="Y9626" s="3"/>
    </row>
    <row r="9627" spans="16:25" x14ac:dyDescent="0.45">
      <c r="P9627" s="3"/>
      <c r="W9627" s="3"/>
      <c r="Y9627" s="3"/>
    </row>
    <row r="9628" spans="16:25" x14ac:dyDescent="0.45">
      <c r="P9628" s="3"/>
      <c r="W9628" s="3"/>
      <c r="Y9628" s="3"/>
    </row>
    <row r="9629" spans="16:25" x14ac:dyDescent="0.45">
      <c r="P9629" s="3"/>
      <c r="W9629" s="3"/>
      <c r="Y9629" s="3"/>
    </row>
    <row r="9630" spans="16:25" x14ac:dyDescent="0.45">
      <c r="P9630" s="3"/>
      <c r="W9630" s="3"/>
      <c r="Y9630" s="3"/>
    </row>
    <row r="9631" spans="16:25" x14ac:dyDescent="0.45">
      <c r="P9631" s="3"/>
      <c r="W9631" s="3"/>
      <c r="Y9631" s="3"/>
    </row>
    <row r="9632" spans="16:25" x14ac:dyDescent="0.45">
      <c r="P9632" s="3"/>
      <c r="W9632" s="3"/>
      <c r="Y9632" s="3"/>
    </row>
    <row r="9633" spans="16:25" x14ac:dyDescent="0.45">
      <c r="P9633" s="3"/>
      <c r="W9633" s="3"/>
      <c r="Y9633" s="3"/>
    </row>
    <row r="9634" spans="16:25" x14ac:dyDescent="0.45">
      <c r="P9634" s="3"/>
      <c r="W9634" s="3"/>
      <c r="Y9634" s="3"/>
    </row>
    <row r="9635" spans="16:25" x14ac:dyDescent="0.45">
      <c r="P9635" s="3"/>
      <c r="W9635" s="3"/>
      <c r="Y9635" s="3"/>
    </row>
    <row r="9636" spans="16:25" x14ac:dyDescent="0.45">
      <c r="P9636" s="3"/>
      <c r="W9636" s="3"/>
      <c r="Y9636" s="3"/>
    </row>
    <row r="9637" spans="16:25" x14ac:dyDescent="0.45">
      <c r="P9637" s="3"/>
      <c r="W9637" s="3"/>
      <c r="Y9637" s="3"/>
    </row>
    <row r="9638" spans="16:25" x14ac:dyDescent="0.45">
      <c r="P9638" s="3"/>
      <c r="W9638" s="3"/>
      <c r="Y9638" s="3"/>
    </row>
    <row r="9639" spans="16:25" x14ac:dyDescent="0.45">
      <c r="P9639" s="3"/>
      <c r="W9639" s="3"/>
      <c r="Y9639" s="3"/>
    </row>
    <row r="9640" spans="16:25" x14ac:dyDescent="0.45">
      <c r="P9640" s="3"/>
      <c r="W9640" s="3"/>
      <c r="Y9640" s="3"/>
    </row>
    <row r="9641" spans="16:25" x14ac:dyDescent="0.45">
      <c r="P9641" s="3"/>
      <c r="W9641" s="3"/>
      <c r="Y9641" s="3"/>
    </row>
    <row r="9642" spans="16:25" x14ac:dyDescent="0.45">
      <c r="P9642" s="3"/>
      <c r="W9642" s="3"/>
      <c r="Y9642" s="3"/>
    </row>
    <row r="9643" spans="16:25" x14ac:dyDescent="0.45">
      <c r="P9643" s="3"/>
      <c r="W9643" s="3"/>
      <c r="Y9643" s="3"/>
    </row>
    <row r="9644" spans="16:25" x14ac:dyDescent="0.45">
      <c r="P9644" s="3"/>
      <c r="W9644" s="3"/>
      <c r="Y9644" s="3"/>
    </row>
    <row r="9645" spans="16:25" x14ac:dyDescent="0.45">
      <c r="P9645" s="3"/>
      <c r="W9645" s="3"/>
      <c r="Y9645" s="3"/>
    </row>
    <row r="9646" spans="16:25" x14ac:dyDescent="0.45">
      <c r="P9646" s="3"/>
      <c r="W9646" s="3"/>
      <c r="Y9646" s="3"/>
    </row>
    <row r="9647" spans="16:25" x14ac:dyDescent="0.45">
      <c r="P9647" s="3"/>
      <c r="W9647" s="3"/>
      <c r="Y9647" s="3"/>
    </row>
    <row r="9648" spans="16:25" x14ac:dyDescent="0.45">
      <c r="P9648" s="3"/>
      <c r="W9648" s="3"/>
      <c r="Y9648" s="3"/>
    </row>
    <row r="9649" spans="16:25" x14ac:dyDescent="0.45">
      <c r="P9649" s="3"/>
      <c r="W9649" s="3"/>
      <c r="Y9649" s="3"/>
    </row>
    <row r="9650" spans="16:25" x14ac:dyDescent="0.45">
      <c r="P9650" s="3"/>
      <c r="W9650" s="3"/>
      <c r="Y9650" s="3"/>
    </row>
    <row r="9651" spans="16:25" x14ac:dyDescent="0.45">
      <c r="P9651" s="3"/>
      <c r="W9651" s="3"/>
      <c r="Y9651" s="3"/>
    </row>
    <row r="9652" spans="16:25" x14ac:dyDescent="0.45">
      <c r="P9652" s="3"/>
      <c r="W9652" s="3"/>
      <c r="Y9652" s="3"/>
    </row>
    <row r="9653" spans="16:25" x14ac:dyDescent="0.45">
      <c r="P9653" s="3"/>
      <c r="W9653" s="3"/>
      <c r="Y9653" s="3"/>
    </row>
    <row r="9654" spans="16:25" x14ac:dyDescent="0.45">
      <c r="P9654" s="3"/>
      <c r="W9654" s="3"/>
      <c r="Y9654" s="3"/>
    </row>
    <row r="9655" spans="16:25" x14ac:dyDescent="0.45">
      <c r="P9655" s="3"/>
      <c r="W9655" s="3"/>
      <c r="Y9655" s="3"/>
    </row>
    <row r="9656" spans="16:25" x14ac:dyDescent="0.45">
      <c r="P9656" s="3"/>
      <c r="W9656" s="3"/>
      <c r="Y9656" s="3"/>
    </row>
    <row r="9657" spans="16:25" x14ac:dyDescent="0.45">
      <c r="P9657" s="3"/>
      <c r="W9657" s="3"/>
      <c r="Y9657" s="3"/>
    </row>
    <row r="9658" spans="16:25" x14ac:dyDescent="0.45">
      <c r="P9658" s="3"/>
      <c r="W9658" s="3"/>
      <c r="Y9658" s="3"/>
    </row>
    <row r="9659" spans="16:25" x14ac:dyDescent="0.45">
      <c r="P9659" s="3"/>
      <c r="W9659" s="3"/>
      <c r="Y9659" s="3"/>
    </row>
    <row r="9660" spans="16:25" x14ac:dyDescent="0.45">
      <c r="P9660" s="3"/>
      <c r="W9660" s="3"/>
      <c r="Y9660" s="3"/>
    </row>
    <row r="9661" spans="16:25" x14ac:dyDescent="0.45">
      <c r="P9661" s="3"/>
      <c r="W9661" s="3"/>
      <c r="Y9661" s="3"/>
    </row>
    <row r="9662" spans="16:25" x14ac:dyDescent="0.45">
      <c r="P9662" s="3"/>
      <c r="W9662" s="3"/>
      <c r="Y9662" s="3"/>
    </row>
    <row r="9663" spans="16:25" x14ac:dyDescent="0.45">
      <c r="P9663" s="3"/>
      <c r="W9663" s="3"/>
      <c r="Y9663" s="3"/>
    </row>
    <row r="9664" spans="16:25" x14ac:dyDescent="0.45">
      <c r="P9664" s="3"/>
      <c r="W9664" s="3"/>
      <c r="Y9664" s="3"/>
    </row>
    <row r="9665" spans="16:25" x14ac:dyDescent="0.45">
      <c r="P9665" s="3"/>
      <c r="W9665" s="3"/>
      <c r="Y9665" s="3"/>
    </row>
    <row r="9666" spans="16:25" x14ac:dyDescent="0.45">
      <c r="P9666" s="3"/>
      <c r="W9666" s="3"/>
      <c r="Y9666" s="3"/>
    </row>
    <row r="9667" spans="16:25" x14ac:dyDescent="0.45">
      <c r="P9667" s="3"/>
      <c r="W9667" s="3"/>
      <c r="Y9667" s="3"/>
    </row>
    <row r="9668" spans="16:25" x14ac:dyDescent="0.45">
      <c r="P9668" s="3"/>
      <c r="W9668" s="3"/>
      <c r="Y9668" s="3"/>
    </row>
    <row r="9669" spans="16:25" x14ac:dyDescent="0.45">
      <c r="P9669" s="3"/>
      <c r="W9669" s="3"/>
      <c r="Y9669" s="3"/>
    </row>
    <row r="9670" spans="16:25" x14ac:dyDescent="0.45">
      <c r="P9670" s="3"/>
      <c r="W9670" s="3"/>
      <c r="Y9670" s="3"/>
    </row>
    <row r="9671" spans="16:25" x14ac:dyDescent="0.45">
      <c r="P9671" s="3"/>
      <c r="W9671" s="3"/>
      <c r="Y9671" s="3"/>
    </row>
    <row r="9672" spans="16:25" x14ac:dyDescent="0.45">
      <c r="P9672" s="3"/>
      <c r="W9672" s="3"/>
      <c r="Y9672" s="3"/>
    </row>
    <row r="9673" spans="16:25" x14ac:dyDescent="0.45">
      <c r="P9673" s="3"/>
      <c r="W9673" s="3"/>
      <c r="Y9673" s="3"/>
    </row>
    <row r="9674" spans="16:25" x14ac:dyDescent="0.45">
      <c r="P9674" s="3"/>
      <c r="W9674" s="3"/>
      <c r="Y9674" s="3"/>
    </row>
    <row r="9675" spans="16:25" x14ac:dyDescent="0.45">
      <c r="P9675" s="3"/>
      <c r="W9675" s="3"/>
      <c r="Y9675" s="3"/>
    </row>
    <row r="9676" spans="16:25" x14ac:dyDescent="0.45">
      <c r="P9676" s="3"/>
      <c r="W9676" s="3"/>
      <c r="Y9676" s="3"/>
    </row>
    <row r="9677" spans="16:25" x14ac:dyDescent="0.45">
      <c r="P9677" s="3"/>
      <c r="W9677" s="3"/>
      <c r="Y9677" s="3"/>
    </row>
    <row r="9678" spans="16:25" x14ac:dyDescent="0.45">
      <c r="P9678" s="3"/>
      <c r="W9678" s="3"/>
      <c r="Y9678" s="3"/>
    </row>
    <row r="9679" spans="16:25" x14ac:dyDescent="0.45">
      <c r="P9679" s="3"/>
      <c r="W9679" s="3"/>
      <c r="Y9679" s="3"/>
    </row>
    <row r="9680" spans="16:25" x14ac:dyDescent="0.45">
      <c r="P9680" s="3"/>
      <c r="W9680" s="3"/>
      <c r="Y9680" s="3"/>
    </row>
    <row r="9681" spans="16:25" x14ac:dyDescent="0.45">
      <c r="P9681" s="3"/>
      <c r="W9681" s="3"/>
      <c r="Y9681" s="3"/>
    </row>
    <row r="9682" spans="16:25" x14ac:dyDescent="0.45">
      <c r="P9682" s="3"/>
      <c r="W9682" s="3"/>
      <c r="Y9682" s="3"/>
    </row>
    <row r="9683" spans="16:25" x14ac:dyDescent="0.45">
      <c r="P9683" s="3"/>
      <c r="W9683" s="3"/>
      <c r="Y9683" s="3"/>
    </row>
    <row r="9684" spans="16:25" x14ac:dyDescent="0.45">
      <c r="P9684" s="3"/>
      <c r="W9684" s="3"/>
      <c r="Y9684" s="3"/>
    </row>
    <row r="9685" spans="16:25" x14ac:dyDescent="0.45">
      <c r="P9685" s="3"/>
      <c r="W9685" s="3"/>
      <c r="Y9685" s="3"/>
    </row>
    <row r="9686" spans="16:25" x14ac:dyDescent="0.45">
      <c r="P9686" s="3"/>
      <c r="W9686" s="3"/>
      <c r="Y9686" s="3"/>
    </row>
    <row r="9687" spans="16:25" x14ac:dyDescent="0.45">
      <c r="P9687" s="3"/>
      <c r="W9687" s="3"/>
      <c r="Y9687" s="3"/>
    </row>
    <row r="9688" spans="16:25" x14ac:dyDescent="0.45">
      <c r="P9688" s="3"/>
      <c r="W9688" s="3"/>
      <c r="Y9688" s="3"/>
    </row>
    <row r="9689" spans="16:25" x14ac:dyDescent="0.45">
      <c r="P9689" s="3"/>
      <c r="W9689" s="3"/>
      <c r="Y9689" s="3"/>
    </row>
    <row r="9690" spans="16:25" x14ac:dyDescent="0.45">
      <c r="P9690" s="3"/>
      <c r="W9690" s="3"/>
      <c r="Y9690" s="3"/>
    </row>
    <row r="9691" spans="16:25" x14ac:dyDescent="0.45">
      <c r="P9691" s="3"/>
      <c r="W9691" s="3"/>
      <c r="Y9691" s="3"/>
    </row>
    <row r="9692" spans="16:25" x14ac:dyDescent="0.45">
      <c r="P9692" s="3"/>
      <c r="W9692" s="3"/>
      <c r="Y9692" s="3"/>
    </row>
    <row r="9693" spans="16:25" x14ac:dyDescent="0.45">
      <c r="P9693" s="3"/>
      <c r="W9693" s="3"/>
      <c r="Y9693" s="3"/>
    </row>
    <row r="9694" spans="16:25" x14ac:dyDescent="0.45">
      <c r="P9694" s="3"/>
      <c r="W9694" s="3"/>
      <c r="Y9694" s="3"/>
    </row>
    <row r="9695" spans="16:25" x14ac:dyDescent="0.45">
      <c r="P9695" s="3"/>
      <c r="W9695" s="3"/>
      <c r="Y9695" s="3"/>
    </row>
    <row r="9696" spans="16:25" x14ac:dyDescent="0.45">
      <c r="P9696" s="3"/>
      <c r="W9696" s="3"/>
      <c r="Y9696" s="3"/>
    </row>
    <row r="9697" spans="16:25" x14ac:dyDescent="0.45">
      <c r="P9697" s="3"/>
      <c r="W9697" s="3"/>
      <c r="Y9697" s="3"/>
    </row>
    <row r="9698" spans="16:25" x14ac:dyDescent="0.45">
      <c r="P9698" s="3"/>
      <c r="W9698" s="3"/>
      <c r="Y9698" s="3"/>
    </row>
    <row r="9699" spans="16:25" x14ac:dyDescent="0.45">
      <c r="P9699" s="3"/>
      <c r="W9699" s="3"/>
      <c r="Y9699" s="3"/>
    </row>
    <row r="9700" spans="16:25" x14ac:dyDescent="0.45">
      <c r="P9700" s="3"/>
      <c r="W9700" s="3"/>
      <c r="Y9700" s="3"/>
    </row>
    <row r="9701" spans="16:25" x14ac:dyDescent="0.45">
      <c r="P9701" s="3"/>
      <c r="W9701" s="3"/>
      <c r="Y9701" s="3"/>
    </row>
    <row r="9702" spans="16:25" x14ac:dyDescent="0.45">
      <c r="P9702" s="3"/>
      <c r="W9702" s="3"/>
      <c r="Y9702" s="3"/>
    </row>
    <row r="9703" spans="16:25" x14ac:dyDescent="0.45">
      <c r="P9703" s="3"/>
      <c r="W9703" s="3"/>
      <c r="Y9703" s="3"/>
    </row>
    <row r="9704" spans="16:25" x14ac:dyDescent="0.45">
      <c r="P9704" s="3"/>
      <c r="W9704" s="3"/>
      <c r="Y9704" s="3"/>
    </row>
    <row r="9705" spans="16:25" x14ac:dyDescent="0.45">
      <c r="P9705" s="3"/>
      <c r="W9705" s="3"/>
      <c r="Y9705" s="3"/>
    </row>
    <row r="9706" spans="16:25" x14ac:dyDescent="0.45">
      <c r="P9706" s="3"/>
      <c r="W9706" s="3"/>
      <c r="Y9706" s="3"/>
    </row>
    <row r="9707" spans="16:25" x14ac:dyDescent="0.45">
      <c r="P9707" s="3"/>
      <c r="W9707" s="3"/>
      <c r="Y9707" s="3"/>
    </row>
    <row r="9708" spans="16:25" x14ac:dyDescent="0.45">
      <c r="P9708" s="3"/>
      <c r="W9708" s="3"/>
      <c r="Y9708" s="3"/>
    </row>
    <row r="9709" spans="16:25" x14ac:dyDescent="0.45">
      <c r="P9709" s="3"/>
      <c r="W9709" s="3"/>
      <c r="Y9709" s="3"/>
    </row>
    <row r="9710" spans="16:25" x14ac:dyDescent="0.45">
      <c r="P9710" s="3"/>
      <c r="W9710" s="3"/>
      <c r="Y9710" s="3"/>
    </row>
    <row r="9711" spans="16:25" x14ac:dyDescent="0.45">
      <c r="P9711" s="3"/>
      <c r="W9711" s="3"/>
      <c r="Y9711" s="3"/>
    </row>
    <row r="9712" spans="16:25" x14ac:dyDescent="0.45">
      <c r="P9712" s="3"/>
      <c r="W9712" s="3"/>
      <c r="Y9712" s="3"/>
    </row>
    <row r="9713" spans="16:25" x14ac:dyDescent="0.45">
      <c r="P9713" s="3"/>
      <c r="W9713" s="3"/>
      <c r="Y9713" s="3"/>
    </row>
    <row r="9714" spans="16:25" x14ac:dyDescent="0.45">
      <c r="P9714" s="3"/>
      <c r="W9714" s="3"/>
      <c r="Y9714" s="3"/>
    </row>
    <row r="9715" spans="16:25" x14ac:dyDescent="0.45">
      <c r="P9715" s="3"/>
      <c r="W9715" s="3"/>
      <c r="Y9715" s="3"/>
    </row>
    <row r="9716" spans="16:25" x14ac:dyDescent="0.45">
      <c r="P9716" s="3"/>
      <c r="W9716" s="3"/>
      <c r="Y9716" s="3"/>
    </row>
    <row r="9717" spans="16:25" x14ac:dyDescent="0.45">
      <c r="P9717" s="3"/>
      <c r="W9717" s="3"/>
      <c r="Y9717" s="3"/>
    </row>
    <row r="9718" spans="16:25" x14ac:dyDescent="0.45">
      <c r="P9718" s="3"/>
      <c r="W9718" s="3"/>
      <c r="Y9718" s="3"/>
    </row>
    <row r="9719" spans="16:25" x14ac:dyDescent="0.45">
      <c r="P9719" s="3"/>
      <c r="W9719" s="3"/>
      <c r="Y9719" s="3"/>
    </row>
    <row r="9720" spans="16:25" x14ac:dyDescent="0.45">
      <c r="P9720" s="3"/>
      <c r="W9720" s="3"/>
      <c r="Y9720" s="3"/>
    </row>
    <row r="9721" spans="16:25" x14ac:dyDescent="0.45">
      <c r="P9721" s="3"/>
      <c r="W9721" s="3"/>
      <c r="Y9721" s="3"/>
    </row>
    <row r="9722" spans="16:25" x14ac:dyDescent="0.45">
      <c r="P9722" s="3"/>
      <c r="W9722" s="3"/>
      <c r="Y9722" s="3"/>
    </row>
    <row r="9723" spans="16:25" x14ac:dyDescent="0.45">
      <c r="P9723" s="3"/>
      <c r="W9723" s="3"/>
      <c r="Y9723" s="3"/>
    </row>
    <row r="9724" spans="16:25" x14ac:dyDescent="0.45">
      <c r="P9724" s="3"/>
      <c r="W9724" s="3"/>
      <c r="Y9724" s="3"/>
    </row>
    <row r="9725" spans="16:25" x14ac:dyDescent="0.45">
      <c r="P9725" s="3"/>
      <c r="W9725" s="3"/>
      <c r="Y9725" s="3"/>
    </row>
    <row r="9726" spans="16:25" x14ac:dyDescent="0.45">
      <c r="P9726" s="3"/>
      <c r="W9726" s="3"/>
      <c r="Y9726" s="3"/>
    </row>
    <row r="9727" spans="16:25" x14ac:dyDescent="0.45">
      <c r="P9727" s="3"/>
      <c r="W9727" s="3"/>
      <c r="Y9727" s="3"/>
    </row>
    <row r="9728" spans="16:25" x14ac:dyDescent="0.45">
      <c r="P9728" s="3"/>
      <c r="W9728" s="3"/>
      <c r="Y9728" s="3"/>
    </row>
    <row r="9729" spans="16:25" x14ac:dyDescent="0.45">
      <c r="P9729" s="3"/>
      <c r="W9729" s="3"/>
      <c r="Y9729" s="3"/>
    </row>
    <row r="9730" spans="16:25" x14ac:dyDescent="0.45">
      <c r="P9730" s="3"/>
      <c r="W9730" s="3"/>
      <c r="Y9730" s="3"/>
    </row>
    <row r="9731" spans="16:25" x14ac:dyDescent="0.45">
      <c r="P9731" s="3"/>
      <c r="W9731" s="3"/>
      <c r="Y9731" s="3"/>
    </row>
    <row r="9732" spans="16:25" x14ac:dyDescent="0.45">
      <c r="P9732" s="3"/>
      <c r="W9732" s="3"/>
      <c r="Y9732" s="3"/>
    </row>
    <row r="9733" spans="16:25" x14ac:dyDescent="0.45">
      <c r="P9733" s="3"/>
      <c r="W9733" s="3"/>
      <c r="Y9733" s="3"/>
    </row>
    <row r="9734" spans="16:25" x14ac:dyDescent="0.45">
      <c r="P9734" s="3"/>
      <c r="W9734" s="3"/>
      <c r="Y9734" s="3"/>
    </row>
    <row r="9735" spans="16:25" x14ac:dyDescent="0.45">
      <c r="P9735" s="3"/>
      <c r="W9735" s="3"/>
      <c r="Y9735" s="3"/>
    </row>
    <row r="9736" spans="16:25" x14ac:dyDescent="0.45">
      <c r="P9736" s="3"/>
      <c r="W9736" s="3"/>
      <c r="Y9736" s="3"/>
    </row>
    <row r="9737" spans="16:25" x14ac:dyDescent="0.45">
      <c r="P9737" s="3"/>
      <c r="W9737" s="3"/>
      <c r="Y9737" s="3"/>
    </row>
    <row r="9738" spans="16:25" x14ac:dyDescent="0.45">
      <c r="P9738" s="3"/>
      <c r="W9738" s="3"/>
      <c r="Y9738" s="3"/>
    </row>
    <row r="9739" spans="16:25" x14ac:dyDescent="0.45">
      <c r="P9739" s="3"/>
      <c r="W9739" s="3"/>
      <c r="Y9739" s="3"/>
    </row>
    <row r="9740" spans="16:25" x14ac:dyDescent="0.45">
      <c r="P9740" s="3"/>
      <c r="W9740" s="3"/>
      <c r="Y9740" s="3"/>
    </row>
    <row r="9741" spans="16:25" x14ac:dyDescent="0.45">
      <c r="P9741" s="3"/>
      <c r="W9741" s="3"/>
      <c r="Y9741" s="3"/>
    </row>
    <row r="9742" spans="16:25" x14ac:dyDescent="0.45">
      <c r="P9742" s="3"/>
      <c r="W9742" s="3"/>
      <c r="Y9742" s="3"/>
    </row>
    <row r="9743" spans="16:25" x14ac:dyDescent="0.45">
      <c r="P9743" s="3"/>
      <c r="W9743" s="3"/>
      <c r="Y9743" s="3"/>
    </row>
    <row r="9744" spans="16:25" x14ac:dyDescent="0.45">
      <c r="P9744" s="3"/>
      <c r="W9744" s="3"/>
      <c r="Y9744" s="3"/>
    </row>
    <row r="9745" spans="16:25" x14ac:dyDescent="0.45">
      <c r="P9745" s="3"/>
      <c r="W9745" s="3"/>
      <c r="Y9745" s="3"/>
    </row>
    <row r="9746" spans="16:25" x14ac:dyDescent="0.45">
      <c r="P9746" s="3"/>
      <c r="W9746" s="3"/>
      <c r="Y9746" s="3"/>
    </row>
    <row r="9747" spans="16:25" x14ac:dyDescent="0.45">
      <c r="P9747" s="3"/>
      <c r="W9747" s="3"/>
      <c r="Y9747" s="3"/>
    </row>
    <row r="9748" spans="16:25" x14ac:dyDescent="0.45">
      <c r="P9748" s="3"/>
      <c r="W9748" s="3"/>
      <c r="Y9748" s="3"/>
    </row>
    <row r="9749" spans="16:25" x14ac:dyDescent="0.45">
      <c r="P9749" s="3"/>
      <c r="W9749" s="3"/>
      <c r="Y9749" s="3"/>
    </row>
    <row r="9750" spans="16:25" x14ac:dyDescent="0.45">
      <c r="P9750" s="3"/>
      <c r="W9750" s="3"/>
      <c r="Y9750" s="3"/>
    </row>
    <row r="9751" spans="16:25" x14ac:dyDescent="0.45">
      <c r="P9751" s="3"/>
      <c r="W9751" s="3"/>
      <c r="Y9751" s="3"/>
    </row>
    <row r="9752" spans="16:25" x14ac:dyDescent="0.45">
      <c r="P9752" s="3"/>
      <c r="W9752" s="3"/>
      <c r="Y9752" s="3"/>
    </row>
    <row r="9753" spans="16:25" x14ac:dyDescent="0.45">
      <c r="P9753" s="3"/>
      <c r="W9753" s="3"/>
      <c r="Y9753" s="3"/>
    </row>
    <row r="9754" spans="16:25" x14ac:dyDescent="0.45">
      <c r="P9754" s="3"/>
      <c r="W9754" s="3"/>
      <c r="Y9754" s="3"/>
    </row>
    <row r="9755" spans="16:25" x14ac:dyDescent="0.45">
      <c r="P9755" s="3"/>
      <c r="W9755" s="3"/>
      <c r="Y9755" s="3"/>
    </row>
    <row r="9756" spans="16:25" x14ac:dyDescent="0.45">
      <c r="P9756" s="3"/>
      <c r="W9756" s="3"/>
      <c r="Y9756" s="3"/>
    </row>
    <row r="9757" spans="16:25" x14ac:dyDescent="0.45">
      <c r="P9757" s="3"/>
      <c r="W9757" s="3"/>
      <c r="Y9757" s="3"/>
    </row>
    <row r="9758" spans="16:25" x14ac:dyDescent="0.45">
      <c r="P9758" s="3"/>
      <c r="W9758" s="3"/>
      <c r="Y9758" s="3"/>
    </row>
    <row r="9759" spans="16:25" x14ac:dyDescent="0.45">
      <c r="P9759" s="3"/>
      <c r="W9759" s="3"/>
      <c r="Y9759" s="3"/>
    </row>
    <row r="9760" spans="16:25" x14ac:dyDescent="0.45">
      <c r="P9760" s="3"/>
      <c r="W9760" s="3"/>
      <c r="Y9760" s="3"/>
    </row>
    <row r="9761" spans="16:25" x14ac:dyDescent="0.45">
      <c r="P9761" s="3"/>
      <c r="W9761" s="3"/>
      <c r="Y9761" s="3"/>
    </row>
    <row r="9762" spans="16:25" x14ac:dyDescent="0.45">
      <c r="P9762" s="3"/>
      <c r="W9762" s="3"/>
      <c r="Y9762" s="3"/>
    </row>
    <row r="9763" spans="16:25" x14ac:dyDescent="0.45">
      <c r="P9763" s="3"/>
      <c r="W9763" s="3"/>
      <c r="Y9763" s="3"/>
    </row>
    <row r="9764" spans="16:25" x14ac:dyDescent="0.45">
      <c r="P9764" s="3"/>
      <c r="W9764" s="3"/>
      <c r="Y9764" s="3"/>
    </row>
    <row r="9765" spans="16:25" x14ac:dyDescent="0.45">
      <c r="P9765" s="3"/>
      <c r="W9765" s="3"/>
      <c r="Y9765" s="3"/>
    </row>
    <row r="9766" spans="16:25" x14ac:dyDescent="0.45">
      <c r="P9766" s="3"/>
      <c r="W9766" s="3"/>
      <c r="Y9766" s="3"/>
    </row>
    <row r="9767" spans="16:25" x14ac:dyDescent="0.45">
      <c r="P9767" s="3"/>
      <c r="W9767" s="3"/>
      <c r="Y9767" s="3"/>
    </row>
    <row r="9768" spans="16:25" x14ac:dyDescent="0.45">
      <c r="P9768" s="3"/>
      <c r="W9768" s="3"/>
      <c r="Y9768" s="3"/>
    </row>
    <row r="9769" spans="16:25" x14ac:dyDescent="0.45">
      <c r="P9769" s="3"/>
      <c r="W9769" s="3"/>
      <c r="Y9769" s="3"/>
    </row>
    <row r="9770" spans="16:25" x14ac:dyDescent="0.45">
      <c r="P9770" s="3"/>
      <c r="W9770" s="3"/>
      <c r="Y9770" s="3"/>
    </row>
    <row r="9771" spans="16:25" x14ac:dyDescent="0.45">
      <c r="P9771" s="3"/>
      <c r="W9771" s="3"/>
      <c r="Y9771" s="3"/>
    </row>
    <row r="9772" spans="16:25" x14ac:dyDescent="0.45">
      <c r="P9772" s="3"/>
      <c r="W9772" s="3"/>
      <c r="Y9772" s="3"/>
    </row>
    <row r="9773" spans="16:25" x14ac:dyDescent="0.45">
      <c r="P9773" s="3"/>
      <c r="W9773" s="3"/>
      <c r="Y9773" s="3"/>
    </row>
    <row r="9774" spans="16:25" x14ac:dyDescent="0.45">
      <c r="P9774" s="3"/>
      <c r="W9774" s="3"/>
      <c r="Y9774" s="3"/>
    </row>
    <row r="9775" spans="16:25" x14ac:dyDescent="0.45">
      <c r="P9775" s="3"/>
      <c r="W9775" s="3"/>
      <c r="Y9775" s="3"/>
    </row>
    <row r="9776" spans="16:25" x14ac:dyDescent="0.45">
      <c r="P9776" s="3"/>
      <c r="W9776" s="3"/>
      <c r="Y9776" s="3"/>
    </row>
    <row r="9777" spans="16:25" x14ac:dyDescent="0.45">
      <c r="P9777" s="3"/>
      <c r="W9777" s="3"/>
      <c r="Y9777" s="3"/>
    </row>
    <row r="9778" spans="16:25" x14ac:dyDescent="0.45">
      <c r="P9778" s="3"/>
      <c r="W9778" s="3"/>
      <c r="Y9778" s="3"/>
    </row>
    <row r="9779" spans="16:25" x14ac:dyDescent="0.45">
      <c r="P9779" s="3"/>
      <c r="W9779" s="3"/>
      <c r="Y9779" s="3"/>
    </row>
    <row r="9780" spans="16:25" x14ac:dyDescent="0.45">
      <c r="P9780" s="3"/>
      <c r="W9780" s="3"/>
      <c r="Y9780" s="3"/>
    </row>
    <row r="9781" spans="16:25" x14ac:dyDescent="0.45">
      <c r="P9781" s="3"/>
      <c r="W9781" s="3"/>
      <c r="Y9781" s="3"/>
    </row>
    <row r="9782" spans="16:25" x14ac:dyDescent="0.45">
      <c r="P9782" s="3"/>
      <c r="W9782" s="3"/>
      <c r="Y9782" s="3"/>
    </row>
    <row r="9783" spans="16:25" x14ac:dyDescent="0.45">
      <c r="P9783" s="3"/>
      <c r="W9783" s="3"/>
      <c r="Y9783" s="3"/>
    </row>
    <row r="9784" spans="16:25" x14ac:dyDescent="0.45">
      <c r="P9784" s="3"/>
      <c r="W9784" s="3"/>
      <c r="Y9784" s="3"/>
    </row>
    <row r="9785" spans="16:25" x14ac:dyDescent="0.45">
      <c r="P9785" s="3"/>
      <c r="W9785" s="3"/>
      <c r="Y9785" s="3"/>
    </row>
    <row r="9786" spans="16:25" x14ac:dyDescent="0.45">
      <c r="P9786" s="3"/>
      <c r="W9786" s="3"/>
      <c r="Y9786" s="3"/>
    </row>
    <row r="9787" spans="16:25" x14ac:dyDescent="0.45">
      <c r="P9787" s="3"/>
      <c r="W9787" s="3"/>
      <c r="Y9787" s="3"/>
    </row>
    <row r="9788" spans="16:25" x14ac:dyDescent="0.45">
      <c r="P9788" s="3"/>
      <c r="W9788" s="3"/>
      <c r="Y9788" s="3"/>
    </row>
    <row r="9789" spans="16:25" x14ac:dyDescent="0.45">
      <c r="P9789" s="3"/>
      <c r="W9789" s="3"/>
      <c r="Y9789" s="3"/>
    </row>
    <row r="9790" spans="16:25" x14ac:dyDescent="0.45">
      <c r="P9790" s="3"/>
      <c r="W9790" s="3"/>
      <c r="Y9790" s="3"/>
    </row>
    <row r="9791" spans="16:25" x14ac:dyDescent="0.45">
      <c r="P9791" s="3"/>
      <c r="W9791" s="3"/>
      <c r="Y9791" s="3"/>
    </row>
    <row r="9792" spans="16:25" x14ac:dyDescent="0.45">
      <c r="P9792" s="3"/>
      <c r="W9792" s="3"/>
      <c r="Y9792" s="3"/>
    </row>
    <row r="9793" spans="16:25" x14ac:dyDescent="0.45">
      <c r="P9793" s="3"/>
      <c r="W9793" s="3"/>
      <c r="Y9793" s="3"/>
    </row>
    <row r="9794" spans="16:25" x14ac:dyDescent="0.45">
      <c r="P9794" s="3"/>
      <c r="W9794" s="3"/>
      <c r="Y9794" s="3"/>
    </row>
    <row r="9795" spans="16:25" x14ac:dyDescent="0.45">
      <c r="P9795" s="3"/>
      <c r="W9795" s="3"/>
      <c r="Y9795" s="3"/>
    </row>
    <row r="9796" spans="16:25" x14ac:dyDescent="0.45">
      <c r="P9796" s="3"/>
      <c r="W9796" s="3"/>
      <c r="Y9796" s="3"/>
    </row>
    <row r="9797" spans="16:25" x14ac:dyDescent="0.45">
      <c r="P9797" s="3"/>
      <c r="W9797" s="3"/>
      <c r="Y9797" s="3"/>
    </row>
    <row r="9798" spans="16:25" x14ac:dyDescent="0.45">
      <c r="P9798" s="3"/>
      <c r="W9798" s="3"/>
      <c r="Y9798" s="3"/>
    </row>
    <row r="9799" spans="16:25" x14ac:dyDescent="0.45">
      <c r="P9799" s="3"/>
      <c r="W9799" s="3"/>
      <c r="Y9799" s="3"/>
    </row>
    <row r="9800" spans="16:25" x14ac:dyDescent="0.45">
      <c r="P9800" s="3"/>
      <c r="W9800" s="3"/>
      <c r="Y9800" s="3"/>
    </row>
    <row r="9801" spans="16:25" x14ac:dyDescent="0.45">
      <c r="P9801" s="3"/>
      <c r="W9801" s="3"/>
      <c r="Y9801" s="3"/>
    </row>
    <row r="9802" spans="16:25" x14ac:dyDescent="0.45">
      <c r="P9802" s="3"/>
      <c r="W9802" s="3"/>
      <c r="Y9802" s="3"/>
    </row>
    <row r="9803" spans="16:25" x14ac:dyDescent="0.45">
      <c r="P9803" s="3"/>
      <c r="W9803" s="3"/>
      <c r="Y9803" s="3"/>
    </row>
    <row r="9804" spans="16:25" x14ac:dyDescent="0.45">
      <c r="P9804" s="3"/>
      <c r="W9804" s="3"/>
      <c r="Y9804" s="3"/>
    </row>
    <row r="9805" spans="16:25" x14ac:dyDescent="0.45">
      <c r="P9805" s="3"/>
      <c r="W9805" s="3"/>
      <c r="Y9805" s="3"/>
    </row>
    <row r="9806" spans="16:25" x14ac:dyDescent="0.45">
      <c r="P9806" s="3"/>
      <c r="W9806" s="3"/>
      <c r="Y9806" s="3"/>
    </row>
    <row r="9807" spans="16:25" x14ac:dyDescent="0.45">
      <c r="P9807" s="3"/>
      <c r="W9807" s="3"/>
      <c r="Y9807" s="3"/>
    </row>
    <row r="9808" spans="16:25" x14ac:dyDescent="0.45">
      <c r="P9808" s="3"/>
      <c r="W9808" s="3"/>
      <c r="Y9808" s="3"/>
    </row>
    <row r="9809" spans="16:25" x14ac:dyDescent="0.45">
      <c r="P9809" s="3"/>
      <c r="W9809" s="3"/>
      <c r="Y9809" s="3"/>
    </row>
    <row r="9810" spans="16:25" x14ac:dyDescent="0.45">
      <c r="P9810" s="3"/>
      <c r="W9810" s="3"/>
      <c r="Y9810" s="3"/>
    </row>
    <row r="9811" spans="16:25" x14ac:dyDescent="0.45">
      <c r="P9811" s="3"/>
      <c r="W9811" s="3"/>
      <c r="Y9811" s="3"/>
    </row>
    <row r="9812" spans="16:25" x14ac:dyDescent="0.45">
      <c r="P9812" s="3"/>
      <c r="W9812" s="3"/>
      <c r="Y9812" s="3"/>
    </row>
    <row r="9813" spans="16:25" x14ac:dyDescent="0.45">
      <c r="P9813" s="3"/>
      <c r="W9813" s="3"/>
      <c r="Y9813" s="3"/>
    </row>
    <row r="9814" spans="16:25" x14ac:dyDescent="0.45">
      <c r="P9814" s="3"/>
      <c r="W9814" s="3"/>
      <c r="Y9814" s="3"/>
    </row>
    <row r="9815" spans="16:25" x14ac:dyDescent="0.45">
      <c r="P9815" s="3"/>
      <c r="W9815" s="3"/>
      <c r="Y9815" s="3"/>
    </row>
    <row r="9816" spans="16:25" x14ac:dyDescent="0.45">
      <c r="P9816" s="3"/>
      <c r="W9816" s="3"/>
      <c r="Y9816" s="3"/>
    </row>
    <row r="9817" spans="16:25" x14ac:dyDescent="0.45">
      <c r="P9817" s="3"/>
      <c r="W9817" s="3"/>
      <c r="Y9817" s="3"/>
    </row>
    <row r="9818" spans="16:25" x14ac:dyDescent="0.45">
      <c r="P9818" s="3"/>
      <c r="W9818" s="3"/>
      <c r="Y9818" s="3"/>
    </row>
    <row r="9819" spans="16:25" x14ac:dyDescent="0.45">
      <c r="P9819" s="3"/>
      <c r="W9819" s="3"/>
      <c r="Y9819" s="3"/>
    </row>
    <row r="9820" spans="16:25" x14ac:dyDescent="0.45">
      <c r="P9820" s="3"/>
      <c r="W9820" s="3"/>
      <c r="Y9820" s="3"/>
    </row>
    <row r="9821" spans="16:25" x14ac:dyDescent="0.45">
      <c r="P9821" s="3"/>
      <c r="W9821" s="3"/>
      <c r="Y9821" s="3"/>
    </row>
    <row r="9822" spans="16:25" x14ac:dyDescent="0.45">
      <c r="P9822" s="3"/>
      <c r="W9822" s="3"/>
      <c r="Y9822" s="3"/>
    </row>
    <row r="9823" spans="16:25" x14ac:dyDescent="0.45">
      <c r="P9823" s="3"/>
      <c r="W9823" s="3"/>
      <c r="Y9823" s="3"/>
    </row>
    <row r="9824" spans="16:25" x14ac:dyDescent="0.45">
      <c r="P9824" s="3"/>
      <c r="W9824" s="3"/>
      <c r="Y9824" s="3"/>
    </row>
    <row r="9825" spans="16:25" x14ac:dyDescent="0.45">
      <c r="P9825" s="3"/>
      <c r="W9825" s="3"/>
      <c r="Y9825" s="3"/>
    </row>
    <row r="9826" spans="16:25" x14ac:dyDescent="0.45">
      <c r="P9826" s="3"/>
      <c r="W9826" s="3"/>
      <c r="Y9826" s="3"/>
    </row>
    <row r="9827" spans="16:25" x14ac:dyDescent="0.45">
      <c r="P9827" s="3"/>
      <c r="W9827" s="3"/>
      <c r="Y9827" s="3"/>
    </row>
    <row r="9828" spans="16:25" x14ac:dyDescent="0.45">
      <c r="P9828" s="3"/>
      <c r="W9828" s="3"/>
      <c r="Y9828" s="3"/>
    </row>
    <row r="9829" spans="16:25" x14ac:dyDescent="0.45">
      <c r="P9829" s="3"/>
      <c r="W9829" s="3"/>
      <c r="Y9829" s="3"/>
    </row>
    <row r="9830" spans="16:25" x14ac:dyDescent="0.45">
      <c r="P9830" s="3"/>
      <c r="W9830" s="3"/>
      <c r="Y9830" s="3"/>
    </row>
    <row r="9831" spans="16:25" x14ac:dyDescent="0.45">
      <c r="P9831" s="3"/>
      <c r="W9831" s="3"/>
      <c r="Y9831" s="3"/>
    </row>
    <row r="9832" spans="16:25" x14ac:dyDescent="0.45">
      <c r="P9832" s="3"/>
      <c r="W9832" s="3"/>
      <c r="Y9832" s="3"/>
    </row>
    <row r="9833" spans="16:25" x14ac:dyDescent="0.45">
      <c r="P9833" s="3"/>
      <c r="W9833" s="3"/>
      <c r="Y9833" s="3"/>
    </row>
    <row r="9834" spans="16:25" x14ac:dyDescent="0.45">
      <c r="P9834" s="3"/>
      <c r="W9834" s="3"/>
      <c r="Y9834" s="3"/>
    </row>
    <row r="9835" spans="16:25" x14ac:dyDescent="0.45">
      <c r="P9835" s="3"/>
      <c r="W9835" s="3"/>
      <c r="Y9835" s="3"/>
    </row>
    <row r="9836" spans="16:25" x14ac:dyDescent="0.45">
      <c r="P9836" s="3"/>
      <c r="W9836" s="3"/>
      <c r="Y9836" s="3"/>
    </row>
    <row r="9837" spans="16:25" x14ac:dyDescent="0.45">
      <c r="P9837" s="3"/>
      <c r="W9837" s="3"/>
      <c r="Y9837" s="3"/>
    </row>
    <row r="9838" spans="16:25" x14ac:dyDescent="0.45">
      <c r="P9838" s="3"/>
      <c r="W9838" s="3"/>
      <c r="Y9838" s="3"/>
    </row>
    <row r="9839" spans="16:25" x14ac:dyDescent="0.45">
      <c r="P9839" s="3"/>
      <c r="W9839" s="3"/>
      <c r="Y9839" s="3"/>
    </row>
    <row r="9840" spans="16:25" x14ac:dyDescent="0.45">
      <c r="P9840" s="3"/>
      <c r="W9840" s="3"/>
      <c r="Y9840" s="3"/>
    </row>
    <row r="9841" spans="16:25" x14ac:dyDescent="0.45">
      <c r="P9841" s="3"/>
      <c r="W9841" s="3"/>
      <c r="Y9841" s="3"/>
    </row>
    <row r="9842" spans="16:25" x14ac:dyDescent="0.45">
      <c r="P9842" s="3"/>
      <c r="W9842" s="3"/>
      <c r="Y9842" s="3"/>
    </row>
    <row r="9843" spans="16:25" x14ac:dyDescent="0.45">
      <c r="P9843" s="3"/>
      <c r="W9843" s="3"/>
      <c r="Y9843" s="3"/>
    </row>
    <row r="9844" spans="16:25" x14ac:dyDescent="0.45">
      <c r="P9844" s="3"/>
      <c r="W9844" s="3"/>
      <c r="Y9844" s="3"/>
    </row>
    <row r="9845" spans="16:25" x14ac:dyDescent="0.45">
      <c r="P9845" s="3"/>
      <c r="W9845" s="3"/>
      <c r="Y9845" s="3"/>
    </row>
    <row r="9846" spans="16:25" x14ac:dyDescent="0.45">
      <c r="P9846" s="3"/>
      <c r="W9846" s="3"/>
      <c r="Y9846" s="3"/>
    </row>
    <row r="9847" spans="16:25" x14ac:dyDescent="0.45">
      <c r="P9847" s="3"/>
      <c r="W9847" s="3"/>
      <c r="Y9847" s="3"/>
    </row>
    <row r="9848" spans="16:25" x14ac:dyDescent="0.45">
      <c r="P9848" s="3"/>
      <c r="W9848" s="3"/>
      <c r="Y9848" s="3"/>
    </row>
    <row r="9849" spans="16:25" x14ac:dyDescent="0.45">
      <c r="P9849" s="3"/>
      <c r="W9849" s="3"/>
      <c r="Y9849" s="3"/>
    </row>
    <row r="9850" spans="16:25" x14ac:dyDescent="0.45">
      <c r="P9850" s="3"/>
      <c r="W9850" s="3"/>
      <c r="Y9850" s="3"/>
    </row>
    <row r="9851" spans="16:25" x14ac:dyDescent="0.45">
      <c r="P9851" s="3"/>
      <c r="W9851" s="3"/>
      <c r="Y9851" s="3"/>
    </row>
    <row r="9852" spans="16:25" x14ac:dyDescent="0.45">
      <c r="P9852" s="3"/>
      <c r="W9852" s="3"/>
      <c r="Y9852" s="3"/>
    </row>
    <row r="9853" spans="16:25" x14ac:dyDescent="0.45">
      <c r="P9853" s="3"/>
      <c r="W9853" s="3"/>
      <c r="Y9853" s="3"/>
    </row>
    <row r="9854" spans="16:25" x14ac:dyDescent="0.45">
      <c r="P9854" s="3"/>
      <c r="W9854" s="3"/>
      <c r="Y9854" s="3"/>
    </row>
    <row r="9855" spans="16:25" x14ac:dyDescent="0.45">
      <c r="P9855" s="3"/>
      <c r="W9855" s="3"/>
      <c r="Y9855" s="3"/>
    </row>
    <row r="9856" spans="16:25" x14ac:dyDescent="0.45">
      <c r="P9856" s="3"/>
      <c r="W9856" s="3"/>
      <c r="Y9856" s="3"/>
    </row>
    <row r="9857" spans="16:25" x14ac:dyDescent="0.45">
      <c r="P9857" s="3"/>
      <c r="W9857" s="3"/>
      <c r="Y9857" s="3"/>
    </row>
    <row r="9858" spans="16:25" x14ac:dyDescent="0.45">
      <c r="P9858" s="3"/>
      <c r="W9858" s="3"/>
      <c r="Y9858" s="3"/>
    </row>
    <row r="9859" spans="16:25" x14ac:dyDescent="0.45">
      <c r="P9859" s="3"/>
      <c r="W9859" s="3"/>
      <c r="Y9859" s="3"/>
    </row>
    <row r="9860" spans="16:25" x14ac:dyDescent="0.45">
      <c r="P9860" s="3"/>
      <c r="W9860" s="3"/>
      <c r="Y9860" s="3"/>
    </row>
    <row r="9861" spans="16:25" x14ac:dyDescent="0.45">
      <c r="P9861" s="3"/>
      <c r="W9861" s="3"/>
      <c r="Y9861" s="3"/>
    </row>
    <row r="9862" spans="16:25" x14ac:dyDescent="0.45">
      <c r="P9862" s="3"/>
      <c r="W9862" s="3"/>
      <c r="Y9862" s="3"/>
    </row>
    <row r="9863" spans="16:25" x14ac:dyDescent="0.45">
      <c r="P9863" s="3"/>
      <c r="W9863" s="3"/>
      <c r="Y9863" s="3"/>
    </row>
    <row r="9864" spans="16:25" x14ac:dyDescent="0.45">
      <c r="P9864" s="3"/>
      <c r="W9864" s="3"/>
      <c r="Y9864" s="3"/>
    </row>
    <row r="9865" spans="16:25" x14ac:dyDescent="0.45">
      <c r="P9865" s="3"/>
      <c r="W9865" s="3"/>
      <c r="Y9865" s="3"/>
    </row>
    <row r="9866" spans="16:25" x14ac:dyDescent="0.45">
      <c r="P9866" s="3"/>
      <c r="W9866" s="3"/>
      <c r="Y9866" s="3"/>
    </row>
    <row r="9867" spans="16:25" x14ac:dyDescent="0.45">
      <c r="P9867" s="3"/>
      <c r="W9867" s="3"/>
      <c r="Y9867" s="3"/>
    </row>
    <row r="9868" spans="16:25" x14ac:dyDescent="0.45">
      <c r="P9868" s="3"/>
      <c r="W9868" s="3"/>
      <c r="Y9868" s="3"/>
    </row>
    <row r="9869" spans="16:25" x14ac:dyDescent="0.45">
      <c r="P9869" s="3"/>
      <c r="W9869" s="3"/>
      <c r="Y9869" s="3"/>
    </row>
    <row r="9870" spans="16:25" x14ac:dyDescent="0.45">
      <c r="P9870" s="3"/>
      <c r="W9870" s="3"/>
      <c r="Y9870" s="3"/>
    </row>
    <row r="9871" spans="16:25" x14ac:dyDescent="0.45">
      <c r="P9871" s="3"/>
      <c r="W9871" s="3"/>
      <c r="Y9871" s="3"/>
    </row>
    <row r="9872" spans="16:25" x14ac:dyDescent="0.45">
      <c r="P9872" s="3"/>
      <c r="W9872" s="3"/>
      <c r="Y9872" s="3"/>
    </row>
    <row r="9873" spans="16:25" x14ac:dyDescent="0.45">
      <c r="P9873" s="3"/>
      <c r="W9873" s="3"/>
      <c r="Y9873" s="3"/>
    </row>
    <row r="9874" spans="16:25" x14ac:dyDescent="0.45">
      <c r="P9874" s="3"/>
      <c r="W9874" s="3"/>
      <c r="Y9874" s="3"/>
    </row>
    <row r="9875" spans="16:25" x14ac:dyDescent="0.45">
      <c r="P9875" s="3"/>
      <c r="W9875" s="3"/>
      <c r="Y9875" s="3"/>
    </row>
    <row r="9876" spans="16:25" x14ac:dyDescent="0.45">
      <c r="P9876" s="3"/>
      <c r="W9876" s="3"/>
      <c r="Y9876" s="3"/>
    </row>
    <row r="9877" spans="16:25" x14ac:dyDescent="0.45">
      <c r="P9877" s="3"/>
      <c r="W9877" s="3"/>
      <c r="Y9877" s="3"/>
    </row>
    <row r="9878" spans="16:25" x14ac:dyDescent="0.45">
      <c r="P9878" s="3"/>
      <c r="W9878" s="3"/>
      <c r="Y9878" s="3"/>
    </row>
    <row r="9879" spans="16:25" x14ac:dyDescent="0.45">
      <c r="P9879" s="3"/>
      <c r="W9879" s="3"/>
      <c r="Y9879" s="3"/>
    </row>
    <row r="9880" spans="16:25" x14ac:dyDescent="0.45">
      <c r="P9880" s="3"/>
      <c r="W9880" s="3"/>
      <c r="Y9880" s="3"/>
    </row>
    <row r="9881" spans="16:25" x14ac:dyDescent="0.45">
      <c r="P9881" s="3"/>
      <c r="W9881" s="3"/>
      <c r="Y9881" s="3"/>
    </row>
    <row r="9882" spans="16:25" x14ac:dyDescent="0.45">
      <c r="P9882" s="3"/>
      <c r="W9882" s="3"/>
      <c r="Y9882" s="3"/>
    </row>
    <row r="9883" spans="16:25" x14ac:dyDescent="0.45">
      <c r="P9883" s="3"/>
      <c r="W9883" s="3"/>
      <c r="Y9883" s="3"/>
    </row>
    <row r="9884" spans="16:25" x14ac:dyDescent="0.45">
      <c r="P9884" s="3"/>
      <c r="W9884" s="3"/>
      <c r="Y9884" s="3"/>
    </row>
    <row r="9885" spans="16:25" x14ac:dyDescent="0.45">
      <c r="P9885" s="3"/>
      <c r="W9885" s="3"/>
      <c r="Y9885" s="3"/>
    </row>
    <row r="9886" spans="16:25" x14ac:dyDescent="0.45">
      <c r="P9886" s="3"/>
      <c r="W9886" s="3"/>
      <c r="Y9886" s="3"/>
    </row>
    <row r="9887" spans="16:25" x14ac:dyDescent="0.45">
      <c r="P9887" s="3"/>
      <c r="W9887" s="3"/>
      <c r="Y9887" s="3"/>
    </row>
    <row r="9888" spans="16:25" x14ac:dyDescent="0.45">
      <c r="P9888" s="3"/>
      <c r="W9888" s="3"/>
      <c r="Y9888" s="3"/>
    </row>
    <row r="9889" spans="16:25" x14ac:dyDescent="0.45">
      <c r="P9889" s="3"/>
      <c r="W9889" s="3"/>
      <c r="Y9889" s="3"/>
    </row>
    <row r="9890" spans="16:25" x14ac:dyDescent="0.45">
      <c r="P9890" s="3"/>
      <c r="W9890" s="3"/>
      <c r="Y9890" s="3"/>
    </row>
    <row r="9891" spans="16:25" x14ac:dyDescent="0.45">
      <c r="P9891" s="3"/>
      <c r="W9891" s="3"/>
      <c r="Y9891" s="3"/>
    </row>
    <row r="9892" spans="16:25" x14ac:dyDescent="0.45">
      <c r="P9892" s="3"/>
      <c r="W9892" s="3"/>
      <c r="Y9892" s="3"/>
    </row>
    <row r="9893" spans="16:25" x14ac:dyDescent="0.45">
      <c r="P9893" s="3"/>
      <c r="W9893" s="3"/>
      <c r="Y9893" s="3"/>
    </row>
    <row r="9894" spans="16:25" x14ac:dyDescent="0.45">
      <c r="P9894" s="3"/>
      <c r="W9894" s="3"/>
      <c r="Y9894" s="3"/>
    </row>
    <row r="9895" spans="16:25" x14ac:dyDescent="0.45">
      <c r="P9895" s="3"/>
      <c r="W9895" s="3"/>
      <c r="Y9895" s="3"/>
    </row>
    <row r="9896" spans="16:25" x14ac:dyDescent="0.45">
      <c r="P9896" s="3"/>
      <c r="W9896" s="3"/>
      <c r="Y9896" s="3"/>
    </row>
    <row r="9897" spans="16:25" x14ac:dyDescent="0.45">
      <c r="P9897" s="3"/>
      <c r="W9897" s="3"/>
      <c r="Y9897" s="3"/>
    </row>
    <row r="9898" spans="16:25" x14ac:dyDescent="0.45">
      <c r="P9898" s="3"/>
      <c r="W9898" s="3"/>
      <c r="Y9898" s="3"/>
    </row>
    <row r="9899" spans="16:25" x14ac:dyDescent="0.45">
      <c r="P9899" s="3"/>
      <c r="W9899" s="3"/>
      <c r="Y9899" s="3"/>
    </row>
    <row r="9900" spans="16:25" x14ac:dyDescent="0.45">
      <c r="P9900" s="3"/>
      <c r="W9900" s="3"/>
      <c r="Y9900" s="3"/>
    </row>
    <row r="9901" spans="16:25" x14ac:dyDescent="0.45">
      <c r="P9901" s="3"/>
      <c r="W9901" s="3"/>
      <c r="Y9901" s="3"/>
    </row>
    <row r="9902" spans="16:25" x14ac:dyDescent="0.45">
      <c r="P9902" s="3"/>
      <c r="W9902" s="3"/>
      <c r="Y9902" s="3"/>
    </row>
    <row r="9903" spans="16:25" x14ac:dyDescent="0.45">
      <c r="P9903" s="3"/>
      <c r="W9903" s="3"/>
      <c r="Y9903" s="3"/>
    </row>
    <row r="9904" spans="16:25" x14ac:dyDescent="0.45">
      <c r="P9904" s="3"/>
      <c r="W9904" s="3"/>
      <c r="Y9904" s="3"/>
    </row>
    <row r="9905" spans="16:25" x14ac:dyDescent="0.45">
      <c r="P9905" s="3"/>
      <c r="W9905" s="3"/>
      <c r="Y9905" s="3"/>
    </row>
    <row r="9906" spans="16:25" x14ac:dyDescent="0.45">
      <c r="P9906" s="3"/>
      <c r="W9906" s="3"/>
      <c r="Y9906" s="3"/>
    </row>
    <row r="9907" spans="16:25" x14ac:dyDescent="0.45">
      <c r="P9907" s="3"/>
      <c r="W9907" s="3"/>
      <c r="Y9907" s="3"/>
    </row>
    <row r="9908" spans="16:25" x14ac:dyDescent="0.45">
      <c r="P9908" s="3"/>
      <c r="W9908" s="3"/>
      <c r="Y9908" s="3"/>
    </row>
    <row r="9909" spans="16:25" x14ac:dyDescent="0.45">
      <c r="P9909" s="3"/>
      <c r="W9909" s="3"/>
      <c r="Y9909" s="3"/>
    </row>
    <row r="9910" spans="16:25" x14ac:dyDescent="0.45">
      <c r="P9910" s="3"/>
      <c r="W9910" s="3"/>
      <c r="Y9910" s="3"/>
    </row>
    <row r="9911" spans="16:25" x14ac:dyDescent="0.45">
      <c r="P9911" s="3"/>
      <c r="W9911" s="3"/>
      <c r="Y9911" s="3"/>
    </row>
    <row r="9912" spans="16:25" x14ac:dyDescent="0.45">
      <c r="P9912" s="3"/>
      <c r="W9912" s="3"/>
      <c r="Y9912" s="3"/>
    </row>
    <row r="9913" spans="16:25" x14ac:dyDescent="0.45">
      <c r="P9913" s="3"/>
      <c r="W9913" s="3"/>
      <c r="Y9913" s="3"/>
    </row>
    <row r="9914" spans="16:25" x14ac:dyDescent="0.45">
      <c r="P9914" s="3"/>
      <c r="W9914" s="3"/>
      <c r="Y9914" s="3"/>
    </row>
    <row r="9915" spans="16:25" x14ac:dyDescent="0.45">
      <c r="P9915" s="3"/>
      <c r="W9915" s="3"/>
      <c r="Y9915" s="3"/>
    </row>
    <row r="9916" spans="16:25" x14ac:dyDescent="0.45">
      <c r="P9916" s="3"/>
      <c r="W9916" s="3"/>
      <c r="Y9916" s="3"/>
    </row>
    <row r="9917" spans="16:25" x14ac:dyDescent="0.45">
      <c r="P9917" s="3"/>
      <c r="W9917" s="3"/>
      <c r="Y9917" s="3"/>
    </row>
    <row r="9918" spans="16:25" x14ac:dyDescent="0.45">
      <c r="P9918" s="3"/>
      <c r="W9918" s="3"/>
      <c r="Y9918" s="3"/>
    </row>
    <row r="9919" spans="16:25" x14ac:dyDescent="0.45">
      <c r="P9919" s="3"/>
      <c r="W9919" s="3"/>
      <c r="Y9919" s="3"/>
    </row>
    <row r="9920" spans="16:25" x14ac:dyDescent="0.45">
      <c r="P9920" s="3"/>
      <c r="W9920" s="3"/>
      <c r="Y9920" s="3"/>
    </row>
    <row r="9921" spans="16:25" x14ac:dyDescent="0.45">
      <c r="P9921" s="3"/>
      <c r="W9921" s="3"/>
      <c r="Y9921" s="3"/>
    </row>
    <row r="9922" spans="16:25" x14ac:dyDescent="0.45">
      <c r="P9922" s="3"/>
      <c r="W9922" s="3"/>
      <c r="Y9922" s="3"/>
    </row>
    <row r="9923" spans="16:25" x14ac:dyDescent="0.45">
      <c r="P9923" s="3"/>
      <c r="W9923" s="3"/>
      <c r="Y9923" s="3"/>
    </row>
    <row r="9924" spans="16:25" x14ac:dyDescent="0.45">
      <c r="P9924" s="3"/>
      <c r="W9924" s="3"/>
      <c r="Y9924" s="3"/>
    </row>
    <row r="9925" spans="16:25" x14ac:dyDescent="0.45">
      <c r="P9925" s="3"/>
      <c r="W9925" s="3"/>
      <c r="Y9925" s="3"/>
    </row>
    <row r="9926" spans="16:25" x14ac:dyDescent="0.45">
      <c r="P9926" s="3"/>
      <c r="W9926" s="3"/>
      <c r="Y9926" s="3"/>
    </row>
    <row r="9927" spans="16:25" x14ac:dyDescent="0.45">
      <c r="P9927" s="3"/>
      <c r="W9927" s="3"/>
      <c r="Y9927" s="3"/>
    </row>
    <row r="9928" spans="16:25" x14ac:dyDescent="0.45">
      <c r="P9928" s="3"/>
      <c r="W9928" s="3"/>
      <c r="Y9928" s="3"/>
    </row>
    <row r="9929" spans="16:25" x14ac:dyDescent="0.45">
      <c r="P9929" s="3"/>
      <c r="W9929" s="3"/>
      <c r="Y9929" s="3"/>
    </row>
    <row r="9930" spans="16:25" x14ac:dyDescent="0.45">
      <c r="P9930" s="3"/>
      <c r="W9930" s="3"/>
      <c r="Y9930" s="3"/>
    </row>
    <row r="9931" spans="16:25" x14ac:dyDescent="0.45">
      <c r="P9931" s="3"/>
      <c r="W9931" s="3"/>
      <c r="Y9931" s="3"/>
    </row>
    <row r="9932" spans="16:25" x14ac:dyDescent="0.45">
      <c r="P9932" s="3"/>
      <c r="W9932" s="3"/>
      <c r="Y9932" s="3"/>
    </row>
    <row r="9933" spans="16:25" x14ac:dyDescent="0.45">
      <c r="P9933" s="3"/>
      <c r="W9933" s="3"/>
      <c r="Y9933" s="3"/>
    </row>
    <row r="9934" spans="16:25" x14ac:dyDescent="0.45">
      <c r="P9934" s="3"/>
      <c r="W9934" s="3"/>
      <c r="Y9934" s="3"/>
    </row>
    <row r="9935" spans="16:25" x14ac:dyDescent="0.45">
      <c r="P9935" s="3"/>
      <c r="W9935" s="3"/>
      <c r="Y9935" s="3"/>
    </row>
    <row r="9936" spans="16:25" x14ac:dyDescent="0.45">
      <c r="P9936" s="3"/>
      <c r="W9936" s="3"/>
      <c r="Y9936" s="3"/>
    </row>
    <row r="9937" spans="16:25" x14ac:dyDescent="0.45">
      <c r="P9937" s="3"/>
      <c r="W9937" s="3"/>
      <c r="Y9937" s="3"/>
    </row>
    <row r="9938" spans="16:25" x14ac:dyDescent="0.45">
      <c r="P9938" s="3"/>
      <c r="W9938" s="3"/>
      <c r="Y9938" s="3"/>
    </row>
    <row r="9939" spans="16:25" x14ac:dyDescent="0.45">
      <c r="P9939" s="3"/>
      <c r="W9939" s="3"/>
      <c r="Y9939" s="3"/>
    </row>
    <row r="9940" spans="16:25" x14ac:dyDescent="0.45">
      <c r="P9940" s="3"/>
      <c r="W9940" s="3"/>
      <c r="Y9940" s="3"/>
    </row>
    <row r="9941" spans="16:25" x14ac:dyDescent="0.45">
      <c r="P9941" s="3"/>
      <c r="W9941" s="3"/>
      <c r="Y9941" s="3"/>
    </row>
    <row r="9942" spans="16:25" x14ac:dyDescent="0.45">
      <c r="P9942" s="3"/>
      <c r="W9942" s="3"/>
      <c r="Y9942" s="3"/>
    </row>
    <row r="9943" spans="16:25" x14ac:dyDescent="0.45">
      <c r="P9943" s="3"/>
      <c r="W9943" s="3"/>
      <c r="Y9943" s="3"/>
    </row>
    <row r="9944" spans="16:25" x14ac:dyDescent="0.45">
      <c r="P9944" s="3"/>
      <c r="W9944" s="3"/>
      <c r="Y9944" s="3"/>
    </row>
    <row r="9945" spans="16:25" x14ac:dyDescent="0.45">
      <c r="P9945" s="3"/>
      <c r="W9945" s="3"/>
      <c r="Y9945" s="3"/>
    </row>
    <row r="9946" spans="16:25" x14ac:dyDescent="0.45">
      <c r="P9946" s="3"/>
      <c r="W9946" s="3"/>
      <c r="Y9946" s="3"/>
    </row>
    <row r="9947" spans="16:25" x14ac:dyDescent="0.45">
      <c r="P9947" s="3"/>
      <c r="W9947" s="3"/>
      <c r="Y9947" s="3"/>
    </row>
    <row r="9948" spans="16:25" x14ac:dyDescent="0.45">
      <c r="P9948" s="3"/>
      <c r="W9948" s="3"/>
      <c r="Y9948" s="3"/>
    </row>
    <row r="9949" spans="16:25" x14ac:dyDescent="0.45">
      <c r="P9949" s="3"/>
      <c r="W9949" s="3"/>
      <c r="Y9949" s="3"/>
    </row>
    <row r="9950" spans="16:25" x14ac:dyDescent="0.45">
      <c r="P9950" s="3"/>
      <c r="W9950" s="3"/>
      <c r="Y9950" s="3"/>
    </row>
    <row r="9951" spans="16:25" x14ac:dyDescent="0.45">
      <c r="P9951" s="3"/>
      <c r="W9951" s="3"/>
      <c r="Y9951" s="3"/>
    </row>
    <row r="9952" spans="16:25" x14ac:dyDescent="0.45">
      <c r="P9952" s="3"/>
      <c r="W9952" s="3"/>
      <c r="Y9952" s="3"/>
    </row>
    <row r="9953" spans="16:25" x14ac:dyDescent="0.45">
      <c r="P9953" s="3"/>
      <c r="W9953" s="3"/>
      <c r="Y9953" s="3"/>
    </row>
    <row r="9954" spans="16:25" x14ac:dyDescent="0.45">
      <c r="P9954" s="3"/>
      <c r="W9954" s="3"/>
      <c r="Y9954" s="3"/>
    </row>
    <row r="9955" spans="16:25" x14ac:dyDescent="0.45">
      <c r="P9955" s="3"/>
      <c r="W9955" s="3"/>
      <c r="Y9955" s="3"/>
    </row>
    <row r="9956" spans="16:25" x14ac:dyDescent="0.45">
      <c r="P9956" s="3"/>
      <c r="W9956" s="3"/>
      <c r="Y9956" s="3"/>
    </row>
    <row r="9957" spans="16:25" x14ac:dyDescent="0.45">
      <c r="P9957" s="3"/>
      <c r="W9957" s="3"/>
      <c r="Y9957" s="3"/>
    </row>
    <row r="9958" spans="16:25" x14ac:dyDescent="0.45">
      <c r="P9958" s="3"/>
      <c r="W9958" s="3"/>
      <c r="Y9958" s="3"/>
    </row>
    <row r="9959" spans="16:25" x14ac:dyDescent="0.45">
      <c r="P9959" s="3"/>
      <c r="W9959" s="3"/>
      <c r="Y9959" s="3"/>
    </row>
    <row r="9960" spans="16:25" x14ac:dyDescent="0.45">
      <c r="P9960" s="3"/>
      <c r="W9960" s="3"/>
      <c r="Y9960" s="3"/>
    </row>
    <row r="9961" spans="16:25" x14ac:dyDescent="0.45">
      <c r="P9961" s="3"/>
      <c r="W9961" s="3"/>
      <c r="Y9961" s="3"/>
    </row>
    <row r="9962" spans="16:25" x14ac:dyDescent="0.45">
      <c r="P9962" s="3"/>
      <c r="W9962" s="3"/>
      <c r="Y9962" s="3"/>
    </row>
    <row r="9963" spans="16:25" x14ac:dyDescent="0.45">
      <c r="P9963" s="3"/>
      <c r="W9963" s="3"/>
      <c r="Y9963" s="3"/>
    </row>
    <row r="9964" spans="16:25" x14ac:dyDescent="0.45">
      <c r="P9964" s="3"/>
      <c r="W9964" s="3"/>
      <c r="Y9964" s="3"/>
    </row>
    <row r="9965" spans="16:25" x14ac:dyDescent="0.45">
      <c r="P9965" s="3"/>
      <c r="W9965" s="3"/>
      <c r="Y9965" s="3"/>
    </row>
    <row r="9966" spans="16:25" x14ac:dyDescent="0.45">
      <c r="P9966" s="3"/>
      <c r="W9966" s="3"/>
      <c r="Y9966" s="3"/>
    </row>
    <row r="9967" spans="16:25" x14ac:dyDescent="0.45">
      <c r="P9967" s="3"/>
      <c r="W9967" s="3"/>
      <c r="Y9967" s="3"/>
    </row>
    <row r="9968" spans="16:25" x14ac:dyDescent="0.45">
      <c r="P9968" s="3"/>
      <c r="W9968" s="3"/>
      <c r="Y9968" s="3"/>
    </row>
    <row r="9969" spans="16:25" x14ac:dyDescent="0.45">
      <c r="P9969" s="3"/>
      <c r="W9969" s="3"/>
      <c r="Y9969" s="3"/>
    </row>
    <row r="9970" spans="16:25" x14ac:dyDescent="0.45">
      <c r="P9970" s="3"/>
      <c r="W9970" s="3"/>
      <c r="Y9970" s="3"/>
    </row>
    <row r="9971" spans="16:25" x14ac:dyDescent="0.45">
      <c r="P9971" s="3"/>
      <c r="W9971" s="3"/>
      <c r="Y9971" s="3"/>
    </row>
    <row r="9972" spans="16:25" x14ac:dyDescent="0.45">
      <c r="P9972" s="3"/>
      <c r="W9972" s="3"/>
      <c r="Y9972" s="3"/>
    </row>
    <row r="9973" spans="16:25" x14ac:dyDescent="0.45">
      <c r="P9973" s="3"/>
      <c r="W9973" s="3"/>
      <c r="Y9973" s="3"/>
    </row>
    <row r="9974" spans="16:25" x14ac:dyDescent="0.45">
      <c r="P9974" s="3"/>
      <c r="W9974" s="3"/>
      <c r="Y9974" s="3"/>
    </row>
    <row r="9975" spans="16:25" x14ac:dyDescent="0.45">
      <c r="P9975" s="3"/>
      <c r="W9975" s="3"/>
      <c r="Y9975" s="3"/>
    </row>
    <row r="9976" spans="16:25" x14ac:dyDescent="0.45">
      <c r="P9976" s="3"/>
      <c r="W9976" s="3"/>
      <c r="Y9976" s="3"/>
    </row>
    <row r="9977" spans="16:25" x14ac:dyDescent="0.45">
      <c r="P9977" s="3"/>
      <c r="W9977" s="3"/>
      <c r="Y9977" s="3"/>
    </row>
    <row r="9978" spans="16:25" x14ac:dyDescent="0.45">
      <c r="P9978" s="3"/>
      <c r="W9978" s="3"/>
      <c r="Y9978" s="3"/>
    </row>
    <row r="9979" spans="16:25" x14ac:dyDescent="0.45">
      <c r="P9979" s="3"/>
      <c r="W9979" s="3"/>
      <c r="Y9979" s="3"/>
    </row>
    <row r="9980" spans="16:25" x14ac:dyDescent="0.45">
      <c r="P9980" s="3"/>
      <c r="W9980" s="3"/>
      <c r="Y9980" s="3"/>
    </row>
    <row r="9981" spans="16:25" x14ac:dyDescent="0.45">
      <c r="P9981" s="3"/>
      <c r="W9981" s="3"/>
      <c r="Y9981" s="3"/>
    </row>
    <row r="9982" spans="16:25" x14ac:dyDescent="0.45">
      <c r="P9982" s="3"/>
      <c r="W9982" s="3"/>
      <c r="Y9982" s="3"/>
    </row>
    <row r="9983" spans="16:25" x14ac:dyDescent="0.45">
      <c r="P9983" s="3"/>
      <c r="W9983" s="3"/>
      <c r="Y9983" s="3"/>
    </row>
    <row r="9984" spans="16:25" x14ac:dyDescent="0.45">
      <c r="P9984" s="3"/>
      <c r="W9984" s="3"/>
      <c r="Y9984" s="3"/>
    </row>
    <row r="9985" spans="16:25" x14ac:dyDescent="0.45">
      <c r="P9985" s="3"/>
      <c r="W9985" s="3"/>
      <c r="Y9985" s="3"/>
    </row>
    <row r="9986" spans="16:25" x14ac:dyDescent="0.45">
      <c r="P9986" s="3"/>
      <c r="W9986" s="3"/>
      <c r="Y9986" s="3"/>
    </row>
    <row r="9987" spans="16:25" x14ac:dyDescent="0.45">
      <c r="P9987" s="3"/>
      <c r="W9987" s="3"/>
      <c r="Y9987" s="3"/>
    </row>
    <row r="9988" spans="16:25" x14ac:dyDescent="0.45">
      <c r="P9988" s="3"/>
      <c r="W9988" s="3"/>
      <c r="Y9988" s="3"/>
    </row>
    <row r="9989" spans="16:25" x14ac:dyDescent="0.45">
      <c r="P9989" s="3"/>
      <c r="W9989" s="3"/>
      <c r="Y9989" s="3"/>
    </row>
    <row r="9990" spans="16:25" x14ac:dyDescent="0.45">
      <c r="P9990" s="3"/>
      <c r="W9990" s="3"/>
      <c r="Y9990" s="3"/>
    </row>
    <row r="9991" spans="16:25" x14ac:dyDescent="0.45">
      <c r="P9991" s="3"/>
      <c r="W9991" s="3"/>
      <c r="Y9991" s="3"/>
    </row>
    <row r="9992" spans="16:25" x14ac:dyDescent="0.45">
      <c r="P9992" s="3"/>
      <c r="W9992" s="3"/>
      <c r="Y9992" s="3"/>
    </row>
    <row r="9993" spans="16:25" x14ac:dyDescent="0.45">
      <c r="P9993" s="3"/>
      <c r="W9993" s="3"/>
      <c r="Y9993" s="3"/>
    </row>
    <row r="9994" spans="16:25" x14ac:dyDescent="0.45">
      <c r="P9994" s="3"/>
      <c r="W9994" s="3"/>
      <c r="Y9994" s="3"/>
    </row>
    <row r="9995" spans="16:25" x14ac:dyDescent="0.45">
      <c r="P9995" s="3"/>
      <c r="W9995" s="3"/>
      <c r="Y9995" s="3"/>
    </row>
    <row r="9996" spans="16:25" x14ac:dyDescent="0.45">
      <c r="P9996" s="3"/>
      <c r="W9996" s="3"/>
      <c r="Y9996" s="3"/>
    </row>
    <row r="9997" spans="16:25" x14ac:dyDescent="0.45">
      <c r="P9997" s="3"/>
      <c r="W9997" s="3"/>
      <c r="Y9997" s="3"/>
    </row>
    <row r="9998" spans="16:25" x14ac:dyDescent="0.45">
      <c r="P9998" s="3"/>
      <c r="W9998" s="3"/>
      <c r="Y9998" s="3"/>
    </row>
    <row r="9999" spans="16:25" x14ac:dyDescent="0.45">
      <c r="P9999" s="3"/>
      <c r="W9999" s="3"/>
      <c r="Y9999" s="3"/>
    </row>
    <row r="10000" spans="16:25" x14ac:dyDescent="0.45">
      <c r="P10000" s="3"/>
      <c r="W10000" s="3"/>
      <c r="Y10000" s="3"/>
    </row>
    <row r="10001" spans="16:25" x14ac:dyDescent="0.45">
      <c r="P10001" s="3"/>
      <c r="W10001" s="3"/>
      <c r="Y10001" s="3"/>
    </row>
    <row r="10002" spans="16:25" x14ac:dyDescent="0.45">
      <c r="P10002" s="3"/>
      <c r="W10002" s="3"/>
      <c r="Y10002" s="3"/>
    </row>
    <row r="10003" spans="16:25" x14ac:dyDescent="0.45">
      <c r="P10003" s="3"/>
      <c r="W10003" s="3"/>
      <c r="Y10003" s="3"/>
    </row>
    <row r="10004" spans="16:25" x14ac:dyDescent="0.45">
      <c r="P10004" s="3"/>
      <c r="W10004" s="3"/>
      <c r="Y10004" s="3"/>
    </row>
    <row r="10005" spans="16:25" x14ac:dyDescent="0.45">
      <c r="P10005" s="3"/>
      <c r="W10005" s="3"/>
      <c r="Y10005" s="3"/>
    </row>
    <row r="10006" spans="16:25" x14ac:dyDescent="0.45">
      <c r="P10006" s="3"/>
      <c r="W10006" s="3"/>
      <c r="Y10006" s="3"/>
    </row>
    <row r="10007" spans="16:25" x14ac:dyDescent="0.45">
      <c r="P10007" s="3"/>
      <c r="W10007" s="3"/>
      <c r="Y10007" s="3"/>
    </row>
    <row r="10008" spans="16:25" x14ac:dyDescent="0.45">
      <c r="P10008" s="3"/>
      <c r="W10008" s="3"/>
      <c r="Y10008" s="3"/>
    </row>
    <row r="10009" spans="16:25" x14ac:dyDescent="0.45">
      <c r="P10009" s="3"/>
      <c r="W10009" s="3"/>
      <c r="Y10009" s="3"/>
    </row>
    <row r="10010" spans="16:25" x14ac:dyDescent="0.45">
      <c r="P10010" s="3"/>
      <c r="W10010" s="3"/>
      <c r="Y10010" s="3"/>
    </row>
    <row r="10011" spans="16:25" x14ac:dyDescent="0.45">
      <c r="P10011" s="3"/>
      <c r="W10011" s="3"/>
      <c r="Y10011" s="3"/>
    </row>
    <row r="10012" spans="16:25" x14ac:dyDescent="0.45">
      <c r="P10012" s="3"/>
      <c r="W10012" s="3"/>
      <c r="Y10012" s="3"/>
    </row>
    <row r="10013" spans="16:25" x14ac:dyDescent="0.45">
      <c r="P10013" s="3"/>
      <c r="W10013" s="3"/>
      <c r="Y10013" s="3"/>
    </row>
    <row r="10014" spans="16:25" x14ac:dyDescent="0.45">
      <c r="P10014" s="3"/>
      <c r="W10014" s="3"/>
      <c r="Y10014" s="3"/>
    </row>
    <row r="10015" spans="16:25" x14ac:dyDescent="0.45">
      <c r="P10015" s="3"/>
      <c r="W10015" s="3"/>
      <c r="Y10015" s="3"/>
    </row>
    <row r="10016" spans="16:25" x14ac:dyDescent="0.45">
      <c r="P10016" s="3"/>
      <c r="W10016" s="3"/>
      <c r="Y10016" s="3"/>
    </row>
    <row r="10017" spans="16:25" x14ac:dyDescent="0.45">
      <c r="P10017" s="3"/>
      <c r="W10017" s="3"/>
      <c r="Y10017" s="3"/>
    </row>
    <row r="10018" spans="16:25" x14ac:dyDescent="0.45">
      <c r="P10018" s="3"/>
      <c r="W10018" s="3"/>
      <c r="Y10018" s="3"/>
    </row>
    <row r="10019" spans="16:25" x14ac:dyDescent="0.45">
      <c r="P10019" s="3"/>
      <c r="W10019" s="3"/>
      <c r="Y10019" s="3"/>
    </row>
    <row r="10020" spans="16:25" x14ac:dyDescent="0.45">
      <c r="P10020" s="3"/>
      <c r="W10020" s="3"/>
      <c r="Y10020" s="3"/>
    </row>
    <row r="10021" spans="16:25" x14ac:dyDescent="0.45">
      <c r="P10021" s="3"/>
      <c r="W10021" s="3"/>
      <c r="Y10021" s="3"/>
    </row>
    <row r="10022" spans="16:25" x14ac:dyDescent="0.45">
      <c r="P10022" s="3"/>
      <c r="W10022" s="3"/>
      <c r="Y10022" s="3"/>
    </row>
    <row r="10023" spans="16:25" x14ac:dyDescent="0.45">
      <c r="P10023" s="3"/>
      <c r="W10023" s="3"/>
      <c r="Y10023" s="3"/>
    </row>
    <row r="10024" spans="16:25" x14ac:dyDescent="0.45">
      <c r="P10024" s="3"/>
      <c r="W10024" s="3"/>
      <c r="Y10024" s="3"/>
    </row>
    <row r="10025" spans="16:25" x14ac:dyDescent="0.45">
      <c r="P10025" s="3"/>
      <c r="W10025" s="3"/>
      <c r="Y10025" s="3"/>
    </row>
    <row r="10026" spans="16:25" x14ac:dyDescent="0.45">
      <c r="P10026" s="3"/>
      <c r="W10026" s="3"/>
      <c r="Y10026" s="3"/>
    </row>
    <row r="10027" spans="16:25" x14ac:dyDescent="0.45">
      <c r="P10027" s="3"/>
      <c r="W10027" s="3"/>
      <c r="Y10027" s="3"/>
    </row>
    <row r="10028" spans="16:25" x14ac:dyDescent="0.45">
      <c r="P10028" s="3"/>
      <c r="W10028" s="3"/>
      <c r="Y10028" s="3"/>
    </row>
    <row r="10029" spans="16:25" x14ac:dyDescent="0.45">
      <c r="P10029" s="3"/>
      <c r="W10029" s="3"/>
      <c r="Y10029" s="3"/>
    </row>
    <row r="10030" spans="16:25" x14ac:dyDescent="0.45">
      <c r="P10030" s="3"/>
      <c r="W10030" s="3"/>
      <c r="Y10030" s="3"/>
    </row>
    <row r="10031" spans="16:25" x14ac:dyDescent="0.45">
      <c r="P10031" s="3"/>
      <c r="W10031" s="3"/>
      <c r="Y10031" s="3"/>
    </row>
    <row r="10032" spans="16:25" x14ac:dyDescent="0.45">
      <c r="P10032" s="3"/>
      <c r="W10032" s="3"/>
      <c r="Y10032" s="3"/>
    </row>
    <row r="10033" spans="16:25" x14ac:dyDescent="0.45">
      <c r="P10033" s="3"/>
      <c r="W10033" s="3"/>
      <c r="Y10033" s="3"/>
    </row>
    <row r="10034" spans="16:25" x14ac:dyDescent="0.45">
      <c r="P10034" s="3"/>
      <c r="W10034" s="3"/>
      <c r="Y10034" s="3"/>
    </row>
    <row r="10035" spans="16:25" x14ac:dyDescent="0.45">
      <c r="P10035" s="3"/>
      <c r="W10035" s="3"/>
      <c r="Y10035" s="3"/>
    </row>
    <row r="10036" spans="16:25" x14ac:dyDescent="0.45">
      <c r="P10036" s="3"/>
      <c r="W10036" s="3"/>
      <c r="Y10036" s="3"/>
    </row>
    <row r="10037" spans="16:25" x14ac:dyDescent="0.45">
      <c r="P10037" s="3"/>
      <c r="W10037" s="3"/>
      <c r="Y10037" s="3"/>
    </row>
    <row r="10038" spans="16:25" x14ac:dyDescent="0.45">
      <c r="P10038" s="3"/>
      <c r="W10038" s="3"/>
      <c r="Y10038" s="3"/>
    </row>
    <row r="10039" spans="16:25" x14ac:dyDescent="0.45">
      <c r="P10039" s="3"/>
      <c r="W10039" s="3"/>
      <c r="Y10039" s="3"/>
    </row>
    <row r="10040" spans="16:25" x14ac:dyDescent="0.45">
      <c r="P10040" s="3"/>
      <c r="W10040" s="3"/>
      <c r="Y10040" s="3"/>
    </row>
    <row r="10041" spans="16:25" x14ac:dyDescent="0.45">
      <c r="P10041" s="3"/>
      <c r="W10041" s="3"/>
      <c r="Y10041" s="3"/>
    </row>
    <row r="10042" spans="16:25" x14ac:dyDescent="0.45">
      <c r="P10042" s="3"/>
      <c r="W10042" s="3"/>
      <c r="Y10042" s="3"/>
    </row>
    <row r="10043" spans="16:25" x14ac:dyDescent="0.45">
      <c r="P10043" s="3"/>
      <c r="W10043" s="3"/>
      <c r="Y10043" s="3"/>
    </row>
    <row r="10044" spans="16:25" x14ac:dyDescent="0.45">
      <c r="P10044" s="3"/>
      <c r="W10044" s="3"/>
      <c r="Y10044" s="3"/>
    </row>
    <row r="10045" spans="16:25" x14ac:dyDescent="0.45">
      <c r="P10045" s="3"/>
      <c r="W10045" s="3"/>
      <c r="Y10045" s="3"/>
    </row>
    <row r="10046" spans="16:25" x14ac:dyDescent="0.45">
      <c r="P10046" s="3"/>
      <c r="W10046" s="3"/>
      <c r="Y10046" s="3"/>
    </row>
    <row r="10047" spans="16:25" x14ac:dyDescent="0.45">
      <c r="P10047" s="3"/>
      <c r="W10047" s="3"/>
      <c r="Y10047" s="3"/>
    </row>
    <row r="10048" spans="16:25" x14ac:dyDescent="0.45">
      <c r="P10048" s="3"/>
      <c r="W10048" s="3"/>
      <c r="Y10048" s="3"/>
    </row>
    <row r="10049" spans="16:25" x14ac:dyDescent="0.45">
      <c r="P10049" s="3"/>
      <c r="W10049" s="3"/>
      <c r="Y10049" s="3"/>
    </row>
    <row r="10050" spans="16:25" x14ac:dyDescent="0.45">
      <c r="P10050" s="3"/>
      <c r="W10050" s="3"/>
      <c r="Y10050" s="3"/>
    </row>
    <row r="10051" spans="16:25" x14ac:dyDescent="0.45">
      <c r="P10051" s="3"/>
      <c r="W10051" s="3"/>
      <c r="Y10051" s="3"/>
    </row>
    <row r="10052" spans="16:25" x14ac:dyDescent="0.45">
      <c r="P10052" s="3"/>
      <c r="W10052" s="3"/>
      <c r="Y10052" s="3"/>
    </row>
    <row r="10053" spans="16:25" x14ac:dyDescent="0.45">
      <c r="P10053" s="3"/>
      <c r="W10053" s="3"/>
      <c r="Y10053" s="3"/>
    </row>
    <row r="10054" spans="16:25" x14ac:dyDescent="0.45">
      <c r="P10054" s="3"/>
      <c r="W10054" s="3"/>
      <c r="Y10054" s="3"/>
    </row>
    <row r="10055" spans="16:25" x14ac:dyDescent="0.45">
      <c r="P10055" s="3"/>
      <c r="W10055" s="3"/>
      <c r="Y10055" s="3"/>
    </row>
    <row r="10056" spans="16:25" x14ac:dyDescent="0.45">
      <c r="P10056" s="3"/>
      <c r="W10056" s="3"/>
      <c r="Y10056" s="3"/>
    </row>
    <row r="10057" spans="16:25" x14ac:dyDescent="0.45">
      <c r="P10057" s="3"/>
      <c r="W10057" s="3"/>
      <c r="Y10057" s="3"/>
    </row>
    <row r="10058" spans="16:25" x14ac:dyDescent="0.45">
      <c r="P10058" s="3"/>
      <c r="W10058" s="3"/>
      <c r="Y10058" s="3"/>
    </row>
    <row r="10059" spans="16:25" x14ac:dyDescent="0.45">
      <c r="P10059" s="3"/>
      <c r="W10059" s="3"/>
      <c r="Y10059" s="3"/>
    </row>
    <row r="10060" spans="16:25" x14ac:dyDescent="0.45">
      <c r="P10060" s="3"/>
      <c r="W10060" s="3"/>
      <c r="Y10060" s="3"/>
    </row>
    <row r="10061" spans="16:25" x14ac:dyDescent="0.45">
      <c r="P10061" s="3"/>
      <c r="W10061" s="3"/>
      <c r="Y10061" s="3"/>
    </row>
    <row r="10062" spans="16:25" x14ac:dyDescent="0.45">
      <c r="P10062" s="3"/>
      <c r="W10062" s="3"/>
      <c r="Y10062" s="3"/>
    </row>
    <row r="10063" spans="16:25" x14ac:dyDescent="0.45">
      <c r="P10063" s="3"/>
      <c r="W10063" s="3"/>
      <c r="Y10063" s="3"/>
    </row>
    <row r="10064" spans="16:25" x14ac:dyDescent="0.45">
      <c r="P10064" s="3"/>
      <c r="W10064" s="3"/>
      <c r="Y10064" s="3"/>
    </row>
    <row r="10065" spans="16:25" x14ac:dyDescent="0.45">
      <c r="P10065" s="3"/>
      <c r="W10065" s="3"/>
      <c r="Y10065" s="3"/>
    </row>
    <row r="10066" spans="16:25" x14ac:dyDescent="0.45">
      <c r="P10066" s="3"/>
      <c r="W10066" s="3"/>
      <c r="Y10066" s="3"/>
    </row>
    <row r="10067" spans="16:25" x14ac:dyDescent="0.45">
      <c r="P10067" s="3"/>
      <c r="W10067" s="3"/>
      <c r="Y10067" s="3"/>
    </row>
    <row r="10068" spans="16:25" x14ac:dyDescent="0.45">
      <c r="P10068" s="3"/>
      <c r="W10068" s="3"/>
      <c r="Y10068" s="3"/>
    </row>
    <row r="10069" spans="16:25" x14ac:dyDescent="0.45">
      <c r="P10069" s="3"/>
      <c r="W10069" s="3"/>
      <c r="Y10069" s="3"/>
    </row>
    <row r="10070" spans="16:25" x14ac:dyDescent="0.45">
      <c r="P10070" s="3"/>
      <c r="W10070" s="3"/>
      <c r="Y10070" s="3"/>
    </row>
    <row r="10071" spans="16:25" x14ac:dyDescent="0.45">
      <c r="P10071" s="3"/>
      <c r="W10071" s="3"/>
      <c r="Y10071" s="3"/>
    </row>
    <row r="10072" spans="16:25" x14ac:dyDescent="0.45">
      <c r="P10072" s="3"/>
      <c r="W10072" s="3"/>
      <c r="Y10072" s="3"/>
    </row>
    <row r="10073" spans="16:25" x14ac:dyDescent="0.45">
      <c r="P10073" s="3"/>
      <c r="W10073" s="3"/>
      <c r="Y10073" s="3"/>
    </row>
    <row r="10074" spans="16:25" x14ac:dyDescent="0.45">
      <c r="P10074" s="3"/>
      <c r="W10074" s="3"/>
      <c r="Y10074" s="3"/>
    </row>
    <row r="10075" spans="16:25" x14ac:dyDescent="0.45">
      <c r="P10075" s="3"/>
      <c r="W10075" s="3"/>
      <c r="Y10075" s="3"/>
    </row>
    <row r="10076" spans="16:25" x14ac:dyDescent="0.45">
      <c r="P10076" s="3"/>
      <c r="W10076" s="3"/>
      <c r="Y10076" s="3"/>
    </row>
    <row r="10077" spans="16:25" x14ac:dyDescent="0.45">
      <c r="P10077" s="3"/>
      <c r="W10077" s="3"/>
      <c r="Y10077" s="3"/>
    </row>
    <row r="10078" spans="16:25" x14ac:dyDescent="0.45">
      <c r="P10078" s="3"/>
      <c r="W10078" s="3"/>
      <c r="Y10078" s="3"/>
    </row>
    <row r="10079" spans="16:25" x14ac:dyDescent="0.45">
      <c r="P10079" s="3"/>
      <c r="W10079" s="3"/>
      <c r="Y10079" s="3"/>
    </row>
    <row r="10080" spans="16:25" x14ac:dyDescent="0.45">
      <c r="P10080" s="3"/>
      <c r="W10080" s="3"/>
      <c r="Y10080" s="3"/>
    </row>
    <row r="10081" spans="16:25" x14ac:dyDescent="0.45">
      <c r="P10081" s="3"/>
      <c r="W10081" s="3"/>
      <c r="Y10081" s="3"/>
    </row>
    <row r="10082" spans="16:25" x14ac:dyDescent="0.45">
      <c r="P10082" s="3"/>
      <c r="W10082" s="3"/>
      <c r="Y10082" s="3"/>
    </row>
    <row r="10083" spans="16:25" x14ac:dyDescent="0.45">
      <c r="P10083" s="3"/>
      <c r="W10083" s="3"/>
      <c r="Y10083" s="3"/>
    </row>
    <row r="10084" spans="16:25" x14ac:dyDescent="0.45">
      <c r="P10084" s="3"/>
      <c r="W10084" s="3"/>
      <c r="Y10084" s="3"/>
    </row>
    <row r="10085" spans="16:25" x14ac:dyDescent="0.45">
      <c r="P10085" s="3"/>
      <c r="W10085" s="3"/>
      <c r="Y10085" s="3"/>
    </row>
    <row r="10086" spans="16:25" x14ac:dyDescent="0.45">
      <c r="P10086" s="3"/>
      <c r="W10086" s="3"/>
      <c r="Y10086" s="3"/>
    </row>
    <row r="10087" spans="16:25" x14ac:dyDescent="0.45">
      <c r="P10087" s="3"/>
      <c r="W10087" s="3"/>
      <c r="Y10087" s="3"/>
    </row>
    <row r="10088" spans="16:25" x14ac:dyDescent="0.45">
      <c r="P10088" s="3"/>
      <c r="W10088" s="3"/>
      <c r="Y10088" s="3"/>
    </row>
    <row r="10089" spans="16:25" x14ac:dyDescent="0.45">
      <c r="P10089" s="3"/>
      <c r="W10089" s="3"/>
      <c r="Y10089" s="3"/>
    </row>
    <row r="10090" spans="16:25" x14ac:dyDescent="0.45">
      <c r="P10090" s="3"/>
      <c r="W10090" s="3"/>
      <c r="Y10090" s="3"/>
    </row>
    <row r="10091" spans="16:25" x14ac:dyDescent="0.45">
      <c r="P10091" s="3"/>
      <c r="W10091" s="3"/>
      <c r="Y10091" s="3"/>
    </row>
    <row r="10092" spans="16:25" x14ac:dyDescent="0.45">
      <c r="P10092" s="3"/>
      <c r="W10092" s="3"/>
      <c r="Y10092" s="3"/>
    </row>
    <row r="10093" spans="16:25" x14ac:dyDescent="0.45">
      <c r="P10093" s="3"/>
      <c r="W10093" s="3"/>
      <c r="Y10093" s="3"/>
    </row>
    <row r="10094" spans="16:25" x14ac:dyDescent="0.45">
      <c r="P10094" s="3"/>
      <c r="W10094" s="3"/>
      <c r="Y10094" s="3"/>
    </row>
    <row r="10095" spans="16:25" x14ac:dyDescent="0.45">
      <c r="P10095" s="3"/>
      <c r="W10095" s="3"/>
      <c r="Y10095" s="3"/>
    </row>
    <row r="10096" spans="16:25" x14ac:dyDescent="0.45">
      <c r="P10096" s="3"/>
      <c r="W10096" s="3"/>
      <c r="Y10096" s="3"/>
    </row>
    <row r="10097" spans="16:25" x14ac:dyDescent="0.45">
      <c r="P10097" s="3"/>
      <c r="W10097" s="3"/>
      <c r="Y10097" s="3"/>
    </row>
    <row r="10098" spans="16:25" x14ac:dyDescent="0.45">
      <c r="P10098" s="3"/>
      <c r="W10098" s="3"/>
      <c r="Y10098" s="3"/>
    </row>
    <row r="10099" spans="16:25" x14ac:dyDescent="0.45">
      <c r="P10099" s="3"/>
      <c r="W10099" s="3"/>
      <c r="Y10099" s="3"/>
    </row>
    <row r="10100" spans="16:25" x14ac:dyDescent="0.45">
      <c r="P10100" s="3"/>
      <c r="W10100" s="3"/>
      <c r="Y10100" s="3"/>
    </row>
    <row r="10101" spans="16:25" x14ac:dyDescent="0.45">
      <c r="P10101" s="3"/>
      <c r="W10101" s="3"/>
      <c r="Y10101" s="3"/>
    </row>
    <row r="10102" spans="16:25" x14ac:dyDescent="0.45">
      <c r="P10102" s="3"/>
      <c r="W10102" s="3"/>
      <c r="Y10102" s="3"/>
    </row>
    <row r="10103" spans="16:25" x14ac:dyDescent="0.45">
      <c r="P10103" s="3"/>
      <c r="W10103" s="3"/>
      <c r="Y10103" s="3"/>
    </row>
    <row r="10104" spans="16:25" x14ac:dyDescent="0.45">
      <c r="P10104" s="3"/>
      <c r="W10104" s="3"/>
      <c r="Y10104" s="3"/>
    </row>
    <row r="10105" spans="16:25" x14ac:dyDescent="0.45">
      <c r="P10105" s="3"/>
      <c r="W10105" s="3"/>
      <c r="Y10105" s="3"/>
    </row>
    <row r="10106" spans="16:25" x14ac:dyDescent="0.45">
      <c r="P10106" s="3"/>
      <c r="W10106" s="3"/>
      <c r="Y10106" s="3"/>
    </row>
    <row r="10107" spans="16:25" x14ac:dyDescent="0.45">
      <c r="P10107" s="3"/>
      <c r="W10107" s="3"/>
      <c r="Y10107" s="3"/>
    </row>
    <row r="10108" spans="16:25" x14ac:dyDescent="0.45">
      <c r="P10108" s="3"/>
      <c r="W10108" s="3"/>
      <c r="Y10108" s="3"/>
    </row>
    <row r="10109" spans="16:25" x14ac:dyDescent="0.45">
      <c r="P10109" s="3"/>
      <c r="W10109" s="3"/>
      <c r="Y10109" s="3"/>
    </row>
    <row r="10110" spans="16:25" x14ac:dyDescent="0.45">
      <c r="P10110" s="3"/>
      <c r="W10110" s="3"/>
      <c r="Y10110" s="3"/>
    </row>
    <row r="10111" spans="16:25" x14ac:dyDescent="0.45">
      <c r="P10111" s="3"/>
      <c r="W10111" s="3"/>
      <c r="Y10111" s="3"/>
    </row>
    <row r="10112" spans="16:25" x14ac:dyDescent="0.45">
      <c r="P10112" s="3"/>
      <c r="W10112" s="3"/>
      <c r="Y10112" s="3"/>
    </row>
    <row r="10113" spans="16:25" x14ac:dyDescent="0.45">
      <c r="P10113" s="3"/>
      <c r="W10113" s="3"/>
      <c r="Y10113" s="3"/>
    </row>
    <row r="10114" spans="16:25" x14ac:dyDescent="0.45">
      <c r="P10114" s="3"/>
      <c r="W10114" s="3"/>
      <c r="Y10114" s="3"/>
    </row>
    <row r="10115" spans="16:25" x14ac:dyDescent="0.45">
      <c r="P10115" s="3"/>
      <c r="W10115" s="3"/>
      <c r="Y10115" s="3"/>
    </row>
    <row r="10116" spans="16:25" x14ac:dyDescent="0.45">
      <c r="P10116" s="3"/>
      <c r="W10116" s="3"/>
      <c r="Y10116" s="3"/>
    </row>
    <row r="10117" spans="16:25" x14ac:dyDescent="0.45">
      <c r="P10117" s="3"/>
      <c r="W10117" s="3"/>
      <c r="Y10117" s="3"/>
    </row>
    <row r="10118" spans="16:25" x14ac:dyDescent="0.45">
      <c r="P10118" s="3"/>
      <c r="W10118" s="3"/>
      <c r="Y10118" s="3"/>
    </row>
    <row r="10119" spans="16:25" x14ac:dyDescent="0.45">
      <c r="P10119" s="3"/>
      <c r="W10119" s="3"/>
      <c r="Y10119" s="3"/>
    </row>
    <row r="10120" spans="16:25" x14ac:dyDescent="0.45">
      <c r="P10120" s="3"/>
      <c r="W10120" s="3"/>
      <c r="Y10120" s="3"/>
    </row>
    <row r="10121" spans="16:25" x14ac:dyDescent="0.45">
      <c r="P10121" s="3"/>
      <c r="W10121" s="3"/>
      <c r="Y10121" s="3"/>
    </row>
    <row r="10122" spans="16:25" x14ac:dyDescent="0.45">
      <c r="P10122" s="3"/>
      <c r="W10122" s="3"/>
      <c r="Y10122" s="3"/>
    </row>
    <row r="10123" spans="16:25" x14ac:dyDescent="0.45">
      <c r="P10123" s="3"/>
      <c r="W10123" s="3"/>
      <c r="Y10123" s="3"/>
    </row>
    <row r="10124" spans="16:25" x14ac:dyDescent="0.45">
      <c r="P10124" s="3"/>
      <c r="W10124" s="3"/>
      <c r="Y10124" s="3"/>
    </row>
    <row r="10125" spans="16:25" x14ac:dyDescent="0.45">
      <c r="P10125" s="3"/>
      <c r="W10125" s="3"/>
      <c r="Y10125" s="3"/>
    </row>
    <row r="10126" spans="16:25" x14ac:dyDescent="0.45">
      <c r="P10126" s="3"/>
      <c r="W10126" s="3"/>
      <c r="Y10126" s="3"/>
    </row>
    <row r="10127" spans="16:25" x14ac:dyDescent="0.45">
      <c r="P10127" s="3"/>
      <c r="W10127" s="3"/>
      <c r="Y10127" s="3"/>
    </row>
    <row r="10128" spans="16:25" x14ac:dyDescent="0.45">
      <c r="P10128" s="3"/>
      <c r="W10128" s="3"/>
      <c r="Y10128" s="3"/>
    </row>
    <row r="10129" spans="16:25" x14ac:dyDescent="0.45">
      <c r="P10129" s="3"/>
      <c r="W10129" s="3"/>
      <c r="Y10129" s="3"/>
    </row>
    <row r="10130" spans="16:25" x14ac:dyDescent="0.45">
      <c r="P10130" s="3"/>
      <c r="W10130" s="3"/>
      <c r="Y10130" s="3"/>
    </row>
    <row r="10131" spans="16:25" x14ac:dyDescent="0.45">
      <c r="P10131" s="3"/>
      <c r="W10131" s="3"/>
      <c r="Y10131" s="3"/>
    </row>
    <row r="10132" spans="16:25" x14ac:dyDescent="0.45">
      <c r="P10132" s="3"/>
      <c r="W10132" s="3"/>
      <c r="Y10132" s="3"/>
    </row>
    <row r="10133" spans="16:25" x14ac:dyDescent="0.45">
      <c r="P10133" s="3"/>
      <c r="W10133" s="3"/>
      <c r="Y10133" s="3"/>
    </row>
    <row r="10134" spans="16:25" x14ac:dyDescent="0.45">
      <c r="P10134" s="3"/>
      <c r="W10134" s="3"/>
      <c r="Y10134" s="3"/>
    </row>
    <row r="10135" spans="16:25" x14ac:dyDescent="0.45">
      <c r="P10135" s="3"/>
      <c r="W10135" s="3"/>
      <c r="Y10135" s="3"/>
    </row>
    <row r="10136" spans="16:25" x14ac:dyDescent="0.45">
      <c r="P10136" s="3"/>
      <c r="W10136" s="3"/>
      <c r="Y10136" s="3"/>
    </row>
    <row r="10137" spans="16:25" x14ac:dyDescent="0.45">
      <c r="P10137" s="3"/>
      <c r="W10137" s="3"/>
      <c r="Y10137" s="3"/>
    </row>
    <row r="10138" spans="16:25" x14ac:dyDescent="0.45">
      <c r="P10138" s="3"/>
      <c r="W10138" s="3"/>
      <c r="Y10138" s="3"/>
    </row>
    <row r="10139" spans="16:25" x14ac:dyDescent="0.45">
      <c r="P10139" s="3"/>
      <c r="W10139" s="3"/>
      <c r="Y10139" s="3"/>
    </row>
    <row r="10140" spans="16:25" x14ac:dyDescent="0.45">
      <c r="P10140" s="3"/>
      <c r="W10140" s="3"/>
      <c r="Y10140" s="3"/>
    </row>
    <row r="10141" spans="16:25" x14ac:dyDescent="0.45">
      <c r="P10141" s="3"/>
      <c r="W10141" s="3"/>
      <c r="Y10141" s="3"/>
    </row>
    <row r="10142" spans="16:25" x14ac:dyDescent="0.45">
      <c r="P10142" s="3"/>
      <c r="W10142" s="3"/>
      <c r="Y10142" s="3"/>
    </row>
    <row r="10143" spans="16:25" x14ac:dyDescent="0.45">
      <c r="P10143" s="3"/>
      <c r="W10143" s="3"/>
      <c r="Y10143" s="3"/>
    </row>
    <row r="10144" spans="16:25" x14ac:dyDescent="0.45">
      <c r="P10144" s="3"/>
      <c r="W10144" s="3"/>
      <c r="Y10144" s="3"/>
    </row>
    <row r="10145" spans="16:25" x14ac:dyDescent="0.45">
      <c r="P10145" s="3"/>
      <c r="W10145" s="3"/>
      <c r="Y10145" s="3"/>
    </row>
    <row r="10146" spans="16:25" x14ac:dyDescent="0.45">
      <c r="P10146" s="3"/>
      <c r="W10146" s="3"/>
      <c r="Y10146" s="3"/>
    </row>
    <row r="10147" spans="16:25" x14ac:dyDescent="0.45">
      <c r="P10147" s="3"/>
      <c r="W10147" s="3"/>
      <c r="Y10147" s="3"/>
    </row>
    <row r="10148" spans="16:25" x14ac:dyDescent="0.45">
      <c r="P10148" s="3"/>
      <c r="W10148" s="3"/>
      <c r="Y10148" s="3"/>
    </row>
    <row r="10149" spans="16:25" x14ac:dyDescent="0.45">
      <c r="P10149" s="3"/>
      <c r="W10149" s="3"/>
      <c r="Y10149" s="3"/>
    </row>
    <row r="10150" spans="16:25" x14ac:dyDescent="0.45">
      <c r="P10150" s="3"/>
      <c r="W10150" s="3"/>
      <c r="Y10150" s="3"/>
    </row>
    <row r="10151" spans="16:25" x14ac:dyDescent="0.45">
      <c r="P10151" s="3"/>
      <c r="W10151" s="3"/>
      <c r="Y10151" s="3"/>
    </row>
    <row r="10152" spans="16:25" x14ac:dyDescent="0.45">
      <c r="P10152" s="3"/>
      <c r="W10152" s="3"/>
      <c r="Y10152" s="3"/>
    </row>
    <row r="10153" spans="16:25" x14ac:dyDescent="0.45">
      <c r="P10153" s="3"/>
      <c r="W10153" s="3"/>
      <c r="Y10153" s="3"/>
    </row>
    <row r="10154" spans="16:25" x14ac:dyDescent="0.45">
      <c r="P10154" s="3"/>
      <c r="W10154" s="3"/>
      <c r="Y10154" s="3"/>
    </row>
    <row r="10155" spans="16:25" x14ac:dyDescent="0.45">
      <c r="P10155" s="3"/>
      <c r="W10155" s="3"/>
      <c r="Y10155" s="3"/>
    </row>
    <row r="10156" spans="16:25" x14ac:dyDescent="0.45">
      <c r="P10156" s="3"/>
      <c r="W10156" s="3"/>
      <c r="Y10156" s="3"/>
    </row>
    <row r="10157" spans="16:25" x14ac:dyDescent="0.45">
      <c r="P10157" s="3"/>
      <c r="W10157" s="3"/>
      <c r="Y10157" s="3"/>
    </row>
    <row r="10158" spans="16:25" x14ac:dyDescent="0.45">
      <c r="P10158" s="3"/>
      <c r="W10158" s="3"/>
      <c r="Y10158" s="3"/>
    </row>
    <row r="10159" spans="16:25" x14ac:dyDescent="0.45">
      <c r="P10159" s="3"/>
      <c r="W10159" s="3"/>
      <c r="Y10159" s="3"/>
    </row>
    <row r="10160" spans="16:25" x14ac:dyDescent="0.45">
      <c r="P10160" s="3"/>
      <c r="W10160" s="3"/>
      <c r="Y10160" s="3"/>
    </row>
    <row r="10161" spans="16:25" x14ac:dyDescent="0.45">
      <c r="P10161" s="3"/>
      <c r="W10161" s="3"/>
      <c r="Y10161" s="3"/>
    </row>
    <row r="10162" spans="16:25" x14ac:dyDescent="0.45">
      <c r="P10162" s="3"/>
      <c r="W10162" s="3"/>
      <c r="Y10162" s="3"/>
    </row>
    <row r="10163" spans="16:25" x14ac:dyDescent="0.45">
      <c r="P10163" s="3"/>
      <c r="W10163" s="3"/>
      <c r="Y10163" s="3"/>
    </row>
    <row r="10164" spans="16:25" x14ac:dyDescent="0.45">
      <c r="P10164" s="3"/>
      <c r="W10164" s="3"/>
      <c r="Y10164" s="3"/>
    </row>
    <row r="10165" spans="16:25" x14ac:dyDescent="0.45">
      <c r="P10165" s="3"/>
      <c r="W10165" s="3"/>
      <c r="Y10165" s="3"/>
    </row>
    <row r="10166" spans="16:25" x14ac:dyDescent="0.45">
      <c r="P10166" s="3"/>
      <c r="W10166" s="3"/>
      <c r="Y10166" s="3"/>
    </row>
    <row r="10167" spans="16:25" x14ac:dyDescent="0.45">
      <c r="P10167" s="3"/>
      <c r="W10167" s="3"/>
      <c r="Y10167" s="3"/>
    </row>
    <row r="10168" spans="16:25" x14ac:dyDescent="0.45">
      <c r="P10168" s="3"/>
      <c r="W10168" s="3"/>
      <c r="Y10168" s="3"/>
    </row>
    <row r="10169" spans="16:25" x14ac:dyDescent="0.45">
      <c r="P10169" s="3"/>
      <c r="W10169" s="3"/>
      <c r="Y10169" s="3"/>
    </row>
    <row r="10170" spans="16:25" x14ac:dyDescent="0.45">
      <c r="P10170" s="3"/>
      <c r="W10170" s="3"/>
      <c r="Y10170" s="3"/>
    </row>
    <row r="10171" spans="16:25" x14ac:dyDescent="0.45">
      <c r="P10171" s="3"/>
      <c r="W10171" s="3"/>
      <c r="Y10171" s="3"/>
    </row>
    <row r="10172" spans="16:25" x14ac:dyDescent="0.45">
      <c r="P10172" s="3"/>
      <c r="W10172" s="3"/>
      <c r="Y10172" s="3"/>
    </row>
    <row r="10173" spans="16:25" x14ac:dyDescent="0.45">
      <c r="P10173" s="3"/>
      <c r="W10173" s="3"/>
      <c r="Y10173" s="3"/>
    </row>
    <row r="10174" spans="16:25" x14ac:dyDescent="0.45">
      <c r="P10174" s="3"/>
      <c r="W10174" s="3"/>
      <c r="Y10174" s="3"/>
    </row>
    <row r="10175" spans="16:25" x14ac:dyDescent="0.45">
      <c r="P10175" s="3"/>
      <c r="W10175" s="3"/>
      <c r="Y10175" s="3"/>
    </row>
    <row r="10176" spans="16:25" x14ac:dyDescent="0.45">
      <c r="P10176" s="3"/>
      <c r="W10176" s="3"/>
      <c r="Y10176" s="3"/>
    </row>
    <row r="10177" spans="16:25" x14ac:dyDescent="0.45">
      <c r="P10177" s="3"/>
      <c r="W10177" s="3"/>
      <c r="Y10177" s="3"/>
    </row>
    <row r="10178" spans="16:25" x14ac:dyDescent="0.45">
      <c r="P10178" s="3"/>
      <c r="W10178" s="3"/>
      <c r="Y10178" s="3"/>
    </row>
    <row r="10179" spans="16:25" x14ac:dyDescent="0.45">
      <c r="P10179" s="3"/>
      <c r="W10179" s="3"/>
      <c r="Y10179" s="3"/>
    </row>
    <row r="10180" spans="16:25" x14ac:dyDescent="0.45">
      <c r="P10180" s="3"/>
      <c r="W10180" s="3"/>
      <c r="Y10180" s="3"/>
    </row>
    <row r="10181" spans="16:25" x14ac:dyDescent="0.45">
      <c r="P10181" s="3"/>
      <c r="W10181" s="3"/>
      <c r="Y10181" s="3"/>
    </row>
    <row r="10182" spans="16:25" x14ac:dyDescent="0.45">
      <c r="P10182" s="3"/>
      <c r="W10182" s="3"/>
      <c r="Y10182" s="3"/>
    </row>
    <row r="10183" spans="16:25" x14ac:dyDescent="0.45">
      <c r="P10183" s="3"/>
      <c r="W10183" s="3"/>
      <c r="Y10183" s="3"/>
    </row>
    <row r="10184" spans="16:25" x14ac:dyDescent="0.45">
      <c r="P10184" s="3"/>
      <c r="W10184" s="3"/>
      <c r="Y10184" s="3"/>
    </row>
    <row r="10185" spans="16:25" x14ac:dyDescent="0.45">
      <c r="P10185" s="3"/>
      <c r="W10185" s="3"/>
      <c r="Y10185" s="3"/>
    </row>
    <row r="10186" spans="16:25" x14ac:dyDescent="0.45">
      <c r="P10186" s="3"/>
      <c r="W10186" s="3"/>
      <c r="Y10186" s="3"/>
    </row>
    <row r="10187" spans="16:25" x14ac:dyDescent="0.45">
      <c r="P10187" s="3"/>
      <c r="W10187" s="3"/>
      <c r="Y10187" s="3"/>
    </row>
    <row r="10188" spans="16:25" x14ac:dyDescent="0.45">
      <c r="P10188" s="3"/>
      <c r="W10188" s="3"/>
      <c r="Y10188" s="3"/>
    </row>
    <row r="10189" spans="16:25" x14ac:dyDescent="0.45">
      <c r="P10189" s="3"/>
      <c r="W10189" s="3"/>
      <c r="Y10189" s="3"/>
    </row>
    <row r="10190" spans="16:25" x14ac:dyDescent="0.45">
      <c r="P10190" s="3"/>
      <c r="W10190" s="3"/>
      <c r="Y10190" s="3"/>
    </row>
    <row r="10191" spans="16:25" x14ac:dyDescent="0.45">
      <c r="P10191" s="3"/>
      <c r="W10191" s="3"/>
      <c r="Y10191" s="3"/>
    </row>
    <row r="10192" spans="16:25" x14ac:dyDescent="0.45">
      <c r="P10192" s="3"/>
      <c r="W10192" s="3"/>
      <c r="Y10192" s="3"/>
    </row>
    <row r="10193" spans="16:25" x14ac:dyDescent="0.45">
      <c r="P10193" s="3"/>
      <c r="W10193" s="3"/>
      <c r="Y10193" s="3"/>
    </row>
    <row r="10194" spans="16:25" x14ac:dyDescent="0.45">
      <c r="P10194" s="3"/>
      <c r="W10194" s="3"/>
      <c r="Y10194" s="3"/>
    </row>
    <row r="10195" spans="16:25" x14ac:dyDescent="0.45">
      <c r="P10195" s="3"/>
      <c r="W10195" s="3"/>
      <c r="Y10195" s="3"/>
    </row>
    <row r="10196" spans="16:25" x14ac:dyDescent="0.45">
      <c r="P10196" s="3"/>
      <c r="W10196" s="3"/>
      <c r="Y10196" s="3"/>
    </row>
    <row r="10197" spans="16:25" x14ac:dyDescent="0.45">
      <c r="P10197" s="3"/>
      <c r="W10197" s="3"/>
      <c r="Y10197" s="3"/>
    </row>
    <row r="10198" spans="16:25" x14ac:dyDescent="0.45">
      <c r="P10198" s="3"/>
      <c r="W10198" s="3"/>
      <c r="Y10198" s="3"/>
    </row>
    <row r="10199" spans="16:25" x14ac:dyDescent="0.45">
      <c r="P10199" s="3"/>
      <c r="W10199" s="3"/>
      <c r="Y10199" s="3"/>
    </row>
    <row r="10200" spans="16:25" x14ac:dyDescent="0.45">
      <c r="P10200" s="3"/>
      <c r="W10200" s="3"/>
      <c r="Y10200" s="3"/>
    </row>
    <row r="10201" spans="16:25" x14ac:dyDescent="0.45">
      <c r="P10201" s="3"/>
      <c r="W10201" s="3"/>
      <c r="Y10201" s="3"/>
    </row>
    <row r="10202" spans="16:25" x14ac:dyDescent="0.45">
      <c r="P10202" s="3"/>
      <c r="W10202" s="3"/>
      <c r="Y10202" s="3"/>
    </row>
    <row r="10203" spans="16:25" x14ac:dyDescent="0.45">
      <c r="P10203" s="3"/>
      <c r="W10203" s="3"/>
      <c r="Y10203" s="3"/>
    </row>
    <row r="10204" spans="16:25" x14ac:dyDescent="0.45">
      <c r="P10204" s="3"/>
      <c r="W10204" s="3"/>
      <c r="Y10204" s="3"/>
    </row>
    <row r="10205" spans="16:25" x14ac:dyDescent="0.45">
      <c r="P10205" s="3"/>
      <c r="W10205" s="3"/>
      <c r="Y10205" s="3"/>
    </row>
    <row r="10206" spans="16:25" x14ac:dyDescent="0.45">
      <c r="P10206" s="3"/>
      <c r="W10206" s="3"/>
      <c r="Y10206" s="3"/>
    </row>
    <row r="10207" spans="16:25" x14ac:dyDescent="0.45">
      <c r="P10207" s="3"/>
      <c r="W10207" s="3"/>
      <c r="Y10207" s="3"/>
    </row>
    <row r="10208" spans="16:25" x14ac:dyDescent="0.45">
      <c r="P10208" s="3"/>
      <c r="W10208" s="3"/>
      <c r="Y10208" s="3"/>
    </row>
    <row r="10209" spans="16:25" x14ac:dyDescent="0.45">
      <c r="P10209" s="3"/>
      <c r="W10209" s="3"/>
      <c r="Y10209" s="3"/>
    </row>
    <row r="10210" spans="16:25" x14ac:dyDescent="0.45">
      <c r="P10210" s="3"/>
      <c r="W10210" s="3"/>
      <c r="Y10210" s="3"/>
    </row>
    <row r="10211" spans="16:25" x14ac:dyDescent="0.45">
      <c r="P10211" s="3"/>
      <c r="W10211" s="3"/>
      <c r="Y10211" s="3"/>
    </row>
    <row r="10212" spans="16:25" x14ac:dyDescent="0.45">
      <c r="P10212" s="3"/>
      <c r="W10212" s="3"/>
      <c r="Y10212" s="3"/>
    </row>
    <row r="10213" spans="16:25" x14ac:dyDescent="0.45">
      <c r="P10213" s="3"/>
      <c r="W10213" s="3"/>
      <c r="Y10213" s="3"/>
    </row>
    <row r="10214" spans="16:25" x14ac:dyDescent="0.45">
      <c r="P10214" s="3"/>
      <c r="W10214" s="3"/>
      <c r="Y10214" s="3"/>
    </row>
    <row r="10215" spans="16:25" x14ac:dyDescent="0.45">
      <c r="P10215" s="3"/>
      <c r="W10215" s="3"/>
      <c r="Y10215" s="3"/>
    </row>
    <row r="10216" spans="16:25" x14ac:dyDescent="0.45">
      <c r="P10216" s="3"/>
      <c r="W10216" s="3"/>
      <c r="Y10216" s="3"/>
    </row>
    <row r="10217" spans="16:25" x14ac:dyDescent="0.45">
      <c r="P10217" s="3"/>
      <c r="W10217" s="3"/>
      <c r="Y10217" s="3"/>
    </row>
    <row r="10218" spans="16:25" x14ac:dyDescent="0.45">
      <c r="P10218" s="3"/>
      <c r="W10218" s="3"/>
      <c r="Y10218" s="3"/>
    </row>
    <row r="10219" spans="16:25" x14ac:dyDescent="0.45">
      <c r="P10219" s="3"/>
      <c r="W10219" s="3"/>
      <c r="Y10219" s="3"/>
    </row>
    <row r="10220" spans="16:25" x14ac:dyDescent="0.45">
      <c r="P10220" s="3"/>
      <c r="W10220" s="3"/>
      <c r="Y10220" s="3"/>
    </row>
    <row r="10221" spans="16:25" x14ac:dyDescent="0.45">
      <c r="P10221" s="3"/>
      <c r="W10221" s="3"/>
      <c r="Y10221" s="3"/>
    </row>
    <row r="10222" spans="16:25" x14ac:dyDescent="0.45">
      <c r="P10222" s="3"/>
      <c r="W10222" s="3"/>
      <c r="Y10222" s="3"/>
    </row>
    <row r="10223" spans="16:25" x14ac:dyDescent="0.45">
      <c r="P10223" s="3"/>
      <c r="W10223" s="3"/>
      <c r="Y10223" s="3"/>
    </row>
    <row r="10224" spans="16:25" x14ac:dyDescent="0.45">
      <c r="P10224" s="3"/>
      <c r="W10224" s="3"/>
      <c r="Y10224" s="3"/>
    </row>
    <row r="10225" spans="16:25" x14ac:dyDescent="0.45">
      <c r="P10225" s="3"/>
      <c r="W10225" s="3"/>
      <c r="Y10225" s="3"/>
    </row>
    <row r="10226" spans="16:25" x14ac:dyDescent="0.45">
      <c r="P10226" s="3"/>
      <c r="W10226" s="3"/>
      <c r="Y10226" s="3"/>
    </row>
    <row r="10227" spans="16:25" x14ac:dyDescent="0.45">
      <c r="P10227" s="3"/>
      <c r="W10227" s="3"/>
      <c r="Y10227" s="3"/>
    </row>
    <row r="10228" spans="16:25" x14ac:dyDescent="0.45">
      <c r="P10228" s="3"/>
      <c r="W10228" s="3"/>
      <c r="Y10228" s="3"/>
    </row>
    <row r="10229" spans="16:25" x14ac:dyDescent="0.45">
      <c r="P10229" s="3"/>
      <c r="W10229" s="3"/>
      <c r="Y10229" s="3"/>
    </row>
    <row r="10230" spans="16:25" x14ac:dyDescent="0.45">
      <c r="P10230" s="3"/>
      <c r="W10230" s="3"/>
      <c r="Y10230" s="3"/>
    </row>
    <row r="10231" spans="16:25" x14ac:dyDescent="0.45">
      <c r="P10231" s="3"/>
      <c r="W10231" s="3"/>
      <c r="Y10231" s="3"/>
    </row>
    <row r="10232" spans="16:25" x14ac:dyDescent="0.45">
      <c r="P10232" s="3"/>
      <c r="W10232" s="3"/>
      <c r="Y10232" s="3"/>
    </row>
    <row r="10233" spans="16:25" x14ac:dyDescent="0.45">
      <c r="P10233" s="3"/>
      <c r="W10233" s="3"/>
      <c r="Y10233" s="3"/>
    </row>
    <row r="10234" spans="16:25" x14ac:dyDescent="0.45">
      <c r="P10234" s="3"/>
      <c r="W10234" s="3"/>
      <c r="Y10234" s="3"/>
    </row>
    <row r="10235" spans="16:25" x14ac:dyDescent="0.45">
      <c r="P10235" s="3"/>
      <c r="W10235" s="3"/>
      <c r="Y10235" s="3"/>
    </row>
    <row r="10236" spans="16:25" x14ac:dyDescent="0.45">
      <c r="P10236" s="3"/>
      <c r="W10236" s="3"/>
      <c r="Y10236" s="3"/>
    </row>
    <row r="10237" spans="16:25" x14ac:dyDescent="0.45">
      <c r="P10237" s="3"/>
      <c r="W10237" s="3"/>
      <c r="Y10237" s="3"/>
    </row>
    <row r="10238" spans="16:25" x14ac:dyDescent="0.45">
      <c r="P10238" s="3"/>
      <c r="W10238" s="3"/>
      <c r="Y10238" s="3"/>
    </row>
    <row r="10239" spans="16:25" x14ac:dyDescent="0.45">
      <c r="P10239" s="3"/>
      <c r="W10239" s="3"/>
      <c r="Y10239" s="3"/>
    </row>
    <row r="10240" spans="16:25" x14ac:dyDescent="0.45">
      <c r="P10240" s="3"/>
      <c r="W10240" s="3"/>
      <c r="Y10240" s="3"/>
    </row>
    <row r="10241" spans="16:25" x14ac:dyDescent="0.45">
      <c r="P10241" s="3"/>
      <c r="W10241" s="3"/>
      <c r="Y10241" s="3"/>
    </row>
    <row r="10242" spans="16:25" x14ac:dyDescent="0.45">
      <c r="P10242" s="3"/>
      <c r="W10242" s="3"/>
      <c r="Y10242" s="3"/>
    </row>
    <row r="10243" spans="16:25" x14ac:dyDescent="0.45">
      <c r="P10243" s="3"/>
      <c r="W10243" s="3"/>
      <c r="Y10243" s="3"/>
    </row>
    <row r="10244" spans="16:25" x14ac:dyDescent="0.45">
      <c r="P10244" s="3"/>
      <c r="W10244" s="3"/>
      <c r="Y10244" s="3"/>
    </row>
    <row r="10245" spans="16:25" x14ac:dyDescent="0.45">
      <c r="P10245" s="3"/>
      <c r="W10245" s="3"/>
      <c r="Y10245" s="3"/>
    </row>
    <row r="10246" spans="16:25" x14ac:dyDescent="0.45">
      <c r="P10246" s="3"/>
      <c r="W10246" s="3"/>
      <c r="Y10246" s="3"/>
    </row>
    <row r="10247" spans="16:25" x14ac:dyDescent="0.45">
      <c r="P10247" s="3"/>
      <c r="W10247" s="3"/>
      <c r="Y10247" s="3"/>
    </row>
    <row r="10248" spans="16:25" x14ac:dyDescent="0.45">
      <c r="P10248" s="3"/>
      <c r="W10248" s="3"/>
      <c r="Y10248" s="3"/>
    </row>
    <row r="10249" spans="16:25" x14ac:dyDescent="0.45">
      <c r="P10249" s="3"/>
      <c r="W10249" s="3"/>
      <c r="Y10249" s="3"/>
    </row>
    <row r="10250" spans="16:25" x14ac:dyDescent="0.45">
      <c r="P10250" s="3"/>
      <c r="W10250" s="3"/>
      <c r="Y10250" s="3"/>
    </row>
    <row r="10251" spans="16:25" x14ac:dyDescent="0.45">
      <c r="P10251" s="3"/>
      <c r="W10251" s="3"/>
      <c r="Y10251" s="3"/>
    </row>
    <row r="10252" spans="16:25" x14ac:dyDescent="0.45">
      <c r="P10252" s="3"/>
      <c r="W10252" s="3"/>
      <c r="Y10252" s="3"/>
    </row>
    <row r="10253" spans="16:25" x14ac:dyDescent="0.45">
      <c r="P10253" s="3"/>
      <c r="W10253" s="3"/>
      <c r="Y10253" s="3"/>
    </row>
    <row r="10254" spans="16:25" x14ac:dyDescent="0.45">
      <c r="P10254" s="3"/>
      <c r="W10254" s="3"/>
      <c r="Y10254" s="3"/>
    </row>
    <row r="10255" spans="16:25" x14ac:dyDescent="0.45">
      <c r="P10255" s="3"/>
      <c r="W10255" s="3"/>
      <c r="Y10255" s="3"/>
    </row>
    <row r="10256" spans="16:25" x14ac:dyDescent="0.45">
      <c r="P10256" s="3"/>
      <c r="W10256" s="3"/>
      <c r="Y10256" s="3"/>
    </row>
    <row r="10257" spans="16:25" x14ac:dyDescent="0.45">
      <c r="P10257" s="3"/>
      <c r="W10257" s="3"/>
      <c r="Y10257" s="3"/>
    </row>
    <row r="10258" spans="16:25" x14ac:dyDescent="0.45">
      <c r="P10258" s="3"/>
      <c r="W10258" s="3"/>
      <c r="Y10258" s="3"/>
    </row>
    <row r="10259" spans="16:25" x14ac:dyDescent="0.45">
      <c r="P10259" s="3"/>
      <c r="W10259" s="3"/>
      <c r="Y10259" s="3"/>
    </row>
    <row r="10260" spans="16:25" x14ac:dyDescent="0.45">
      <c r="P10260" s="3"/>
      <c r="W10260" s="3"/>
      <c r="Y10260" s="3"/>
    </row>
    <row r="10261" spans="16:25" x14ac:dyDescent="0.45">
      <c r="P10261" s="3"/>
      <c r="W10261" s="3"/>
      <c r="Y10261" s="3"/>
    </row>
    <row r="10262" spans="16:25" x14ac:dyDescent="0.45">
      <c r="P10262" s="3"/>
      <c r="W10262" s="3"/>
      <c r="Y10262" s="3"/>
    </row>
    <row r="10263" spans="16:25" x14ac:dyDescent="0.45">
      <c r="P10263" s="3"/>
      <c r="W10263" s="3"/>
      <c r="Y10263" s="3"/>
    </row>
    <row r="10264" spans="16:25" x14ac:dyDescent="0.45">
      <c r="P10264" s="3"/>
      <c r="W10264" s="3"/>
      <c r="Y10264" s="3"/>
    </row>
    <row r="10265" spans="16:25" x14ac:dyDescent="0.45">
      <c r="P10265" s="3"/>
      <c r="W10265" s="3"/>
      <c r="Y10265" s="3"/>
    </row>
    <row r="10266" spans="16:25" x14ac:dyDescent="0.45">
      <c r="P10266" s="3"/>
      <c r="W10266" s="3"/>
      <c r="Y10266" s="3"/>
    </row>
    <row r="10267" spans="16:25" x14ac:dyDescent="0.45">
      <c r="P10267" s="3"/>
      <c r="W10267" s="3"/>
      <c r="Y10267" s="3"/>
    </row>
    <row r="10268" spans="16:25" x14ac:dyDescent="0.45">
      <c r="P10268" s="3"/>
      <c r="W10268" s="3"/>
      <c r="Y10268" s="3"/>
    </row>
    <row r="10269" spans="16:25" x14ac:dyDescent="0.45">
      <c r="P10269" s="3"/>
      <c r="W10269" s="3"/>
      <c r="Y10269" s="3"/>
    </row>
    <row r="10270" spans="16:25" x14ac:dyDescent="0.45">
      <c r="P10270" s="3"/>
      <c r="W10270" s="3"/>
      <c r="Y10270" s="3"/>
    </row>
    <row r="10271" spans="16:25" x14ac:dyDescent="0.45">
      <c r="P10271" s="3"/>
      <c r="W10271" s="3"/>
      <c r="Y10271" s="3"/>
    </row>
    <row r="10272" spans="16:25" x14ac:dyDescent="0.45">
      <c r="P10272" s="3"/>
      <c r="W10272" s="3"/>
      <c r="Y10272" s="3"/>
    </row>
    <row r="10273" spans="16:25" x14ac:dyDescent="0.45">
      <c r="P10273" s="3"/>
      <c r="W10273" s="3"/>
      <c r="Y10273" s="3"/>
    </row>
    <row r="10274" spans="16:25" x14ac:dyDescent="0.45">
      <c r="P10274" s="3"/>
      <c r="W10274" s="3"/>
      <c r="Y10274" s="3"/>
    </row>
    <row r="10275" spans="16:25" x14ac:dyDescent="0.45">
      <c r="P10275" s="3"/>
      <c r="W10275" s="3"/>
      <c r="Y10275" s="3"/>
    </row>
    <row r="10276" spans="16:25" x14ac:dyDescent="0.45">
      <c r="P10276" s="3"/>
      <c r="W10276" s="3"/>
      <c r="Y10276" s="3"/>
    </row>
    <row r="10277" spans="16:25" x14ac:dyDescent="0.45">
      <c r="P10277" s="3"/>
      <c r="W10277" s="3"/>
      <c r="Y10277" s="3"/>
    </row>
    <row r="10278" spans="16:25" x14ac:dyDescent="0.45">
      <c r="P10278" s="3"/>
      <c r="W10278" s="3"/>
      <c r="Y10278" s="3"/>
    </row>
    <row r="10279" spans="16:25" x14ac:dyDescent="0.45">
      <c r="P10279" s="3"/>
      <c r="W10279" s="3"/>
      <c r="Y10279" s="3"/>
    </row>
    <row r="10280" spans="16:25" x14ac:dyDescent="0.45">
      <c r="P10280" s="3"/>
      <c r="W10280" s="3"/>
      <c r="Y10280" s="3"/>
    </row>
    <row r="10281" spans="16:25" x14ac:dyDescent="0.45">
      <c r="P10281" s="3"/>
      <c r="W10281" s="3"/>
      <c r="Y10281" s="3"/>
    </row>
    <row r="10282" spans="16:25" x14ac:dyDescent="0.45">
      <c r="P10282" s="3"/>
      <c r="W10282" s="3"/>
      <c r="Y10282" s="3"/>
    </row>
    <row r="10283" spans="16:25" x14ac:dyDescent="0.45">
      <c r="P10283" s="3"/>
      <c r="W10283" s="3"/>
      <c r="Y10283" s="3"/>
    </row>
    <row r="10284" spans="16:25" x14ac:dyDescent="0.45">
      <c r="P10284" s="3"/>
      <c r="W10284" s="3"/>
      <c r="Y10284" s="3"/>
    </row>
    <row r="10285" spans="16:25" x14ac:dyDescent="0.45">
      <c r="P10285" s="3"/>
      <c r="W10285" s="3"/>
      <c r="Y10285" s="3"/>
    </row>
    <row r="10286" spans="16:25" x14ac:dyDescent="0.45">
      <c r="P10286" s="3"/>
      <c r="W10286" s="3"/>
      <c r="Y10286" s="3"/>
    </row>
    <row r="10287" spans="16:25" x14ac:dyDescent="0.45">
      <c r="P10287" s="3"/>
      <c r="W10287" s="3"/>
      <c r="Y10287" s="3"/>
    </row>
    <row r="10288" spans="16:25" x14ac:dyDescent="0.45">
      <c r="P10288" s="3"/>
      <c r="W10288" s="3"/>
      <c r="Y10288" s="3"/>
    </row>
    <row r="10289" spans="16:25" x14ac:dyDescent="0.45">
      <c r="P10289" s="3"/>
      <c r="W10289" s="3"/>
      <c r="Y10289" s="3"/>
    </row>
    <row r="10290" spans="16:25" x14ac:dyDescent="0.45">
      <c r="P10290" s="3"/>
      <c r="W10290" s="3"/>
      <c r="Y10290" s="3"/>
    </row>
    <row r="10291" spans="16:25" x14ac:dyDescent="0.45">
      <c r="P10291" s="3"/>
      <c r="W10291" s="3"/>
      <c r="Y10291" s="3"/>
    </row>
    <row r="10292" spans="16:25" x14ac:dyDescent="0.45">
      <c r="P10292" s="3"/>
      <c r="W10292" s="3"/>
      <c r="Y10292" s="3"/>
    </row>
    <row r="10293" spans="16:25" x14ac:dyDescent="0.45">
      <c r="P10293" s="3"/>
      <c r="W10293" s="3"/>
      <c r="Y10293" s="3"/>
    </row>
    <row r="10294" spans="16:25" x14ac:dyDescent="0.45">
      <c r="P10294" s="3"/>
      <c r="W10294" s="3"/>
      <c r="Y10294" s="3"/>
    </row>
    <row r="10295" spans="16:25" x14ac:dyDescent="0.45">
      <c r="P10295" s="3"/>
      <c r="W10295" s="3"/>
      <c r="Y10295" s="3"/>
    </row>
    <row r="10296" spans="16:25" x14ac:dyDescent="0.45">
      <c r="P10296" s="3"/>
      <c r="W10296" s="3"/>
      <c r="Y10296" s="3"/>
    </row>
    <row r="10297" spans="16:25" x14ac:dyDescent="0.45">
      <c r="P10297" s="3"/>
      <c r="W10297" s="3"/>
      <c r="Y10297" s="3"/>
    </row>
    <row r="10298" spans="16:25" x14ac:dyDescent="0.45">
      <c r="P10298" s="3"/>
      <c r="W10298" s="3"/>
      <c r="Y10298" s="3"/>
    </row>
    <row r="10299" spans="16:25" x14ac:dyDescent="0.45">
      <c r="P10299" s="3"/>
      <c r="W10299" s="3"/>
      <c r="Y10299" s="3"/>
    </row>
    <row r="10300" spans="16:25" x14ac:dyDescent="0.45">
      <c r="P10300" s="3"/>
      <c r="W10300" s="3"/>
      <c r="Y10300" s="3"/>
    </row>
    <row r="10301" spans="16:25" x14ac:dyDescent="0.45">
      <c r="P10301" s="3"/>
      <c r="W10301" s="3"/>
      <c r="Y10301" s="3"/>
    </row>
    <row r="10302" spans="16:25" x14ac:dyDescent="0.45">
      <c r="P10302" s="3"/>
      <c r="W10302" s="3"/>
      <c r="Y10302" s="3"/>
    </row>
    <row r="10303" spans="16:25" x14ac:dyDescent="0.45">
      <c r="P10303" s="3"/>
      <c r="W10303" s="3"/>
      <c r="Y10303" s="3"/>
    </row>
    <row r="10304" spans="16:25" x14ac:dyDescent="0.45">
      <c r="P10304" s="3"/>
      <c r="W10304" s="3"/>
      <c r="Y10304" s="3"/>
    </row>
    <row r="10305" spans="16:25" x14ac:dyDescent="0.45">
      <c r="P10305" s="3"/>
      <c r="W10305" s="3"/>
      <c r="Y10305" s="3"/>
    </row>
    <row r="10306" spans="16:25" x14ac:dyDescent="0.45">
      <c r="P10306" s="3"/>
      <c r="W10306" s="3"/>
      <c r="Y10306" s="3"/>
    </row>
    <row r="10307" spans="16:25" x14ac:dyDescent="0.45">
      <c r="P10307" s="3"/>
      <c r="W10307" s="3"/>
      <c r="Y10307" s="3"/>
    </row>
    <row r="10308" spans="16:25" x14ac:dyDescent="0.45">
      <c r="P10308" s="3"/>
      <c r="W10308" s="3"/>
      <c r="Y10308" s="3"/>
    </row>
    <row r="10309" spans="16:25" x14ac:dyDescent="0.45">
      <c r="P10309" s="3"/>
      <c r="W10309" s="3"/>
      <c r="Y10309" s="3"/>
    </row>
    <row r="10310" spans="16:25" x14ac:dyDescent="0.45">
      <c r="P10310" s="3"/>
      <c r="W10310" s="3"/>
      <c r="Y10310" s="3"/>
    </row>
    <row r="10311" spans="16:25" x14ac:dyDescent="0.45">
      <c r="P10311" s="3"/>
      <c r="W10311" s="3"/>
      <c r="Y10311" s="3"/>
    </row>
    <row r="10312" spans="16:25" x14ac:dyDescent="0.45">
      <c r="P10312" s="3"/>
      <c r="W10312" s="3"/>
      <c r="Y10312" s="3"/>
    </row>
    <row r="10313" spans="16:25" x14ac:dyDescent="0.45">
      <c r="P10313" s="3"/>
      <c r="W10313" s="3"/>
      <c r="Y10313" s="3"/>
    </row>
    <row r="10314" spans="16:25" x14ac:dyDescent="0.45">
      <c r="P10314" s="3"/>
      <c r="W10314" s="3"/>
      <c r="Y10314" s="3"/>
    </row>
    <row r="10315" spans="16:25" x14ac:dyDescent="0.45">
      <c r="P10315" s="3"/>
      <c r="W10315" s="3"/>
      <c r="Y10315" s="3"/>
    </row>
    <row r="10316" spans="16:25" x14ac:dyDescent="0.45">
      <c r="P10316" s="3"/>
      <c r="W10316" s="3"/>
      <c r="Y10316" s="3"/>
    </row>
    <row r="10317" spans="16:25" x14ac:dyDescent="0.45">
      <c r="P10317" s="3"/>
      <c r="W10317" s="3"/>
      <c r="Y10317" s="3"/>
    </row>
    <row r="10318" spans="16:25" x14ac:dyDescent="0.45">
      <c r="P10318" s="3"/>
      <c r="W10318" s="3"/>
      <c r="Y10318" s="3"/>
    </row>
    <row r="10319" spans="16:25" x14ac:dyDescent="0.45">
      <c r="P10319" s="3"/>
      <c r="W10319" s="3"/>
      <c r="Y10319" s="3"/>
    </row>
    <row r="10320" spans="16:25" x14ac:dyDescent="0.45">
      <c r="P10320" s="3"/>
      <c r="W10320" s="3"/>
      <c r="Y10320" s="3"/>
    </row>
    <row r="10321" spans="16:25" x14ac:dyDescent="0.45">
      <c r="P10321" s="3"/>
      <c r="W10321" s="3"/>
      <c r="Y10321" s="3"/>
    </row>
    <row r="10322" spans="16:25" x14ac:dyDescent="0.45">
      <c r="P10322" s="3"/>
      <c r="W10322" s="3"/>
      <c r="Y10322" s="3"/>
    </row>
    <row r="10323" spans="16:25" x14ac:dyDescent="0.45">
      <c r="P10323" s="3"/>
      <c r="W10323" s="3"/>
      <c r="Y10323" s="3"/>
    </row>
    <row r="10324" spans="16:25" x14ac:dyDescent="0.45">
      <c r="P10324" s="3"/>
      <c r="W10324" s="3"/>
      <c r="Y10324" s="3"/>
    </row>
    <row r="10325" spans="16:25" x14ac:dyDescent="0.45">
      <c r="P10325" s="3"/>
      <c r="W10325" s="3"/>
      <c r="Y10325" s="3"/>
    </row>
    <row r="10326" spans="16:25" x14ac:dyDescent="0.45">
      <c r="P10326" s="3"/>
      <c r="W10326" s="3"/>
      <c r="Y10326" s="3"/>
    </row>
    <row r="10327" spans="16:25" x14ac:dyDescent="0.45">
      <c r="P10327" s="3"/>
      <c r="W10327" s="3"/>
      <c r="Y10327" s="3"/>
    </row>
    <row r="10328" spans="16:25" x14ac:dyDescent="0.45">
      <c r="P10328" s="3"/>
      <c r="W10328" s="3"/>
      <c r="Y10328" s="3"/>
    </row>
    <row r="10329" spans="16:25" x14ac:dyDescent="0.45">
      <c r="P10329" s="3"/>
      <c r="W10329" s="3"/>
      <c r="Y10329" s="3"/>
    </row>
    <row r="10330" spans="16:25" x14ac:dyDescent="0.45">
      <c r="P10330" s="3"/>
      <c r="W10330" s="3"/>
      <c r="Y10330" s="3"/>
    </row>
    <row r="10331" spans="16:25" x14ac:dyDescent="0.45">
      <c r="P10331" s="3"/>
      <c r="W10331" s="3"/>
      <c r="Y10331" s="3"/>
    </row>
    <row r="10332" spans="16:25" x14ac:dyDescent="0.45">
      <c r="P10332" s="3"/>
      <c r="W10332" s="3"/>
      <c r="Y10332" s="3"/>
    </row>
    <row r="10333" spans="16:25" x14ac:dyDescent="0.45">
      <c r="P10333" s="3"/>
      <c r="W10333" s="3"/>
      <c r="Y10333" s="3"/>
    </row>
    <row r="10334" spans="16:25" x14ac:dyDescent="0.45">
      <c r="P10334" s="3"/>
      <c r="W10334" s="3"/>
      <c r="Y10334" s="3"/>
    </row>
    <row r="10335" spans="16:25" x14ac:dyDescent="0.45">
      <c r="P10335" s="3"/>
      <c r="W10335" s="3"/>
      <c r="Y10335" s="3"/>
    </row>
    <row r="10336" spans="16:25" x14ac:dyDescent="0.45">
      <c r="P10336" s="3"/>
      <c r="W10336" s="3"/>
      <c r="Y10336" s="3"/>
    </row>
    <row r="10337" spans="16:25" x14ac:dyDescent="0.45">
      <c r="P10337" s="3"/>
      <c r="W10337" s="3"/>
      <c r="Y10337" s="3"/>
    </row>
    <row r="10338" spans="16:25" x14ac:dyDescent="0.45">
      <c r="P10338" s="3"/>
      <c r="W10338" s="3"/>
      <c r="Y10338" s="3"/>
    </row>
    <row r="10339" spans="16:25" x14ac:dyDescent="0.45">
      <c r="P10339" s="3"/>
      <c r="W10339" s="3"/>
      <c r="Y10339" s="3"/>
    </row>
    <row r="10340" spans="16:25" x14ac:dyDescent="0.45">
      <c r="P10340" s="3"/>
      <c r="W10340" s="3"/>
      <c r="Y10340" s="3"/>
    </row>
    <row r="10341" spans="16:25" x14ac:dyDescent="0.45">
      <c r="P10341" s="3"/>
      <c r="W10341" s="3"/>
      <c r="Y10341" s="3"/>
    </row>
    <row r="10342" spans="16:25" x14ac:dyDescent="0.45">
      <c r="P10342" s="3"/>
      <c r="W10342" s="3"/>
      <c r="Y10342" s="3"/>
    </row>
    <row r="10343" spans="16:25" x14ac:dyDescent="0.45">
      <c r="P10343" s="3"/>
      <c r="W10343" s="3"/>
      <c r="Y10343" s="3"/>
    </row>
    <row r="10344" spans="16:25" x14ac:dyDescent="0.45">
      <c r="P10344" s="3"/>
      <c r="W10344" s="3"/>
      <c r="Y10344" s="3"/>
    </row>
    <row r="10345" spans="16:25" x14ac:dyDescent="0.45">
      <c r="P10345" s="3"/>
      <c r="W10345" s="3"/>
      <c r="Y10345" s="3"/>
    </row>
    <row r="10346" spans="16:25" x14ac:dyDescent="0.45">
      <c r="P10346" s="3"/>
      <c r="W10346" s="3"/>
      <c r="Y10346" s="3"/>
    </row>
    <row r="10347" spans="16:25" x14ac:dyDescent="0.45">
      <c r="P10347" s="3"/>
      <c r="W10347" s="3"/>
      <c r="Y10347" s="3"/>
    </row>
    <row r="10348" spans="16:25" x14ac:dyDescent="0.45">
      <c r="P10348" s="3"/>
      <c r="W10348" s="3"/>
      <c r="Y10348" s="3"/>
    </row>
    <row r="10349" spans="16:25" x14ac:dyDescent="0.45">
      <c r="P10349" s="3"/>
      <c r="W10349" s="3"/>
      <c r="Y10349" s="3"/>
    </row>
    <row r="10350" spans="16:25" x14ac:dyDescent="0.45">
      <c r="P10350" s="3"/>
      <c r="W10350" s="3"/>
      <c r="Y10350" s="3"/>
    </row>
    <row r="10351" spans="16:25" x14ac:dyDescent="0.45">
      <c r="P10351" s="3"/>
      <c r="W10351" s="3"/>
      <c r="Y10351" s="3"/>
    </row>
    <row r="10352" spans="16:25" x14ac:dyDescent="0.45">
      <c r="P10352" s="3"/>
      <c r="W10352" s="3"/>
      <c r="Y10352" s="3"/>
    </row>
    <row r="10353" spans="16:25" x14ac:dyDescent="0.45">
      <c r="P10353" s="3"/>
      <c r="W10353" s="3"/>
      <c r="Y10353" s="3"/>
    </row>
    <row r="10354" spans="16:25" x14ac:dyDescent="0.45">
      <c r="P10354" s="3"/>
      <c r="W10354" s="3"/>
      <c r="Y10354" s="3"/>
    </row>
    <row r="10355" spans="16:25" x14ac:dyDescent="0.45">
      <c r="P10355" s="3"/>
      <c r="W10355" s="3"/>
      <c r="Y10355" s="3"/>
    </row>
    <row r="10356" spans="16:25" x14ac:dyDescent="0.45">
      <c r="P10356" s="3"/>
      <c r="W10356" s="3"/>
      <c r="Y10356" s="3"/>
    </row>
    <row r="10357" spans="16:25" x14ac:dyDescent="0.45">
      <c r="P10357" s="3"/>
      <c r="W10357" s="3"/>
      <c r="Y10357" s="3"/>
    </row>
    <row r="10358" spans="16:25" x14ac:dyDescent="0.45">
      <c r="P10358" s="3"/>
      <c r="W10358" s="3"/>
      <c r="Y10358" s="3"/>
    </row>
    <row r="10359" spans="16:25" x14ac:dyDescent="0.45">
      <c r="P10359" s="3"/>
      <c r="W10359" s="3"/>
      <c r="Y10359" s="3"/>
    </row>
    <row r="10360" spans="16:25" x14ac:dyDescent="0.45">
      <c r="P10360" s="3"/>
      <c r="W10360" s="3"/>
      <c r="Y10360" s="3"/>
    </row>
    <row r="10361" spans="16:25" x14ac:dyDescent="0.45">
      <c r="P10361" s="3"/>
      <c r="W10361" s="3"/>
      <c r="Y10361" s="3"/>
    </row>
    <row r="10362" spans="16:25" x14ac:dyDescent="0.45">
      <c r="P10362" s="3"/>
      <c r="W10362" s="3"/>
      <c r="Y10362" s="3"/>
    </row>
    <row r="10363" spans="16:25" x14ac:dyDescent="0.45">
      <c r="P10363" s="3"/>
      <c r="W10363" s="3"/>
      <c r="Y10363" s="3"/>
    </row>
    <row r="10364" spans="16:25" x14ac:dyDescent="0.45">
      <c r="P10364" s="3"/>
      <c r="W10364" s="3"/>
      <c r="Y10364" s="3"/>
    </row>
    <row r="10365" spans="16:25" x14ac:dyDescent="0.45">
      <c r="P10365" s="3"/>
      <c r="W10365" s="3"/>
      <c r="Y10365" s="3"/>
    </row>
    <row r="10366" spans="16:25" x14ac:dyDescent="0.45">
      <c r="P10366" s="3"/>
      <c r="W10366" s="3"/>
      <c r="Y10366" s="3"/>
    </row>
    <row r="10367" spans="16:25" x14ac:dyDescent="0.45">
      <c r="P10367" s="3"/>
      <c r="W10367" s="3"/>
      <c r="Y10367" s="3"/>
    </row>
    <row r="10368" spans="16:25" x14ac:dyDescent="0.45">
      <c r="P10368" s="3"/>
      <c r="W10368" s="3"/>
      <c r="Y10368" s="3"/>
    </row>
    <row r="10369" spans="16:25" x14ac:dyDescent="0.45">
      <c r="P10369" s="3"/>
      <c r="W10369" s="3"/>
      <c r="Y10369" s="3"/>
    </row>
    <row r="10370" spans="16:25" x14ac:dyDescent="0.45">
      <c r="P10370" s="3"/>
      <c r="W10370" s="3"/>
      <c r="Y10370" s="3"/>
    </row>
    <row r="10371" spans="16:25" x14ac:dyDescent="0.45">
      <c r="P10371" s="3"/>
      <c r="W10371" s="3"/>
      <c r="Y10371" s="3"/>
    </row>
    <row r="10372" spans="16:25" x14ac:dyDescent="0.45">
      <c r="P10372" s="3"/>
      <c r="W10372" s="3"/>
      <c r="Y10372" s="3"/>
    </row>
    <row r="10373" spans="16:25" x14ac:dyDescent="0.45">
      <c r="P10373" s="3"/>
      <c r="W10373" s="3"/>
      <c r="Y10373" s="3"/>
    </row>
    <row r="10374" spans="16:25" x14ac:dyDescent="0.45">
      <c r="P10374" s="3"/>
      <c r="W10374" s="3"/>
      <c r="Y10374" s="3"/>
    </row>
    <row r="10375" spans="16:25" x14ac:dyDescent="0.45">
      <c r="P10375" s="3"/>
      <c r="W10375" s="3"/>
      <c r="Y10375" s="3"/>
    </row>
    <row r="10376" spans="16:25" x14ac:dyDescent="0.45">
      <c r="P10376" s="3"/>
      <c r="W10376" s="3"/>
      <c r="Y10376" s="3"/>
    </row>
    <row r="10377" spans="16:25" x14ac:dyDescent="0.45">
      <c r="P10377" s="3"/>
      <c r="W10377" s="3"/>
      <c r="Y10377" s="3"/>
    </row>
    <row r="10378" spans="16:25" x14ac:dyDescent="0.45">
      <c r="P10378" s="3"/>
      <c r="W10378" s="3"/>
      <c r="Y10378" s="3"/>
    </row>
    <row r="10379" spans="16:25" x14ac:dyDescent="0.45">
      <c r="P10379" s="3"/>
      <c r="W10379" s="3"/>
      <c r="Y10379" s="3"/>
    </row>
    <row r="10380" spans="16:25" x14ac:dyDescent="0.45">
      <c r="P10380" s="3"/>
      <c r="W10380" s="3"/>
      <c r="Y10380" s="3"/>
    </row>
    <row r="10381" spans="16:25" x14ac:dyDescent="0.45">
      <c r="P10381" s="3"/>
      <c r="W10381" s="3"/>
      <c r="Y10381" s="3"/>
    </row>
    <row r="10382" spans="16:25" x14ac:dyDescent="0.45">
      <c r="P10382" s="3"/>
      <c r="W10382" s="3"/>
      <c r="Y10382" s="3"/>
    </row>
    <row r="10383" spans="16:25" x14ac:dyDescent="0.45">
      <c r="P10383" s="3"/>
      <c r="W10383" s="3"/>
      <c r="Y10383" s="3"/>
    </row>
    <row r="10384" spans="16:25" x14ac:dyDescent="0.45">
      <c r="P10384" s="3"/>
      <c r="W10384" s="3"/>
      <c r="Y10384" s="3"/>
    </row>
    <row r="10385" spans="16:25" x14ac:dyDescent="0.45">
      <c r="P10385" s="3"/>
      <c r="W10385" s="3"/>
      <c r="Y10385" s="3"/>
    </row>
    <row r="10386" spans="16:25" x14ac:dyDescent="0.45">
      <c r="P10386" s="3"/>
      <c r="W10386" s="3"/>
      <c r="Y10386" s="3"/>
    </row>
    <row r="10387" spans="16:25" x14ac:dyDescent="0.45">
      <c r="P10387" s="3"/>
      <c r="W10387" s="3"/>
      <c r="Y10387" s="3"/>
    </row>
    <row r="10388" spans="16:25" x14ac:dyDescent="0.45">
      <c r="P10388" s="3"/>
      <c r="W10388" s="3"/>
      <c r="Y10388" s="3"/>
    </row>
    <row r="10389" spans="16:25" x14ac:dyDescent="0.45">
      <c r="P10389" s="3"/>
      <c r="W10389" s="3"/>
      <c r="Y10389" s="3"/>
    </row>
    <row r="10390" spans="16:25" x14ac:dyDescent="0.45">
      <c r="P10390" s="3"/>
      <c r="W10390" s="3"/>
      <c r="Y10390" s="3"/>
    </row>
    <row r="10391" spans="16:25" x14ac:dyDescent="0.45">
      <c r="P10391" s="3"/>
      <c r="W10391" s="3"/>
      <c r="Y10391" s="3"/>
    </row>
    <row r="10392" spans="16:25" x14ac:dyDescent="0.45">
      <c r="P10392" s="3"/>
      <c r="W10392" s="3"/>
      <c r="Y10392" s="3"/>
    </row>
    <row r="10393" spans="16:25" x14ac:dyDescent="0.45">
      <c r="P10393" s="3"/>
      <c r="W10393" s="3"/>
      <c r="Y10393" s="3"/>
    </row>
    <row r="10394" spans="16:25" x14ac:dyDescent="0.45">
      <c r="P10394" s="3"/>
      <c r="W10394" s="3"/>
      <c r="Y10394" s="3"/>
    </row>
    <row r="10395" spans="16:25" x14ac:dyDescent="0.45">
      <c r="P10395" s="3"/>
      <c r="W10395" s="3"/>
      <c r="Y10395" s="3"/>
    </row>
    <row r="10396" spans="16:25" x14ac:dyDescent="0.45">
      <c r="P10396" s="3"/>
      <c r="W10396" s="3"/>
      <c r="Y10396" s="3"/>
    </row>
    <row r="10397" spans="16:25" x14ac:dyDescent="0.45">
      <c r="P10397" s="3"/>
      <c r="W10397" s="3"/>
      <c r="Y10397" s="3"/>
    </row>
    <row r="10398" spans="16:25" x14ac:dyDescent="0.45">
      <c r="P10398" s="3"/>
      <c r="W10398" s="3"/>
      <c r="Y10398" s="3"/>
    </row>
    <row r="10399" spans="16:25" x14ac:dyDescent="0.45">
      <c r="P10399" s="3"/>
      <c r="W10399" s="3"/>
      <c r="Y10399" s="3"/>
    </row>
    <row r="10400" spans="16:25" x14ac:dyDescent="0.45">
      <c r="P10400" s="3"/>
      <c r="W10400" s="3"/>
      <c r="Y10400" s="3"/>
    </row>
    <row r="10401" spans="16:25" x14ac:dyDescent="0.45">
      <c r="P10401" s="3"/>
      <c r="W10401" s="3"/>
      <c r="Y10401" s="3"/>
    </row>
    <row r="10402" spans="16:25" x14ac:dyDescent="0.45">
      <c r="P10402" s="3"/>
      <c r="W10402" s="3"/>
      <c r="Y10402" s="3"/>
    </row>
    <row r="10403" spans="16:25" x14ac:dyDescent="0.45">
      <c r="P10403" s="3"/>
      <c r="W10403" s="3"/>
      <c r="Y10403" s="3"/>
    </row>
    <row r="10404" spans="16:25" x14ac:dyDescent="0.45">
      <c r="P10404" s="3"/>
      <c r="W10404" s="3"/>
      <c r="Y10404" s="3"/>
    </row>
    <row r="10405" spans="16:25" x14ac:dyDescent="0.45">
      <c r="P10405" s="3"/>
      <c r="W10405" s="3"/>
      <c r="Y10405" s="3"/>
    </row>
    <row r="10406" spans="16:25" x14ac:dyDescent="0.45">
      <c r="P10406" s="3"/>
      <c r="W10406" s="3"/>
      <c r="Y10406" s="3"/>
    </row>
    <row r="10407" spans="16:25" x14ac:dyDescent="0.45">
      <c r="P10407" s="3"/>
      <c r="W10407" s="3"/>
      <c r="Y10407" s="3"/>
    </row>
    <row r="10408" spans="16:25" x14ac:dyDescent="0.45">
      <c r="P10408" s="3"/>
      <c r="W10408" s="3"/>
      <c r="Y10408" s="3"/>
    </row>
    <row r="10409" spans="16:25" x14ac:dyDescent="0.45">
      <c r="P10409" s="3"/>
      <c r="W10409" s="3"/>
      <c r="Y10409" s="3"/>
    </row>
    <row r="10410" spans="16:25" x14ac:dyDescent="0.45">
      <c r="P10410" s="3"/>
      <c r="W10410" s="3"/>
      <c r="Y10410" s="3"/>
    </row>
    <row r="10411" spans="16:25" x14ac:dyDescent="0.45">
      <c r="P10411" s="3"/>
      <c r="W10411" s="3"/>
      <c r="Y10411" s="3"/>
    </row>
    <row r="10412" spans="16:25" x14ac:dyDescent="0.45">
      <c r="P10412" s="3"/>
      <c r="W10412" s="3"/>
      <c r="Y10412" s="3"/>
    </row>
    <row r="10413" spans="16:25" x14ac:dyDescent="0.45">
      <c r="P10413" s="3"/>
      <c r="W10413" s="3"/>
      <c r="Y10413" s="3"/>
    </row>
    <row r="10414" spans="16:25" x14ac:dyDescent="0.45">
      <c r="P10414" s="3"/>
      <c r="W10414" s="3"/>
      <c r="Y10414" s="3"/>
    </row>
    <row r="10415" spans="16:25" x14ac:dyDescent="0.45">
      <c r="P10415" s="3"/>
      <c r="W10415" s="3"/>
      <c r="Y10415" s="3"/>
    </row>
    <row r="10416" spans="16:25" x14ac:dyDescent="0.45">
      <c r="P10416" s="3"/>
      <c r="W10416" s="3"/>
      <c r="Y10416" s="3"/>
    </row>
    <row r="10417" spans="16:25" x14ac:dyDescent="0.45">
      <c r="P10417" s="3"/>
      <c r="W10417" s="3"/>
      <c r="Y10417" s="3"/>
    </row>
    <row r="10418" spans="16:25" x14ac:dyDescent="0.45">
      <c r="P10418" s="3"/>
      <c r="W10418" s="3"/>
      <c r="Y10418" s="3"/>
    </row>
    <row r="10419" spans="16:25" x14ac:dyDescent="0.45">
      <c r="P10419" s="3"/>
      <c r="W10419" s="3"/>
      <c r="Y10419" s="3"/>
    </row>
    <row r="10420" spans="16:25" x14ac:dyDescent="0.45">
      <c r="P10420" s="3"/>
      <c r="W10420" s="3"/>
      <c r="Y10420" s="3"/>
    </row>
    <row r="10421" spans="16:25" x14ac:dyDescent="0.45">
      <c r="P10421" s="3"/>
      <c r="W10421" s="3"/>
      <c r="Y10421" s="3"/>
    </row>
    <row r="10422" spans="16:25" x14ac:dyDescent="0.45">
      <c r="P10422" s="3"/>
      <c r="W10422" s="3"/>
      <c r="Y10422" s="3"/>
    </row>
    <row r="10423" spans="16:25" x14ac:dyDescent="0.45">
      <c r="P10423" s="3"/>
      <c r="W10423" s="3"/>
      <c r="Y10423" s="3"/>
    </row>
    <row r="10424" spans="16:25" x14ac:dyDescent="0.45">
      <c r="P10424" s="3"/>
      <c r="W10424" s="3"/>
      <c r="Y10424" s="3"/>
    </row>
    <row r="10425" spans="16:25" x14ac:dyDescent="0.45">
      <c r="P10425" s="3"/>
      <c r="W10425" s="3"/>
      <c r="Y10425" s="3"/>
    </row>
    <row r="10426" spans="16:25" x14ac:dyDescent="0.45">
      <c r="P10426" s="3"/>
      <c r="W10426" s="3"/>
      <c r="Y10426" s="3"/>
    </row>
    <row r="10427" spans="16:25" x14ac:dyDescent="0.45">
      <c r="P10427" s="3"/>
      <c r="W10427" s="3"/>
      <c r="Y10427" s="3"/>
    </row>
    <row r="10428" spans="16:25" x14ac:dyDescent="0.45">
      <c r="P10428" s="3"/>
      <c r="W10428" s="3"/>
      <c r="Y10428" s="3"/>
    </row>
    <row r="10429" spans="16:25" x14ac:dyDescent="0.45">
      <c r="P10429" s="3"/>
      <c r="W10429" s="3"/>
      <c r="Y10429" s="3"/>
    </row>
    <row r="10430" spans="16:25" x14ac:dyDescent="0.45">
      <c r="P10430" s="3"/>
      <c r="W10430" s="3"/>
      <c r="Y10430" s="3"/>
    </row>
    <row r="10431" spans="16:25" x14ac:dyDescent="0.45">
      <c r="P10431" s="3"/>
      <c r="W10431" s="3"/>
      <c r="Y10431" s="3"/>
    </row>
    <row r="10432" spans="16:25" x14ac:dyDescent="0.45">
      <c r="P10432" s="3"/>
      <c r="W10432" s="3"/>
      <c r="Y10432" s="3"/>
    </row>
    <row r="10433" spans="16:25" x14ac:dyDescent="0.45">
      <c r="P10433" s="3"/>
      <c r="W10433" s="3"/>
      <c r="Y10433" s="3"/>
    </row>
    <row r="10434" spans="16:25" x14ac:dyDescent="0.45">
      <c r="P10434" s="3"/>
      <c r="W10434" s="3"/>
      <c r="Y10434" s="3"/>
    </row>
    <row r="10435" spans="16:25" x14ac:dyDescent="0.45">
      <c r="P10435" s="3"/>
      <c r="W10435" s="3"/>
      <c r="Y10435" s="3"/>
    </row>
    <row r="10436" spans="16:25" x14ac:dyDescent="0.45">
      <c r="P10436" s="3"/>
      <c r="W10436" s="3"/>
      <c r="Y10436" s="3"/>
    </row>
    <row r="10437" spans="16:25" x14ac:dyDescent="0.45">
      <c r="P10437" s="3"/>
      <c r="W10437" s="3"/>
      <c r="Y10437" s="3"/>
    </row>
    <row r="10438" spans="16:25" x14ac:dyDescent="0.45">
      <c r="P10438" s="3"/>
      <c r="W10438" s="3"/>
      <c r="Y10438" s="3"/>
    </row>
    <row r="10439" spans="16:25" x14ac:dyDescent="0.45">
      <c r="P10439" s="3"/>
      <c r="W10439" s="3"/>
      <c r="Y10439" s="3"/>
    </row>
    <row r="10440" spans="16:25" x14ac:dyDescent="0.45">
      <c r="P10440" s="3"/>
      <c r="W10440" s="3"/>
      <c r="Y10440" s="3"/>
    </row>
    <row r="10441" spans="16:25" x14ac:dyDescent="0.45">
      <c r="P10441" s="3"/>
      <c r="W10441" s="3"/>
      <c r="Y10441" s="3"/>
    </row>
    <row r="10442" spans="16:25" x14ac:dyDescent="0.45">
      <c r="P10442" s="3"/>
      <c r="W10442" s="3"/>
      <c r="Y10442" s="3"/>
    </row>
    <row r="10443" spans="16:25" x14ac:dyDescent="0.45">
      <c r="P10443" s="3"/>
      <c r="W10443" s="3"/>
      <c r="Y10443" s="3"/>
    </row>
    <row r="10444" spans="16:25" x14ac:dyDescent="0.45">
      <c r="P10444" s="3"/>
      <c r="W10444" s="3"/>
      <c r="Y10444" s="3"/>
    </row>
    <row r="10445" spans="16:25" x14ac:dyDescent="0.45">
      <c r="P10445" s="3"/>
      <c r="W10445" s="3"/>
      <c r="Y10445" s="3"/>
    </row>
    <row r="10446" spans="16:25" x14ac:dyDescent="0.45">
      <c r="P10446" s="3"/>
      <c r="W10446" s="3"/>
      <c r="Y10446" s="3"/>
    </row>
    <row r="10447" spans="16:25" x14ac:dyDescent="0.45">
      <c r="P10447" s="3"/>
      <c r="W10447" s="3"/>
      <c r="Y10447" s="3"/>
    </row>
    <row r="10448" spans="16:25" x14ac:dyDescent="0.45">
      <c r="P10448" s="3"/>
      <c r="W10448" s="3"/>
      <c r="Y10448" s="3"/>
    </row>
    <row r="10449" spans="16:25" x14ac:dyDescent="0.45">
      <c r="P10449" s="3"/>
      <c r="W10449" s="3"/>
      <c r="Y10449" s="3"/>
    </row>
    <row r="10450" spans="16:25" x14ac:dyDescent="0.45">
      <c r="P10450" s="3"/>
      <c r="W10450" s="3"/>
      <c r="Y10450" s="3"/>
    </row>
    <row r="10451" spans="16:25" x14ac:dyDescent="0.45">
      <c r="P10451" s="3"/>
      <c r="W10451" s="3"/>
      <c r="Y10451" s="3"/>
    </row>
    <row r="10452" spans="16:25" x14ac:dyDescent="0.45">
      <c r="P10452" s="3"/>
      <c r="W10452" s="3"/>
      <c r="Y10452" s="3"/>
    </row>
    <row r="10453" spans="16:25" x14ac:dyDescent="0.45">
      <c r="P10453" s="3"/>
      <c r="W10453" s="3"/>
      <c r="Y10453" s="3"/>
    </row>
    <row r="10454" spans="16:25" x14ac:dyDescent="0.45">
      <c r="P10454" s="3"/>
      <c r="W10454" s="3"/>
      <c r="Y10454" s="3"/>
    </row>
    <row r="10455" spans="16:25" x14ac:dyDescent="0.45">
      <c r="P10455" s="3"/>
      <c r="W10455" s="3"/>
      <c r="Y10455" s="3"/>
    </row>
    <row r="10456" spans="16:25" x14ac:dyDescent="0.45">
      <c r="P10456" s="3"/>
      <c r="W10456" s="3"/>
      <c r="Y10456" s="3"/>
    </row>
    <row r="10457" spans="16:25" x14ac:dyDescent="0.45">
      <c r="P10457" s="3"/>
      <c r="W10457" s="3"/>
      <c r="Y10457" s="3"/>
    </row>
    <row r="10458" spans="16:25" x14ac:dyDescent="0.45">
      <c r="P10458" s="3"/>
      <c r="W10458" s="3"/>
      <c r="Y10458" s="3"/>
    </row>
    <row r="10459" spans="16:25" x14ac:dyDescent="0.45">
      <c r="P10459" s="3"/>
      <c r="W10459" s="3"/>
      <c r="Y10459" s="3"/>
    </row>
    <row r="10460" spans="16:25" x14ac:dyDescent="0.45">
      <c r="P10460" s="3"/>
      <c r="W10460" s="3"/>
      <c r="Y10460" s="3"/>
    </row>
    <row r="10461" spans="16:25" x14ac:dyDescent="0.45">
      <c r="P10461" s="3"/>
      <c r="W10461" s="3"/>
      <c r="Y10461" s="3"/>
    </row>
    <row r="10462" spans="16:25" x14ac:dyDescent="0.45">
      <c r="P10462" s="3"/>
      <c r="W10462" s="3"/>
      <c r="Y10462" s="3"/>
    </row>
    <row r="10463" spans="16:25" x14ac:dyDescent="0.45">
      <c r="P10463" s="3"/>
      <c r="W10463" s="3"/>
      <c r="Y10463" s="3"/>
    </row>
    <row r="10464" spans="16:25" x14ac:dyDescent="0.45">
      <c r="P10464" s="3"/>
      <c r="W10464" s="3"/>
      <c r="Y10464" s="3"/>
    </row>
    <row r="10465" spans="16:25" x14ac:dyDescent="0.45">
      <c r="P10465" s="3"/>
      <c r="W10465" s="3"/>
      <c r="Y10465" s="3"/>
    </row>
    <row r="10466" spans="16:25" x14ac:dyDescent="0.45">
      <c r="P10466" s="3"/>
      <c r="W10466" s="3"/>
      <c r="Y10466" s="3"/>
    </row>
    <row r="10467" spans="16:25" x14ac:dyDescent="0.45">
      <c r="P10467" s="3"/>
      <c r="W10467" s="3"/>
      <c r="Y10467" s="3"/>
    </row>
    <row r="10468" spans="16:25" x14ac:dyDescent="0.45">
      <c r="P10468" s="3"/>
      <c r="W10468" s="3"/>
      <c r="Y10468" s="3"/>
    </row>
    <row r="10469" spans="16:25" x14ac:dyDescent="0.45">
      <c r="P10469" s="3"/>
      <c r="W10469" s="3"/>
      <c r="Y10469" s="3"/>
    </row>
    <row r="10470" spans="16:25" x14ac:dyDescent="0.45">
      <c r="P10470" s="3"/>
      <c r="W10470" s="3"/>
      <c r="Y10470" s="3"/>
    </row>
    <row r="10471" spans="16:25" x14ac:dyDescent="0.45">
      <c r="P10471" s="3"/>
      <c r="W10471" s="3"/>
      <c r="Y10471" s="3"/>
    </row>
    <row r="10472" spans="16:25" x14ac:dyDescent="0.45">
      <c r="P10472" s="3"/>
      <c r="W10472" s="3"/>
      <c r="Y10472" s="3"/>
    </row>
    <row r="10473" spans="16:25" x14ac:dyDescent="0.45">
      <c r="P10473" s="3"/>
      <c r="W10473" s="3"/>
      <c r="Y10473" s="3"/>
    </row>
    <row r="10474" spans="16:25" x14ac:dyDescent="0.45">
      <c r="P10474" s="3"/>
      <c r="W10474" s="3"/>
      <c r="Y10474" s="3"/>
    </row>
    <row r="10475" spans="16:25" x14ac:dyDescent="0.45">
      <c r="P10475" s="3"/>
      <c r="W10475" s="3"/>
      <c r="Y10475" s="3"/>
    </row>
    <row r="10476" spans="16:25" x14ac:dyDescent="0.45">
      <c r="P10476" s="3"/>
      <c r="W10476" s="3"/>
      <c r="Y10476" s="3"/>
    </row>
    <row r="10477" spans="16:25" x14ac:dyDescent="0.45">
      <c r="P10477" s="3"/>
      <c r="W10477" s="3"/>
      <c r="Y10477" s="3"/>
    </row>
    <row r="10478" spans="16:25" x14ac:dyDescent="0.45">
      <c r="P10478" s="3"/>
      <c r="W10478" s="3"/>
      <c r="Y10478" s="3"/>
    </row>
    <row r="10479" spans="16:25" x14ac:dyDescent="0.45">
      <c r="P10479" s="3"/>
      <c r="W10479" s="3"/>
      <c r="Y10479" s="3"/>
    </row>
    <row r="10480" spans="16:25" x14ac:dyDescent="0.45">
      <c r="P10480" s="3"/>
      <c r="W10480" s="3"/>
      <c r="Y10480" s="3"/>
    </row>
    <row r="10481" spans="16:25" x14ac:dyDescent="0.45">
      <c r="P10481" s="3"/>
      <c r="W10481" s="3"/>
      <c r="Y10481" s="3"/>
    </row>
    <row r="10482" spans="16:25" x14ac:dyDescent="0.45">
      <c r="P10482" s="3"/>
      <c r="W10482" s="3"/>
      <c r="Y10482" s="3"/>
    </row>
    <row r="10483" spans="16:25" x14ac:dyDescent="0.45">
      <c r="P10483" s="3"/>
      <c r="W10483" s="3"/>
      <c r="Y10483" s="3"/>
    </row>
    <row r="10484" spans="16:25" x14ac:dyDescent="0.45">
      <c r="P10484" s="3"/>
      <c r="W10484" s="3"/>
      <c r="Y10484" s="3"/>
    </row>
    <row r="10485" spans="16:25" x14ac:dyDescent="0.45">
      <c r="P10485" s="3"/>
      <c r="W10485" s="3"/>
      <c r="Y10485" s="3"/>
    </row>
    <row r="10486" spans="16:25" x14ac:dyDescent="0.45">
      <c r="P10486" s="3"/>
      <c r="W10486" s="3"/>
      <c r="Y10486" s="3"/>
    </row>
    <row r="10487" spans="16:25" x14ac:dyDescent="0.45">
      <c r="P10487" s="3"/>
      <c r="W10487" s="3"/>
      <c r="Y10487" s="3"/>
    </row>
    <row r="10488" spans="16:25" x14ac:dyDescent="0.45">
      <c r="P10488" s="3"/>
      <c r="W10488" s="3"/>
      <c r="Y10488" s="3"/>
    </row>
    <row r="10489" spans="16:25" x14ac:dyDescent="0.45">
      <c r="P10489" s="3"/>
      <c r="W10489" s="3"/>
      <c r="Y10489" s="3"/>
    </row>
    <row r="10490" spans="16:25" x14ac:dyDescent="0.45">
      <c r="P10490" s="3"/>
      <c r="W10490" s="3"/>
      <c r="Y10490" s="3"/>
    </row>
    <row r="10491" spans="16:25" x14ac:dyDescent="0.45">
      <c r="P10491" s="3"/>
      <c r="W10491" s="3"/>
      <c r="Y10491" s="3"/>
    </row>
    <row r="10492" spans="16:25" x14ac:dyDescent="0.45">
      <c r="P10492" s="3"/>
      <c r="W10492" s="3"/>
      <c r="Y10492" s="3"/>
    </row>
    <row r="10493" spans="16:25" x14ac:dyDescent="0.45">
      <c r="P10493" s="3"/>
      <c r="W10493" s="3"/>
      <c r="Y10493" s="3"/>
    </row>
    <row r="10494" spans="16:25" x14ac:dyDescent="0.45">
      <c r="P10494" s="3"/>
      <c r="W10494" s="3"/>
      <c r="Y10494" s="3"/>
    </row>
    <row r="10495" spans="16:25" x14ac:dyDescent="0.45">
      <c r="P10495" s="3"/>
      <c r="W10495" s="3"/>
      <c r="Y10495" s="3"/>
    </row>
    <row r="10496" spans="16:25" x14ac:dyDescent="0.45">
      <c r="P10496" s="3"/>
      <c r="W10496" s="3"/>
      <c r="Y10496" s="3"/>
    </row>
    <row r="10497" spans="16:25" x14ac:dyDescent="0.45">
      <c r="P10497" s="3"/>
      <c r="W10497" s="3"/>
      <c r="Y10497" s="3"/>
    </row>
    <row r="10498" spans="16:25" x14ac:dyDescent="0.45">
      <c r="P10498" s="3"/>
      <c r="W10498" s="3"/>
      <c r="Y10498" s="3"/>
    </row>
    <row r="10499" spans="16:25" x14ac:dyDescent="0.45">
      <c r="P10499" s="3"/>
      <c r="W10499" s="3"/>
      <c r="Y10499" s="3"/>
    </row>
    <row r="10500" spans="16:25" x14ac:dyDescent="0.45">
      <c r="P10500" s="3"/>
      <c r="W10500" s="3"/>
      <c r="Y10500" s="3"/>
    </row>
    <row r="10501" spans="16:25" x14ac:dyDescent="0.45">
      <c r="P10501" s="3"/>
      <c r="W10501" s="3"/>
      <c r="Y10501" s="3"/>
    </row>
    <row r="10502" spans="16:25" x14ac:dyDescent="0.45">
      <c r="P10502" s="3"/>
      <c r="W10502" s="3"/>
      <c r="Y10502" s="3"/>
    </row>
    <row r="10503" spans="16:25" x14ac:dyDescent="0.45">
      <c r="P10503" s="3"/>
      <c r="W10503" s="3"/>
      <c r="Y10503" s="3"/>
    </row>
    <row r="10504" spans="16:25" x14ac:dyDescent="0.45">
      <c r="P10504" s="3"/>
      <c r="W10504" s="3"/>
      <c r="Y10504" s="3"/>
    </row>
    <row r="10505" spans="16:25" x14ac:dyDescent="0.45">
      <c r="P10505" s="3"/>
      <c r="W10505" s="3"/>
      <c r="Y10505" s="3"/>
    </row>
    <row r="10506" spans="16:25" x14ac:dyDescent="0.45">
      <c r="P10506" s="3"/>
      <c r="W10506" s="3"/>
      <c r="Y10506" s="3"/>
    </row>
    <row r="10507" spans="16:25" x14ac:dyDescent="0.45">
      <c r="P10507" s="3"/>
      <c r="W10507" s="3"/>
      <c r="Y10507" s="3"/>
    </row>
    <row r="10508" spans="16:25" x14ac:dyDescent="0.45">
      <c r="P10508" s="3"/>
      <c r="W10508" s="3"/>
      <c r="Y10508" s="3"/>
    </row>
    <row r="10509" spans="16:25" x14ac:dyDescent="0.45">
      <c r="P10509" s="3"/>
      <c r="W10509" s="3"/>
      <c r="Y10509" s="3"/>
    </row>
    <row r="10510" spans="16:25" x14ac:dyDescent="0.45">
      <c r="P10510" s="3"/>
      <c r="W10510" s="3"/>
      <c r="Y10510" s="3"/>
    </row>
    <row r="10511" spans="16:25" x14ac:dyDescent="0.45">
      <c r="P10511" s="3"/>
      <c r="W10511" s="3"/>
      <c r="Y10511" s="3"/>
    </row>
    <row r="10512" spans="16:25" x14ac:dyDescent="0.45">
      <c r="P10512" s="3"/>
      <c r="W10512" s="3"/>
      <c r="Y10512" s="3"/>
    </row>
    <row r="10513" spans="16:25" x14ac:dyDescent="0.45">
      <c r="P10513" s="3"/>
      <c r="W10513" s="3"/>
      <c r="Y10513" s="3"/>
    </row>
    <row r="10514" spans="16:25" x14ac:dyDescent="0.45">
      <c r="P10514" s="3"/>
      <c r="W10514" s="3"/>
      <c r="Y10514" s="3"/>
    </row>
    <row r="10515" spans="16:25" x14ac:dyDescent="0.45">
      <c r="P10515" s="3"/>
      <c r="W10515" s="3"/>
      <c r="Y10515" s="3"/>
    </row>
    <row r="10516" spans="16:25" x14ac:dyDescent="0.45">
      <c r="P10516" s="3"/>
      <c r="W10516" s="3"/>
      <c r="Y10516" s="3"/>
    </row>
    <row r="10517" spans="16:25" x14ac:dyDescent="0.45">
      <c r="P10517" s="3"/>
      <c r="W10517" s="3"/>
      <c r="Y10517" s="3"/>
    </row>
    <row r="10518" spans="16:25" x14ac:dyDescent="0.45">
      <c r="P10518" s="3"/>
      <c r="W10518" s="3"/>
      <c r="Y10518" s="3"/>
    </row>
    <row r="10519" spans="16:25" x14ac:dyDescent="0.45">
      <c r="P10519" s="3"/>
      <c r="W10519" s="3"/>
      <c r="Y10519" s="3"/>
    </row>
    <row r="10520" spans="16:25" x14ac:dyDescent="0.45">
      <c r="P10520" s="3"/>
      <c r="W10520" s="3"/>
      <c r="Y10520" s="3"/>
    </row>
    <row r="10521" spans="16:25" x14ac:dyDescent="0.45">
      <c r="P10521" s="3"/>
      <c r="W10521" s="3"/>
      <c r="Y10521" s="3"/>
    </row>
    <row r="10522" spans="16:25" x14ac:dyDescent="0.45">
      <c r="P10522" s="3"/>
      <c r="W10522" s="3"/>
      <c r="Y10522" s="3"/>
    </row>
    <row r="10523" spans="16:25" x14ac:dyDescent="0.45">
      <c r="P10523" s="3"/>
      <c r="W10523" s="3"/>
      <c r="Y10523" s="3"/>
    </row>
    <row r="10524" spans="16:25" x14ac:dyDescent="0.45">
      <c r="P10524" s="3"/>
      <c r="W10524" s="3"/>
      <c r="Y10524" s="3"/>
    </row>
    <row r="10525" spans="16:25" x14ac:dyDescent="0.45">
      <c r="P10525" s="3"/>
      <c r="W10525" s="3"/>
      <c r="Y10525" s="3"/>
    </row>
    <row r="10526" spans="16:25" x14ac:dyDescent="0.45">
      <c r="P10526" s="3"/>
      <c r="W10526" s="3"/>
      <c r="Y10526" s="3"/>
    </row>
    <row r="10527" spans="16:25" x14ac:dyDescent="0.45">
      <c r="P10527" s="3"/>
      <c r="W10527" s="3"/>
      <c r="Y10527" s="3"/>
    </row>
    <row r="10528" spans="16:25" x14ac:dyDescent="0.45">
      <c r="P10528" s="3"/>
      <c r="W10528" s="3"/>
      <c r="Y10528" s="3"/>
    </row>
    <row r="10529" spans="16:25" x14ac:dyDescent="0.45">
      <c r="P10529" s="3"/>
      <c r="W10529" s="3"/>
      <c r="Y10529" s="3"/>
    </row>
    <row r="10530" spans="16:25" x14ac:dyDescent="0.45">
      <c r="P10530" s="3"/>
      <c r="W10530" s="3"/>
      <c r="Y10530" s="3"/>
    </row>
    <row r="10531" spans="16:25" x14ac:dyDescent="0.45">
      <c r="P10531" s="3"/>
      <c r="W10531" s="3"/>
      <c r="Y10531" s="3"/>
    </row>
    <row r="10532" spans="16:25" x14ac:dyDescent="0.45">
      <c r="P10532" s="3"/>
      <c r="W10532" s="3"/>
      <c r="Y10532" s="3"/>
    </row>
    <row r="10533" spans="16:25" x14ac:dyDescent="0.45">
      <c r="P10533" s="3"/>
      <c r="W10533" s="3"/>
      <c r="Y10533" s="3"/>
    </row>
    <row r="10534" spans="16:25" x14ac:dyDescent="0.45">
      <c r="P10534" s="3"/>
      <c r="W10534" s="3"/>
      <c r="Y10534" s="3"/>
    </row>
    <row r="10535" spans="16:25" x14ac:dyDescent="0.45">
      <c r="P10535" s="3"/>
      <c r="W10535" s="3"/>
      <c r="Y10535" s="3"/>
    </row>
    <row r="10536" spans="16:25" x14ac:dyDescent="0.45">
      <c r="P10536" s="3"/>
      <c r="W10536" s="3"/>
      <c r="Y10536" s="3"/>
    </row>
    <row r="10537" spans="16:25" x14ac:dyDescent="0.45">
      <c r="P10537" s="3"/>
      <c r="W10537" s="3"/>
      <c r="Y10537" s="3"/>
    </row>
    <row r="10538" spans="16:25" x14ac:dyDescent="0.45">
      <c r="P10538" s="3"/>
      <c r="W10538" s="3"/>
      <c r="Y10538" s="3"/>
    </row>
    <row r="10539" spans="16:25" x14ac:dyDescent="0.45">
      <c r="P10539" s="3"/>
      <c r="W10539" s="3"/>
      <c r="Y10539" s="3"/>
    </row>
    <row r="10540" spans="16:25" x14ac:dyDescent="0.45">
      <c r="P10540" s="3"/>
      <c r="W10540" s="3"/>
      <c r="Y10540" s="3"/>
    </row>
    <row r="10541" spans="16:25" x14ac:dyDescent="0.45">
      <c r="P10541" s="3"/>
      <c r="W10541" s="3"/>
      <c r="Y10541" s="3"/>
    </row>
    <row r="10542" spans="16:25" x14ac:dyDescent="0.45">
      <c r="P10542" s="3"/>
      <c r="W10542" s="3"/>
      <c r="Y10542" s="3"/>
    </row>
    <row r="10543" spans="16:25" x14ac:dyDescent="0.45">
      <c r="P10543" s="3"/>
      <c r="W10543" s="3"/>
      <c r="Y10543" s="3"/>
    </row>
    <row r="10544" spans="16:25" x14ac:dyDescent="0.45">
      <c r="P10544" s="3"/>
      <c r="W10544" s="3"/>
      <c r="Y10544" s="3"/>
    </row>
    <row r="10545" spans="16:25" x14ac:dyDescent="0.45">
      <c r="P10545" s="3"/>
      <c r="W10545" s="3"/>
      <c r="Y10545" s="3"/>
    </row>
    <row r="10546" spans="16:25" x14ac:dyDescent="0.45">
      <c r="P10546" s="3"/>
      <c r="W10546" s="3"/>
      <c r="Y10546" s="3"/>
    </row>
    <row r="10547" spans="16:25" x14ac:dyDescent="0.45">
      <c r="P10547" s="3"/>
      <c r="W10547" s="3"/>
      <c r="Y10547" s="3"/>
    </row>
    <row r="10548" spans="16:25" x14ac:dyDescent="0.45">
      <c r="P10548" s="3"/>
      <c r="W10548" s="3"/>
      <c r="Y10548" s="3"/>
    </row>
    <row r="10549" spans="16:25" x14ac:dyDescent="0.45">
      <c r="P10549" s="3"/>
      <c r="W10549" s="3"/>
      <c r="Y10549" s="3"/>
    </row>
    <row r="10550" spans="16:25" x14ac:dyDescent="0.45">
      <c r="P10550" s="3"/>
      <c r="W10550" s="3"/>
      <c r="Y10550" s="3"/>
    </row>
    <row r="10551" spans="16:25" x14ac:dyDescent="0.45">
      <c r="P10551" s="3"/>
      <c r="W10551" s="3"/>
      <c r="Y10551" s="3"/>
    </row>
    <row r="10552" spans="16:25" x14ac:dyDescent="0.45">
      <c r="P10552" s="3"/>
      <c r="W10552" s="3"/>
      <c r="Y10552" s="3"/>
    </row>
    <row r="10553" spans="16:25" x14ac:dyDescent="0.45">
      <c r="P10553" s="3"/>
      <c r="W10553" s="3"/>
      <c r="Y10553" s="3"/>
    </row>
    <row r="10554" spans="16:25" x14ac:dyDescent="0.45">
      <c r="P10554" s="3"/>
      <c r="W10554" s="3"/>
      <c r="Y10554" s="3"/>
    </row>
    <row r="10555" spans="16:25" x14ac:dyDescent="0.45">
      <c r="P10555" s="3"/>
      <c r="W10555" s="3"/>
      <c r="Y10555" s="3"/>
    </row>
    <row r="10556" spans="16:25" x14ac:dyDescent="0.45">
      <c r="P10556" s="3"/>
      <c r="W10556" s="3"/>
      <c r="Y10556" s="3"/>
    </row>
    <row r="10557" spans="16:25" x14ac:dyDescent="0.45">
      <c r="P10557" s="3"/>
      <c r="W10557" s="3"/>
      <c r="Y10557" s="3"/>
    </row>
    <row r="10558" spans="16:25" x14ac:dyDescent="0.45">
      <c r="P10558" s="3"/>
      <c r="W10558" s="3"/>
      <c r="Y10558" s="3"/>
    </row>
    <row r="10559" spans="16:25" x14ac:dyDescent="0.45">
      <c r="P10559" s="3"/>
      <c r="W10559" s="3"/>
      <c r="Y10559" s="3"/>
    </row>
    <row r="10560" spans="16:25" x14ac:dyDescent="0.45">
      <c r="P10560" s="3"/>
      <c r="W10560" s="3"/>
      <c r="Y10560" s="3"/>
    </row>
    <row r="10561" spans="16:25" x14ac:dyDescent="0.45">
      <c r="P10561" s="3"/>
      <c r="W10561" s="3"/>
      <c r="Y10561" s="3"/>
    </row>
    <row r="10562" spans="16:25" x14ac:dyDescent="0.45">
      <c r="P10562" s="3"/>
      <c r="W10562" s="3"/>
      <c r="Y10562" s="3"/>
    </row>
    <row r="10563" spans="16:25" x14ac:dyDescent="0.45">
      <c r="P10563" s="3"/>
      <c r="W10563" s="3"/>
      <c r="Y10563" s="3"/>
    </row>
    <row r="10564" spans="16:25" x14ac:dyDescent="0.45">
      <c r="P10564" s="3"/>
      <c r="W10564" s="3"/>
      <c r="Y10564" s="3"/>
    </row>
    <row r="10565" spans="16:25" x14ac:dyDescent="0.45">
      <c r="P10565" s="3"/>
      <c r="W10565" s="3"/>
      <c r="Y10565" s="3"/>
    </row>
    <row r="10566" spans="16:25" x14ac:dyDescent="0.45">
      <c r="P10566" s="3"/>
      <c r="W10566" s="3"/>
      <c r="Y10566" s="3"/>
    </row>
    <row r="10567" spans="16:25" x14ac:dyDescent="0.45">
      <c r="P10567" s="3"/>
      <c r="W10567" s="3"/>
      <c r="Y10567" s="3"/>
    </row>
    <row r="10568" spans="16:25" x14ac:dyDescent="0.45">
      <c r="P10568" s="3"/>
      <c r="W10568" s="3"/>
      <c r="Y10568" s="3"/>
    </row>
    <row r="10569" spans="16:25" x14ac:dyDescent="0.45">
      <c r="P10569" s="3"/>
      <c r="W10569" s="3"/>
      <c r="Y10569" s="3"/>
    </row>
    <row r="10570" spans="16:25" x14ac:dyDescent="0.45">
      <c r="P10570" s="3"/>
      <c r="W10570" s="3"/>
      <c r="Y10570" s="3"/>
    </row>
    <row r="10571" spans="16:25" x14ac:dyDescent="0.45">
      <c r="P10571" s="3"/>
      <c r="W10571" s="3"/>
      <c r="Y10571" s="3"/>
    </row>
    <row r="10572" spans="16:25" x14ac:dyDescent="0.45">
      <c r="P10572" s="3"/>
      <c r="W10572" s="3"/>
      <c r="Y10572" s="3"/>
    </row>
    <row r="10573" spans="16:25" x14ac:dyDescent="0.45">
      <c r="P10573" s="3"/>
      <c r="W10573" s="3"/>
      <c r="Y10573" s="3"/>
    </row>
    <row r="10574" spans="16:25" x14ac:dyDescent="0.45">
      <c r="P10574" s="3"/>
      <c r="W10574" s="3"/>
      <c r="Y10574" s="3"/>
    </row>
    <row r="10575" spans="16:25" x14ac:dyDescent="0.45">
      <c r="P10575" s="3"/>
      <c r="W10575" s="3"/>
      <c r="Y10575" s="3"/>
    </row>
    <row r="10576" spans="16:25" x14ac:dyDescent="0.45">
      <c r="P10576" s="3"/>
      <c r="W10576" s="3"/>
      <c r="Y10576" s="3"/>
    </row>
    <row r="10577" spans="16:25" x14ac:dyDescent="0.45">
      <c r="P10577" s="3"/>
      <c r="W10577" s="3"/>
      <c r="Y10577" s="3"/>
    </row>
    <row r="10578" spans="16:25" x14ac:dyDescent="0.45">
      <c r="P10578" s="3"/>
      <c r="W10578" s="3"/>
      <c r="Y10578" s="3"/>
    </row>
    <row r="10579" spans="16:25" x14ac:dyDescent="0.45">
      <c r="P10579" s="3"/>
      <c r="W10579" s="3"/>
      <c r="Y10579" s="3"/>
    </row>
    <row r="10580" spans="16:25" x14ac:dyDescent="0.45">
      <c r="P10580" s="3"/>
      <c r="W10580" s="3"/>
      <c r="Y10580" s="3"/>
    </row>
    <row r="10581" spans="16:25" x14ac:dyDescent="0.45">
      <c r="P10581" s="3"/>
      <c r="W10581" s="3"/>
      <c r="Y10581" s="3"/>
    </row>
    <row r="10582" spans="16:25" x14ac:dyDescent="0.45">
      <c r="P10582" s="3"/>
      <c r="W10582" s="3"/>
      <c r="Y10582" s="3"/>
    </row>
    <row r="10583" spans="16:25" x14ac:dyDescent="0.45">
      <c r="P10583" s="3"/>
      <c r="W10583" s="3"/>
      <c r="Y10583" s="3"/>
    </row>
    <row r="10584" spans="16:25" x14ac:dyDescent="0.45">
      <c r="P10584" s="3"/>
      <c r="W10584" s="3"/>
      <c r="Y10584" s="3"/>
    </row>
    <row r="10585" spans="16:25" x14ac:dyDescent="0.45">
      <c r="P10585" s="3"/>
      <c r="W10585" s="3"/>
      <c r="Y10585" s="3"/>
    </row>
    <row r="10586" spans="16:25" x14ac:dyDescent="0.45">
      <c r="P10586" s="3"/>
      <c r="W10586" s="3"/>
      <c r="Y10586" s="3"/>
    </row>
    <row r="10587" spans="16:25" x14ac:dyDescent="0.45">
      <c r="P10587" s="3"/>
      <c r="W10587" s="3"/>
      <c r="Y10587" s="3"/>
    </row>
    <row r="10588" spans="16:25" x14ac:dyDescent="0.45">
      <c r="P10588" s="3"/>
      <c r="W10588" s="3"/>
      <c r="Y10588" s="3"/>
    </row>
    <row r="10589" spans="16:25" x14ac:dyDescent="0.45">
      <c r="P10589" s="3"/>
      <c r="W10589" s="3"/>
      <c r="Y10589" s="3"/>
    </row>
    <row r="10590" spans="16:25" x14ac:dyDescent="0.45">
      <c r="P10590" s="3"/>
      <c r="W10590" s="3"/>
      <c r="Y10590" s="3"/>
    </row>
    <row r="10591" spans="16:25" x14ac:dyDescent="0.45">
      <c r="P10591" s="3"/>
      <c r="W10591" s="3"/>
      <c r="Y10591" s="3"/>
    </row>
    <row r="10592" spans="16:25" x14ac:dyDescent="0.45">
      <c r="P10592" s="3"/>
      <c r="W10592" s="3"/>
      <c r="Y10592" s="3"/>
    </row>
    <row r="10593" spans="16:25" x14ac:dyDescent="0.45">
      <c r="P10593" s="3"/>
      <c r="W10593" s="3"/>
      <c r="Y10593" s="3"/>
    </row>
    <row r="10594" spans="16:25" x14ac:dyDescent="0.45">
      <c r="P10594" s="3"/>
      <c r="W10594" s="3"/>
      <c r="Y10594" s="3"/>
    </row>
    <row r="10595" spans="16:25" x14ac:dyDescent="0.45">
      <c r="P10595" s="3"/>
      <c r="W10595" s="3"/>
      <c r="Y10595" s="3"/>
    </row>
    <row r="10596" spans="16:25" x14ac:dyDescent="0.45">
      <c r="P10596" s="3"/>
      <c r="W10596" s="3"/>
      <c r="Y10596" s="3"/>
    </row>
    <row r="10597" spans="16:25" x14ac:dyDescent="0.45">
      <c r="P10597" s="3"/>
      <c r="W10597" s="3"/>
      <c r="Y10597" s="3"/>
    </row>
    <row r="10598" spans="16:25" x14ac:dyDescent="0.45">
      <c r="P10598" s="3"/>
      <c r="W10598" s="3"/>
      <c r="Y10598" s="3"/>
    </row>
    <row r="10599" spans="16:25" x14ac:dyDescent="0.45">
      <c r="P10599" s="3"/>
      <c r="W10599" s="3"/>
      <c r="Y10599" s="3"/>
    </row>
    <row r="10600" spans="16:25" x14ac:dyDescent="0.45">
      <c r="P10600" s="3"/>
      <c r="W10600" s="3"/>
      <c r="Y10600" s="3"/>
    </row>
    <row r="10601" spans="16:25" x14ac:dyDescent="0.45">
      <c r="P10601" s="3"/>
      <c r="W10601" s="3"/>
      <c r="Y10601" s="3"/>
    </row>
    <row r="10602" spans="16:25" x14ac:dyDescent="0.45">
      <c r="P10602" s="3"/>
      <c r="W10602" s="3"/>
      <c r="Y10602" s="3"/>
    </row>
    <row r="10603" spans="16:25" x14ac:dyDescent="0.45">
      <c r="P10603" s="3"/>
      <c r="W10603" s="3"/>
      <c r="Y10603" s="3"/>
    </row>
    <row r="10604" spans="16:25" x14ac:dyDescent="0.45">
      <c r="P10604" s="3"/>
      <c r="W10604" s="3"/>
      <c r="Y10604" s="3"/>
    </row>
    <row r="10605" spans="16:25" x14ac:dyDescent="0.45">
      <c r="P10605" s="3"/>
      <c r="W10605" s="3"/>
      <c r="Y10605" s="3"/>
    </row>
    <row r="10606" spans="16:25" x14ac:dyDescent="0.45">
      <c r="P10606" s="3"/>
      <c r="W10606" s="3"/>
      <c r="Y10606" s="3"/>
    </row>
    <row r="10607" spans="16:25" x14ac:dyDescent="0.45">
      <c r="P10607" s="3"/>
      <c r="W10607" s="3"/>
      <c r="Y10607" s="3"/>
    </row>
    <row r="10608" spans="16:25" x14ac:dyDescent="0.45">
      <c r="P10608" s="3"/>
      <c r="W10608" s="3"/>
      <c r="Y10608" s="3"/>
    </row>
    <row r="10609" spans="16:25" x14ac:dyDescent="0.45">
      <c r="P10609" s="3"/>
      <c r="W10609" s="3"/>
      <c r="Y10609" s="3"/>
    </row>
    <row r="10610" spans="16:25" x14ac:dyDescent="0.45">
      <c r="P10610" s="3"/>
      <c r="W10610" s="3"/>
      <c r="Y10610" s="3"/>
    </row>
    <row r="10611" spans="16:25" x14ac:dyDescent="0.45">
      <c r="P10611" s="3"/>
      <c r="W10611" s="3"/>
      <c r="Y10611" s="3"/>
    </row>
    <row r="10612" spans="16:25" x14ac:dyDescent="0.45">
      <c r="P10612" s="3"/>
      <c r="W10612" s="3"/>
      <c r="Y10612" s="3"/>
    </row>
    <row r="10613" spans="16:25" x14ac:dyDescent="0.45">
      <c r="P10613" s="3"/>
      <c r="W10613" s="3"/>
      <c r="Y10613" s="3"/>
    </row>
    <row r="10614" spans="16:25" x14ac:dyDescent="0.45">
      <c r="P10614" s="3"/>
      <c r="W10614" s="3"/>
      <c r="Y10614" s="3"/>
    </row>
    <row r="10615" spans="16:25" x14ac:dyDescent="0.45">
      <c r="P10615" s="3"/>
      <c r="W10615" s="3"/>
      <c r="Y10615" s="3"/>
    </row>
    <row r="10616" spans="16:25" x14ac:dyDescent="0.45">
      <c r="P10616" s="3"/>
      <c r="W10616" s="3"/>
      <c r="Y10616" s="3"/>
    </row>
    <row r="10617" spans="16:25" x14ac:dyDescent="0.45">
      <c r="P10617" s="3"/>
      <c r="W10617" s="3"/>
      <c r="Y10617" s="3"/>
    </row>
    <row r="10618" spans="16:25" x14ac:dyDescent="0.45">
      <c r="P10618" s="3"/>
      <c r="W10618" s="3"/>
      <c r="Y10618" s="3"/>
    </row>
    <row r="10619" spans="16:25" x14ac:dyDescent="0.45">
      <c r="P10619" s="3"/>
      <c r="W10619" s="3"/>
      <c r="Y10619" s="3"/>
    </row>
    <row r="10620" spans="16:25" x14ac:dyDescent="0.45">
      <c r="P10620" s="3"/>
      <c r="W10620" s="3"/>
      <c r="Y10620" s="3"/>
    </row>
    <row r="10621" spans="16:25" x14ac:dyDescent="0.45">
      <c r="P10621" s="3"/>
      <c r="W10621" s="3"/>
      <c r="Y10621" s="3"/>
    </row>
    <row r="10622" spans="16:25" x14ac:dyDescent="0.45">
      <c r="P10622" s="3"/>
      <c r="W10622" s="3"/>
      <c r="Y10622" s="3"/>
    </row>
    <row r="10623" spans="16:25" x14ac:dyDescent="0.45">
      <c r="P10623" s="3"/>
      <c r="W10623" s="3"/>
      <c r="Y10623" s="3"/>
    </row>
    <row r="10624" spans="16:25" x14ac:dyDescent="0.45">
      <c r="P10624" s="3"/>
      <c r="W10624" s="3"/>
      <c r="Y10624" s="3"/>
    </row>
    <row r="10625" spans="16:25" x14ac:dyDescent="0.45">
      <c r="P10625" s="3"/>
      <c r="W10625" s="3"/>
      <c r="Y10625" s="3"/>
    </row>
    <row r="10626" spans="16:25" x14ac:dyDescent="0.45">
      <c r="P10626" s="3"/>
      <c r="W10626" s="3"/>
      <c r="Y10626" s="3"/>
    </row>
    <row r="10627" spans="16:25" x14ac:dyDescent="0.45">
      <c r="P10627" s="3"/>
      <c r="W10627" s="3"/>
      <c r="Y10627" s="3"/>
    </row>
    <row r="10628" spans="16:25" x14ac:dyDescent="0.45">
      <c r="P10628" s="3"/>
      <c r="W10628" s="3"/>
      <c r="Y10628" s="3"/>
    </row>
    <row r="10629" spans="16:25" x14ac:dyDescent="0.45">
      <c r="P10629" s="3"/>
      <c r="W10629" s="3"/>
      <c r="Y10629" s="3"/>
    </row>
    <row r="10630" spans="16:25" x14ac:dyDescent="0.45">
      <c r="P10630" s="3"/>
      <c r="W10630" s="3"/>
      <c r="Y10630" s="3"/>
    </row>
    <row r="10631" spans="16:25" x14ac:dyDescent="0.45">
      <c r="P10631" s="3"/>
      <c r="W10631" s="3"/>
      <c r="Y10631" s="3"/>
    </row>
    <row r="10632" spans="16:25" x14ac:dyDescent="0.45">
      <c r="P10632" s="3"/>
      <c r="W10632" s="3"/>
      <c r="Y10632" s="3"/>
    </row>
    <row r="10633" spans="16:25" x14ac:dyDescent="0.45">
      <c r="P10633" s="3"/>
      <c r="W10633" s="3"/>
      <c r="Y10633" s="3"/>
    </row>
    <row r="10634" spans="16:25" x14ac:dyDescent="0.45">
      <c r="P10634" s="3"/>
      <c r="W10634" s="3"/>
      <c r="Y10634" s="3"/>
    </row>
    <row r="10635" spans="16:25" x14ac:dyDescent="0.45">
      <c r="P10635" s="3"/>
      <c r="W10635" s="3"/>
      <c r="Y10635" s="3"/>
    </row>
    <row r="10636" spans="16:25" x14ac:dyDescent="0.45">
      <c r="P10636" s="3"/>
      <c r="W10636" s="3"/>
      <c r="Y10636" s="3"/>
    </row>
    <row r="10637" spans="16:25" x14ac:dyDescent="0.45">
      <c r="P10637" s="3"/>
      <c r="W10637" s="3"/>
      <c r="Y10637" s="3"/>
    </row>
    <row r="10638" spans="16:25" x14ac:dyDescent="0.45">
      <c r="P10638" s="3"/>
      <c r="W10638" s="3"/>
      <c r="Y10638" s="3"/>
    </row>
    <row r="10639" spans="16:25" x14ac:dyDescent="0.45">
      <c r="P10639" s="3"/>
      <c r="W10639" s="3"/>
      <c r="Y10639" s="3"/>
    </row>
    <row r="10640" spans="16:25" x14ac:dyDescent="0.45">
      <c r="P10640" s="3"/>
      <c r="W10640" s="3"/>
      <c r="Y10640" s="3"/>
    </row>
    <row r="10641" spans="16:25" x14ac:dyDescent="0.45">
      <c r="P10641" s="3"/>
      <c r="W10641" s="3"/>
      <c r="Y10641" s="3"/>
    </row>
    <row r="10642" spans="16:25" x14ac:dyDescent="0.45">
      <c r="P10642" s="3"/>
      <c r="W10642" s="3"/>
      <c r="Y10642" s="3"/>
    </row>
    <row r="10643" spans="16:25" x14ac:dyDescent="0.45">
      <c r="P10643" s="3"/>
      <c r="W10643" s="3"/>
      <c r="Y10643" s="3"/>
    </row>
    <row r="10644" spans="16:25" x14ac:dyDescent="0.45">
      <c r="P10644" s="3"/>
      <c r="W10644" s="3"/>
      <c r="Y10644" s="3"/>
    </row>
    <row r="10645" spans="16:25" x14ac:dyDescent="0.45">
      <c r="P10645" s="3"/>
      <c r="W10645" s="3"/>
      <c r="Y10645" s="3"/>
    </row>
    <row r="10646" spans="16:25" x14ac:dyDescent="0.45">
      <c r="P10646" s="3"/>
      <c r="W10646" s="3"/>
      <c r="Y10646" s="3"/>
    </row>
    <row r="10647" spans="16:25" x14ac:dyDescent="0.45">
      <c r="P10647" s="3"/>
      <c r="W10647" s="3"/>
      <c r="Y10647" s="3"/>
    </row>
    <row r="10648" spans="16:25" x14ac:dyDescent="0.45">
      <c r="P10648" s="3"/>
      <c r="W10648" s="3"/>
      <c r="Y10648" s="3"/>
    </row>
    <row r="10649" spans="16:25" x14ac:dyDescent="0.45">
      <c r="P10649" s="3"/>
      <c r="W10649" s="3"/>
      <c r="Y10649" s="3"/>
    </row>
    <row r="10650" spans="16:25" x14ac:dyDescent="0.45">
      <c r="P10650" s="3"/>
      <c r="W10650" s="3"/>
      <c r="Y10650" s="3"/>
    </row>
    <row r="10651" spans="16:25" x14ac:dyDescent="0.45">
      <c r="P10651" s="3"/>
      <c r="W10651" s="3"/>
      <c r="Y10651" s="3"/>
    </row>
    <row r="10652" spans="16:25" x14ac:dyDescent="0.45">
      <c r="P10652" s="3"/>
      <c r="W10652" s="3"/>
      <c r="Y10652" s="3"/>
    </row>
    <row r="10653" spans="16:25" x14ac:dyDescent="0.45">
      <c r="P10653" s="3"/>
      <c r="W10653" s="3"/>
      <c r="Y10653" s="3"/>
    </row>
    <row r="10654" spans="16:25" x14ac:dyDescent="0.45">
      <c r="P10654" s="3"/>
      <c r="W10654" s="3"/>
      <c r="Y10654" s="3"/>
    </row>
    <row r="10655" spans="16:25" x14ac:dyDescent="0.45">
      <c r="P10655" s="3"/>
      <c r="W10655" s="3"/>
      <c r="Y10655" s="3"/>
    </row>
    <row r="10656" spans="16:25" x14ac:dyDescent="0.45">
      <c r="P10656" s="3"/>
      <c r="W10656" s="3"/>
      <c r="Y10656" s="3"/>
    </row>
    <row r="10657" spans="16:25" x14ac:dyDescent="0.45">
      <c r="P10657" s="3"/>
      <c r="W10657" s="3"/>
      <c r="Y10657" s="3"/>
    </row>
    <row r="10658" spans="16:25" x14ac:dyDescent="0.45">
      <c r="P10658" s="3"/>
      <c r="W10658" s="3"/>
      <c r="Y10658" s="3"/>
    </row>
    <row r="10659" spans="16:25" x14ac:dyDescent="0.45">
      <c r="P10659" s="3"/>
      <c r="W10659" s="3"/>
      <c r="Y10659" s="3"/>
    </row>
    <row r="10660" spans="16:25" x14ac:dyDescent="0.45">
      <c r="P10660" s="3"/>
      <c r="W10660" s="3"/>
      <c r="Y10660" s="3"/>
    </row>
    <row r="10661" spans="16:25" x14ac:dyDescent="0.45">
      <c r="P10661" s="3"/>
      <c r="W10661" s="3"/>
      <c r="Y10661" s="3"/>
    </row>
    <row r="10662" spans="16:25" x14ac:dyDescent="0.45">
      <c r="P10662" s="3"/>
      <c r="W10662" s="3"/>
      <c r="Y10662" s="3"/>
    </row>
    <row r="10663" spans="16:25" x14ac:dyDescent="0.45">
      <c r="P10663" s="3"/>
      <c r="W10663" s="3"/>
      <c r="Y10663" s="3"/>
    </row>
    <row r="10664" spans="16:25" x14ac:dyDescent="0.45">
      <c r="P10664" s="3"/>
      <c r="W10664" s="3"/>
      <c r="Y10664" s="3"/>
    </row>
    <row r="10665" spans="16:25" x14ac:dyDescent="0.45">
      <c r="P10665" s="3"/>
      <c r="W10665" s="3"/>
      <c r="Y10665" s="3"/>
    </row>
    <row r="10666" spans="16:25" x14ac:dyDescent="0.45">
      <c r="P10666" s="3"/>
      <c r="W10666" s="3"/>
      <c r="Y10666" s="3"/>
    </row>
    <row r="10667" spans="16:25" x14ac:dyDescent="0.45">
      <c r="P10667" s="3"/>
      <c r="W10667" s="3"/>
      <c r="Y10667" s="3"/>
    </row>
    <row r="10668" spans="16:25" x14ac:dyDescent="0.45">
      <c r="P10668" s="3"/>
      <c r="W10668" s="3"/>
      <c r="Y10668" s="3"/>
    </row>
    <row r="10669" spans="16:25" x14ac:dyDescent="0.45">
      <c r="P10669" s="3"/>
      <c r="W10669" s="3"/>
      <c r="Y10669" s="3"/>
    </row>
    <row r="10670" spans="16:25" x14ac:dyDescent="0.45">
      <c r="P10670" s="3"/>
      <c r="W10670" s="3"/>
      <c r="Y10670" s="3"/>
    </row>
    <row r="10671" spans="16:25" x14ac:dyDescent="0.45">
      <c r="P10671" s="3"/>
      <c r="W10671" s="3"/>
      <c r="Y10671" s="3"/>
    </row>
    <row r="10672" spans="16:25" x14ac:dyDescent="0.45">
      <c r="P10672" s="3"/>
      <c r="W10672" s="3"/>
      <c r="Y10672" s="3"/>
    </row>
    <row r="10673" spans="16:25" x14ac:dyDescent="0.45">
      <c r="P10673" s="3"/>
      <c r="W10673" s="3"/>
      <c r="Y10673" s="3"/>
    </row>
    <row r="10674" spans="16:25" x14ac:dyDescent="0.45">
      <c r="P10674" s="3"/>
      <c r="W10674" s="3"/>
      <c r="Y10674" s="3"/>
    </row>
    <row r="10675" spans="16:25" x14ac:dyDescent="0.45">
      <c r="P10675" s="3"/>
      <c r="W10675" s="3"/>
      <c r="Y10675" s="3"/>
    </row>
    <row r="10676" spans="16:25" x14ac:dyDescent="0.45">
      <c r="P10676" s="3"/>
      <c r="W10676" s="3"/>
      <c r="Y10676" s="3"/>
    </row>
    <row r="10677" spans="16:25" x14ac:dyDescent="0.45">
      <c r="P10677" s="3"/>
      <c r="W10677" s="3"/>
      <c r="Y10677" s="3"/>
    </row>
    <row r="10678" spans="16:25" x14ac:dyDescent="0.45">
      <c r="P10678" s="3"/>
      <c r="W10678" s="3"/>
      <c r="Y10678" s="3"/>
    </row>
    <row r="10679" spans="16:25" x14ac:dyDescent="0.45">
      <c r="P10679" s="3"/>
      <c r="W10679" s="3"/>
      <c r="Y10679" s="3"/>
    </row>
    <row r="10680" spans="16:25" x14ac:dyDescent="0.45">
      <c r="P10680" s="3"/>
      <c r="W10680" s="3"/>
      <c r="Y10680" s="3"/>
    </row>
    <row r="10681" spans="16:25" x14ac:dyDescent="0.45">
      <c r="P10681" s="3"/>
      <c r="W10681" s="3"/>
      <c r="Y10681" s="3"/>
    </row>
    <row r="10682" spans="16:25" x14ac:dyDescent="0.45">
      <c r="P10682" s="3"/>
      <c r="W10682" s="3"/>
      <c r="Y10682" s="3"/>
    </row>
    <row r="10683" spans="16:25" x14ac:dyDescent="0.45">
      <c r="P10683" s="3"/>
      <c r="W10683" s="3"/>
      <c r="Y10683" s="3"/>
    </row>
    <row r="10684" spans="16:25" x14ac:dyDescent="0.45">
      <c r="P10684" s="3"/>
      <c r="W10684" s="3"/>
      <c r="Y10684" s="3"/>
    </row>
    <row r="10685" spans="16:25" x14ac:dyDescent="0.45">
      <c r="P10685" s="3"/>
      <c r="W10685" s="3"/>
      <c r="Y10685" s="3"/>
    </row>
    <row r="10686" spans="16:25" x14ac:dyDescent="0.45">
      <c r="P10686" s="3"/>
      <c r="W10686" s="3"/>
      <c r="Y10686" s="3"/>
    </row>
    <row r="10687" spans="16:25" x14ac:dyDescent="0.45">
      <c r="P10687" s="3"/>
      <c r="W10687" s="3"/>
      <c r="Y10687" s="3"/>
    </row>
    <row r="10688" spans="16:25" x14ac:dyDescent="0.45">
      <c r="P10688" s="3"/>
      <c r="W10688" s="3"/>
      <c r="Y10688" s="3"/>
    </row>
    <row r="10689" spans="16:25" x14ac:dyDescent="0.45">
      <c r="P10689" s="3"/>
      <c r="W10689" s="3"/>
      <c r="Y10689" s="3"/>
    </row>
    <row r="10690" spans="16:25" x14ac:dyDescent="0.45">
      <c r="P10690" s="3"/>
      <c r="W10690" s="3"/>
      <c r="Y10690" s="3"/>
    </row>
    <row r="10691" spans="16:25" x14ac:dyDescent="0.45">
      <c r="P10691" s="3"/>
      <c r="W10691" s="3"/>
      <c r="Y10691" s="3"/>
    </row>
    <row r="10692" spans="16:25" x14ac:dyDescent="0.45">
      <c r="P10692" s="3"/>
      <c r="W10692" s="3"/>
      <c r="Y10692" s="3"/>
    </row>
    <row r="10693" spans="16:25" x14ac:dyDescent="0.45">
      <c r="P10693" s="3"/>
      <c r="W10693" s="3"/>
      <c r="Y10693" s="3"/>
    </row>
    <row r="10694" spans="16:25" x14ac:dyDescent="0.45">
      <c r="P10694" s="3"/>
      <c r="W10694" s="3"/>
      <c r="Y10694" s="3"/>
    </row>
    <row r="10695" spans="16:25" x14ac:dyDescent="0.45">
      <c r="P10695" s="3"/>
      <c r="W10695" s="3"/>
      <c r="Y10695" s="3"/>
    </row>
    <row r="10696" spans="16:25" x14ac:dyDescent="0.45">
      <c r="P10696" s="3"/>
      <c r="W10696" s="3"/>
      <c r="Y10696" s="3"/>
    </row>
    <row r="10697" spans="16:25" x14ac:dyDescent="0.45">
      <c r="P10697" s="3"/>
      <c r="W10697" s="3"/>
      <c r="Y10697" s="3"/>
    </row>
    <row r="10698" spans="16:25" x14ac:dyDescent="0.45">
      <c r="P10698" s="3"/>
      <c r="W10698" s="3"/>
      <c r="Y10698" s="3"/>
    </row>
    <row r="10699" spans="16:25" x14ac:dyDescent="0.45">
      <c r="P10699" s="3"/>
      <c r="W10699" s="3"/>
      <c r="Y10699" s="3"/>
    </row>
    <row r="10700" spans="16:25" x14ac:dyDescent="0.45">
      <c r="P10700" s="3"/>
      <c r="W10700" s="3"/>
      <c r="Y10700" s="3"/>
    </row>
    <row r="10701" spans="16:25" x14ac:dyDescent="0.45">
      <c r="P10701" s="3"/>
      <c r="W10701" s="3"/>
      <c r="Y10701" s="3"/>
    </row>
    <row r="10702" spans="16:25" x14ac:dyDescent="0.45">
      <c r="P10702" s="3"/>
      <c r="W10702" s="3"/>
      <c r="Y10702" s="3"/>
    </row>
    <row r="10703" spans="16:25" x14ac:dyDescent="0.45">
      <c r="P10703" s="3"/>
      <c r="W10703" s="3"/>
      <c r="Y10703" s="3"/>
    </row>
    <row r="10704" spans="16:25" x14ac:dyDescent="0.45">
      <c r="P10704" s="3"/>
      <c r="W10704" s="3"/>
      <c r="Y10704" s="3"/>
    </row>
    <row r="10705" spans="16:25" x14ac:dyDescent="0.45">
      <c r="P10705" s="3"/>
      <c r="W10705" s="3"/>
      <c r="Y10705" s="3"/>
    </row>
    <row r="10706" spans="16:25" x14ac:dyDescent="0.45">
      <c r="P10706" s="3"/>
      <c r="W10706" s="3"/>
      <c r="Y10706" s="3"/>
    </row>
    <row r="10707" spans="16:25" x14ac:dyDescent="0.45">
      <c r="P10707" s="3"/>
      <c r="W10707" s="3"/>
      <c r="Y10707" s="3"/>
    </row>
    <row r="10708" spans="16:25" x14ac:dyDescent="0.45">
      <c r="P10708" s="3"/>
      <c r="W10708" s="3"/>
      <c r="Y10708" s="3"/>
    </row>
    <row r="10709" spans="16:25" x14ac:dyDescent="0.45">
      <c r="P10709" s="3"/>
      <c r="W10709" s="3"/>
      <c r="Y10709" s="3"/>
    </row>
    <row r="10710" spans="16:25" x14ac:dyDescent="0.45">
      <c r="P10710" s="3"/>
      <c r="W10710" s="3"/>
      <c r="Y10710" s="3"/>
    </row>
    <row r="10711" spans="16:25" x14ac:dyDescent="0.45">
      <c r="P10711" s="3"/>
      <c r="W10711" s="3"/>
      <c r="Y10711" s="3"/>
    </row>
    <row r="10712" spans="16:25" x14ac:dyDescent="0.45">
      <c r="P10712" s="3"/>
      <c r="W10712" s="3"/>
      <c r="Y10712" s="3"/>
    </row>
    <row r="10713" spans="16:25" x14ac:dyDescent="0.45">
      <c r="P10713" s="3"/>
      <c r="W10713" s="3"/>
      <c r="Y10713" s="3"/>
    </row>
    <row r="10714" spans="16:25" x14ac:dyDescent="0.45">
      <c r="P10714" s="3"/>
      <c r="W10714" s="3"/>
      <c r="Y10714" s="3"/>
    </row>
    <row r="10715" spans="16:25" x14ac:dyDescent="0.45">
      <c r="P10715" s="3"/>
      <c r="W10715" s="3"/>
      <c r="Y10715" s="3"/>
    </row>
    <row r="10716" spans="16:25" x14ac:dyDescent="0.45">
      <c r="P10716" s="3"/>
      <c r="W10716" s="3"/>
      <c r="Y10716" s="3"/>
    </row>
    <row r="10717" spans="16:25" x14ac:dyDescent="0.45">
      <c r="P10717" s="3"/>
      <c r="W10717" s="3"/>
      <c r="Y10717" s="3"/>
    </row>
    <row r="10718" spans="16:25" x14ac:dyDescent="0.45">
      <c r="P10718" s="3"/>
      <c r="W10718" s="3"/>
      <c r="Y10718" s="3"/>
    </row>
    <row r="10719" spans="16:25" x14ac:dyDescent="0.45">
      <c r="P10719" s="3"/>
      <c r="W10719" s="3"/>
      <c r="Y10719" s="3"/>
    </row>
    <row r="10720" spans="16:25" x14ac:dyDescent="0.45">
      <c r="P10720" s="3"/>
      <c r="W10720" s="3"/>
      <c r="Y10720" s="3"/>
    </row>
    <row r="10721" spans="16:25" x14ac:dyDescent="0.45">
      <c r="P10721" s="3"/>
      <c r="W10721" s="3"/>
      <c r="Y10721" s="3"/>
    </row>
    <row r="10722" spans="16:25" x14ac:dyDescent="0.45">
      <c r="P10722" s="3"/>
      <c r="W10722" s="3"/>
      <c r="Y10722" s="3"/>
    </row>
    <row r="10723" spans="16:25" x14ac:dyDescent="0.45">
      <c r="P10723" s="3"/>
      <c r="W10723" s="3"/>
      <c r="Y10723" s="3"/>
    </row>
    <row r="10724" spans="16:25" x14ac:dyDescent="0.45">
      <c r="P10724" s="3"/>
      <c r="W10724" s="3"/>
      <c r="Y10724" s="3"/>
    </row>
    <row r="10725" spans="16:25" x14ac:dyDescent="0.45">
      <c r="P10725" s="3"/>
      <c r="W10725" s="3"/>
      <c r="Y10725" s="3"/>
    </row>
    <row r="10726" spans="16:25" x14ac:dyDescent="0.45">
      <c r="P10726" s="3"/>
      <c r="W10726" s="3"/>
      <c r="Y10726" s="3"/>
    </row>
    <row r="10727" spans="16:25" x14ac:dyDescent="0.45">
      <c r="P10727" s="3"/>
      <c r="W10727" s="3"/>
      <c r="Y10727" s="3"/>
    </row>
    <row r="10728" spans="16:25" x14ac:dyDescent="0.45">
      <c r="P10728" s="3"/>
      <c r="W10728" s="3"/>
      <c r="Y10728" s="3"/>
    </row>
    <row r="10729" spans="16:25" x14ac:dyDescent="0.45">
      <c r="P10729" s="3"/>
      <c r="W10729" s="3"/>
      <c r="Y10729" s="3"/>
    </row>
    <row r="10730" spans="16:25" x14ac:dyDescent="0.45">
      <c r="P10730" s="3"/>
      <c r="W10730" s="3"/>
      <c r="Y10730" s="3"/>
    </row>
    <row r="10731" spans="16:25" x14ac:dyDescent="0.45">
      <c r="P10731" s="3"/>
      <c r="W10731" s="3"/>
      <c r="Y10731" s="3"/>
    </row>
    <row r="10732" spans="16:25" x14ac:dyDescent="0.45">
      <c r="P10732" s="3"/>
      <c r="W10732" s="3"/>
      <c r="Y10732" s="3"/>
    </row>
    <row r="10733" spans="16:25" x14ac:dyDescent="0.45">
      <c r="P10733" s="3"/>
      <c r="W10733" s="3"/>
      <c r="Y10733" s="3"/>
    </row>
    <row r="10734" spans="16:25" x14ac:dyDescent="0.45">
      <c r="P10734" s="3"/>
      <c r="W10734" s="3"/>
      <c r="Y10734" s="3"/>
    </row>
    <row r="10735" spans="16:25" x14ac:dyDescent="0.45">
      <c r="P10735" s="3"/>
      <c r="W10735" s="3"/>
      <c r="Y10735" s="3"/>
    </row>
    <row r="10736" spans="16:25" x14ac:dyDescent="0.45">
      <c r="P10736" s="3"/>
      <c r="W10736" s="3"/>
      <c r="Y10736" s="3"/>
    </row>
    <row r="10737" spans="16:25" x14ac:dyDescent="0.45">
      <c r="P10737" s="3"/>
      <c r="W10737" s="3"/>
      <c r="Y10737" s="3"/>
    </row>
    <row r="10738" spans="16:25" x14ac:dyDescent="0.45">
      <c r="P10738" s="3"/>
      <c r="W10738" s="3"/>
      <c r="Y10738" s="3"/>
    </row>
    <row r="10739" spans="16:25" x14ac:dyDescent="0.45">
      <c r="P10739" s="3"/>
      <c r="W10739" s="3"/>
      <c r="Y10739" s="3"/>
    </row>
    <row r="10740" spans="16:25" x14ac:dyDescent="0.45">
      <c r="P10740" s="3"/>
      <c r="W10740" s="3"/>
      <c r="Y10740" s="3"/>
    </row>
    <row r="10741" spans="16:25" x14ac:dyDescent="0.45">
      <c r="P10741" s="3"/>
      <c r="W10741" s="3"/>
      <c r="Y10741" s="3"/>
    </row>
    <row r="10742" spans="16:25" x14ac:dyDescent="0.45">
      <c r="P10742" s="3"/>
      <c r="W10742" s="3"/>
      <c r="Y10742" s="3"/>
    </row>
    <row r="10743" spans="16:25" x14ac:dyDescent="0.45">
      <c r="P10743" s="3"/>
      <c r="W10743" s="3"/>
      <c r="Y10743" s="3"/>
    </row>
    <row r="10744" spans="16:25" x14ac:dyDescent="0.45">
      <c r="P10744" s="3"/>
      <c r="W10744" s="3"/>
      <c r="Y10744" s="3"/>
    </row>
    <row r="10745" spans="16:25" x14ac:dyDescent="0.45">
      <c r="P10745" s="3"/>
      <c r="W10745" s="3"/>
      <c r="Y10745" s="3"/>
    </row>
    <row r="10746" spans="16:25" x14ac:dyDescent="0.45">
      <c r="P10746" s="3"/>
      <c r="W10746" s="3"/>
      <c r="Y10746" s="3"/>
    </row>
    <row r="10747" spans="16:25" x14ac:dyDescent="0.45">
      <c r="P10747" s="3"/>
      <c r="W10747" s="3"/>
      <c r="Y10747" s="3"/>
    </row>
    <row r="10748" spans="16:25" x14ac:dyDescent="0.45">
      <c r="P10748" s="3"/>
      <c r="W10748" s="3"/>
      <c r="Y10748" s="3"/>
    </row>
    <row r="10749" spans="16:25" x14ac:dyDescent="0.45">
      <c r="P10749" s="3"/>
      <c r="W10749" s="3"/>
      <c r="Y10749" s="3"/>
    </row>
    <row r="10750" spans="16:25" x14ac:dyDescent="0.45">
      <c r="P10750" s="3"/>
      <c r="W10750" s="3"/>
      <c r="Y10750" s="3"/>
    </row>
    <row r="10751" spans="16:25" x14ac:dyDescent="0.45">
      <c r="P10751" s="3"/>
      <c r="W10751" s="3"/>
      <c r="Y10751" s="3"/>
    </row>
    <row r="10752" spans="16:25" x14ac:dyDescent="0.45">
      <c r="P10752" s="3"/>
      <c r="W10752" s="3"/>
      <c r="Y10752" s="3"/>
    </row>
    <row r="10753" spans="16:25" x14ac:dyDescent="0.45">
      <c r="P10753" s="3"/>
      <c r="W10753" s="3"/>
      <c r="Y10753" s="3"/>
    </row>
    <row r="10754" spans="16:25" x14ac:dyDescent="0.45">
      <c r="P10754" s="3"/>
      <c r="W10754" s="3"/>
      <c r="Y10754" s="3"/>
    </row>
    <row r="10755" spans="16:25" x14ac:dyDescent="0.45">
      <c r="P10755" s="3"/>
      <c r="W10755" s="3"/>
      <c r="Y10755" s="3"/>
    </row>
    <row r="10756" spans="16:25" x14ac:dyDescent="0.45">
      <c r="P10756" s="3"/>
      <c r="W10756" s="3"/>
      <c r="Y10756" s="3"/>
    </row>
    <row r="10757" spans="16:25" x14ac:dyDescent="0.45">
      <c r="P10757" s="3"/>
      <c r="W10757" s="3"/>
      <c r="Y10757" s="3"/>
    </row>
    <row r="10758" spans="16:25" x14ac:dyDescent="0.45">
      <c r="P10758" s="3"/>
      <c r="W10758" s="3"/>
      <c r="Y10758" s="3"/>
    </row>
    <row r="10759" spans="16:25" x14ac:dyDescent="0.45">
      <c r="P10759" s="3"/>
      <c r="W10759" s="3"/>
      <c r="Y10759" s="3"/>
    </row>
    <row r="10760" spans="16:25" x14ac:dyDescent="0.45">
      <c r="P10760" s="3"/>
      <c r="W10760" s="3"/>
      <c r="Y10760" s="3"/>
    </row>
    <row r="10761" spans="16:25" x14ac:dyDescent="0.45">
      <c r="P10761" s="3"/>
      <c r="W10761" s="3"/>
      <c r="Y10761" s="3"/>
    </row>
    <row r="10762" spans="16:25" x14ac:dyDescent="0.45">
      <c r="P10762" s="3"/>
      <c r="W10762" s="3"/>
      <c r="Y10762" s="3"/>
    </row>
    <row r="10763" spans="16:25" x14ac:dyDescent="0.45">
      <c r="P10763" s="3"/>
      <c r="W10763" s="3"/>
      <c r="Y10763" s="3"/>
    </row>
    <row r="10764" spans="16:25" x14ac:dyDescent="0.45">
      <c r="P10764" s="3"/>
      <c r="W10764" s="3"/>
      <c r="Y10764" s="3"/>
    </row>
    <row r="10765" spans="16:25" x14ac:dyDescent="0.45">
      <c r="P10765" s="3"/>
      <c r="W10765" s="3"/>
      <c r="Y10765" s="3"/>
    </row>
    <row r="10766" spans="16:25" x14ac:dyDescent="0.45">
      <c r="P10766" s="3"/>
      <c r="W10766" s="3"/>
      <c r="Y10766" s="3"/>
    </row>
    <row r="10767" spans="16:25" x14ac:dyDescent="0.45">
      <c r="P10767" s="3"/>
      <c r="W10767" s="3"/>
      <c r="Y10767" s="3"/>
    </row>
    <row r="10768" spans="16:25" x14ac:dyDescent="0.45">
      <c r="P10768" s="3"/>
      <c r="W10768" s="3"/>
      <c r="Y10768" s="3"/>
    </row>
    <row r="10769" spans="16:25" x14ac:dyDescent="0.45">
      <c r="P10769" s="3"/>
      <c r="W10769" s="3"/>
      <c r="Y10769" s="3"/>
    </row>
    <row r="10770" spans="16:25" x14ac:dyDescent="0.45">
      <c r="P10770" s="3"/>
      <c r="W10770" s="3"/>
      <c r="Y10770" s="3"/>
    </row>
    <row r="10771" spans="16:25" x14ac:dyDescent="0.45">
      <c r="P10771" s="3"/>
      <c r="W10771" s="3"/>
      <c r="Y10771" s="3"/>
    </row>
    <row r="10772" spans="16:25" x14ac:dyDescent="0.45">
      <c r="P10772" s="3"/>
      <c r="W10772" s="3"/>
      <c r="Y10772" s="3"/>
    </row>
    <row r="10773" spans="16:25" x14ac:dyDescent="0.45">
      <c r="P10773" s="3"/>
      <c r="W10773" s="3"/>
      <c r="Y10773" s="3"/>
    </row>
    <row r="10774" spans="16:25" x14ac:dyDescent="0.45">
      <c r="P10774" s="3"/>
      <c r="W10774" s="3"/>
      <c r="Y10774" s="3"/>
    </row>
    <row r="10775" spans="16:25" x14ac:dyDescent="0.45">
      <c r="P10775" s="3"/>
      <c r="W10775" s="3"/>
      <c r="Y10775" s="3"/>
    </row>
    <row r="10776" spans="16:25" x14ac:dyDescent="0.45">
      <c r="P10776" s="3"/>
      <c r="W10776" s="3"/>
      <c r="Y10776" s="3"/>
    </row>
    <row r="10777" spans="16:25" x14ac:dyDescent="0.45">
      <c r="P10777" s="3"/>
      <c r="W10777" s="3"/>
      <c r="Y10777" s="3"/>
    </row>
    <row r="10778" spans="16:25" x14ac:dyDescent="0.45">
      <c r="P10778" s="3"/>
      <c r="W10778" s="3"/>
      <c r="Y10778" s="3"/>
    </row>
    <row r="10779" spans="16:25" x14ac:dyDescent="0.45">
      <c r="P10779" s="3"/>
      <c r="W10779" s="3"/>
      <c r="Y10779" s="3"/>
    </row>
    <row r="10780" spans="16:25" x14ac:dyDescent="0.45">
      <c r="P10780" s="3"/>
      <c r="W10780" s="3"/>
      <c r="Y10780" s="3"/>
    </row>
    <row r="10781" spans="16:25" x14ac:dyDescent="0.45">
      <c r="P10781" s="3"/>
      <c r="W10781" s="3"/>
      <c r="Y10781" s="3"/>
    </row>
    <row r="10782" spans="16:25" x14ac:dyDescent="0.45">
      <c r="P10782" s="3"/>
      <c r="W10782" s="3"/>
      <c r="Y10782" s="3"/>
    </row>
    <row r="10783" spans="16:25" x14ac:dyDescent="0.45">
      <c r="P10783" s="3"/>
      <c r="W10783" s="3"/>
      <c r="Y10783" s="3"/>
    </row>
    <row r="10784" spans="16:25" x14ac:dyDescent="0.45">
      <c r="P10784" s="3"/>
      <c r="W10784" s="3"/>
      <c r="Y10784" s="3"/>
    </row>
    <row r="10785" spans="16:25" x14ac:dyDescent="0.45">
      <c r="P10785" s="3"/>
      <c r="W10785" s="3"/>
      <c r="Y10785" s="3"/>
    </row>
    <row r="10786" spans="16:25" x14ac:dyDescent="0.45">
      <c r="P10786" s="3"/>
      <c r="W10786" s="3"/>
      <c r="Y10786" s="3"/>
    </row>
    <row r="10787" spans="16:25" x14ac:dyDescent="0.45">
      <c r="P10787" s="3"/>
      <c r="W10787" s="3"/>
      <c r="Y10787" s="3"/>
    </row>
    <row r="10788" spans="16:25" x14ac:dyDescent="0.45">
      <c r="P10788" s="3"/>
      <c r="W10788" s="3"/>
      <c r="Y10788" s="3"/>
    </row>
    <row r="10789" spans="16:25" x14ac:dyDescent="0.45">
      <c r="P10789" s="3"/>
      <c r="W10789" s="3"/>
      <c r="Y10789" s="3"/>
    </row>
    <row r="10790" spans="16:25" x14ac:dyDescent="0.45">
      <c r="P10790" s="3"/>
      <c r="W10790" s="3"/>
      <c r="Y10790" s="3"/>
    </row>
    <row r="10791" spans="16:25" x14ac:dyDescent="0.45">
      <c r="P10791" s="3"/>
      <c r="W10791" s="3"/>
      <c r="Y10791" s="3"/>
    </row>
    <row r="10792" spans="16:25" x14ac:dyDescent="0.45">
      <c r="P10792" s="3"/>
      <c r="W10792" s="3"/>
      <c r="Y10792" s="3"/>
    </row>
    <row r="10793" spans="16:25" x14ac:dyDescent="0.45">
      <c r="P10793" s="3"/>
      <c r="W10793" s="3"/>
      <c r="Y10793" s="3"/>
    </row>
    <row r="10794" spans="16:25" x14ac:dyDescent="0.45">
      <c r="P10794" s="3"/>
      <c r="W10794" s="3"/>
      <c r="Y10794" s="3"/>
    </row>
    <row r="10795" spans="16:25" x14ac:dyDescent="0.45">
      <c r="P10795" s="3"/>
      <c r="W10795" s="3"/>
      <c r="Y10795" s="3"/>
    </row>
    <row r="10796" spans="16:25" x14ac:dyDescent="0.45">
      <c r="P10796" s="3"/>
      <c r="W10796" s="3"/>
      <c r="Y10796" s="3"/>
    </row>
    <row r="10797" spans="16:25" x14ac:dyDescent="0.45">
      <c r="P10797" s="3"/>
      <c r="W10797" s="3"/>
      <c r="Y10797" s="3"/>
    </row>
    <row r="10798" spans="16:25" x14ac:dyDescent="0.45">
      <c r="P10798" s="3"/>
      <c r="W10798" s="3"/>
      <c r="Y10798" s="3"/>
    </row>
    <row r="10799" spans="16:25" x14ac:dyDescent="0.45">
      <c r="P10799" s="3"/>
      <c r="W10799" s="3"/>
      <c r="Y10799" s="3"/>
    </row>
    <row r="10800" spans="16:25" x14ac:dyDescent="0.45">
      <c r="P10800" s="3"/>
      <c r="W10800" s="3"/>
      <c r="Y10800" s="3"/>
    </row>
    <row r="10801" spans="16:25" x14ac:dyDescent="0.45">
      <c r="P10801" s="3"/>
      <c r="W10801" s="3"/>
      <c r="Y10801" s="3"/>
    </row>
    <row r="10802" spans="16:25" x14ac:dyDescent="0.45">
      <c r="P10802" s="3"/>
      <c r="W10802" s="3"/>
      <c r="Y10802" s="3"/>
    </row>
    <row r="10803" spans="16:25" x14ac:dyDescent="0.45">
      <c r="P10803" s="3"/>
      <c r="W10803" s="3"/>
      <c r="Y10803" s="3"/>
    </row>
    <row r="10804" spans="16:25" x14ac:dyDescent="0.45">
      <c r="P10804" s="3"/>
      <c r="W10804" s="3"/>
      <c r="Y10804" s="3"/>
    </row>
    <row r="10805" spans="16:25" x14ac:dyDescent="0.45">
      <c r="P10805" s="3"/>
      <c r="W10805" s="3"/>
      <c r="Y10805" s="3"/>
    </row>
    <row r="10806" spans="16:25" x14ac:dyDescent="0.45">
      <c r="P10806" s="3"/>
      <c r="W10806" s="3"/>
      <c r="Y10806" s="3"/>
    </row>
    <row r="10807" spans="16:25" x14ac:dyDescent="0.45">
      <c r="P10807" s="3"/>
      <c r="W10807" s="3"/>
      <c r="Y10807" s="3"/>
    </row>
    <row r="10808" spans="16:25" x14ac:dyDescent="0.45">
      <c r="P10808" s="3"/>
      <c r="W10808" s="3"/>
      <c r="Y10808" s="3"/>
    </row>
    <row r="10809" spans="16:25" x14ac:dyDescent="0.45">
      <c r="P10809" s="3"/>
      <c r="W10809" s="3"/>
      <c r="Y10809" s="3"/>
    </row>
    <row r="10810" spans="16:25" x14ac:dyDescent="0.45">
      <c r="P10810" s="3"/>
      <c r="W10810" s="3"/>
      <c r="Y10810" s="3"/>
    </row>
    <row r="10811" spans="16:25" x14ac:dyDescent="0.45">
      <c r="P10811" s="3"/>
      <c r="W10811" s="3"/>
      <c r="Y10811" s="3"/>
    </row>
    <row r="10812" spans="16:25" x14ac:dyDescent="0.45">
      <c r="P10812" s="3"/>
      <c r="W10812" s="3"/>
      <c r="Y10812" s="3"/>
    </row>
    <row r="10813" spans="16:25" x14ac:dyDescent="0.45">
      <c r="P10813" s="3"/>
      <c r="W10813" s="3"/>
      <c r="Y10813" s="3"/>
    </row>
    <row r="10814" spans="16:25" x14ac:dyDescent="0.45">
      <c r="P10814" s="3"/>
      <c r="W10814" s="3"/>
      <c r="Y10814" s="3"/>
    </row>
    <row r="10815" spans="16:25" x14ac:dyDescent="0.45">
      <c r="P10815" s="3"/>
      <c r="W10815" s="3"/>
      <c r="Y10815" s="3"/>
    </row>
    <row r="10816" spans="16:25" x14ac:dyDescent="0.45">
      <c r="P10816" s="3"/>
      <c r="W10816" s="3"/>
      <c r="Y10816" s="3"/>
    </row>
    <row r="10817" spans="16:25" x14ac:dyDescent="0.45">
      <c r="P10817" s="3"/>
      <c r="W10817" s="3"/>
      <c r="Y10817" s="3"/>
    </row>
    <row r="10818" spans="16:25" x14ac:dyDescent="0.45">
      <c r="P10818" s="3"/>
      <c r="W10818" s="3"/>
      <c r="Y10818" s="3"/>
    </row>
    <row r="10819" spans="16:25" x14ac:dyDescent="0.45">
      <c r="P10819" s="3"/>
      <c r="W10819" s="3"/>
      <c r="Y10819" s="3"/>
    </row>
    <row r="10820" spans="16:25" x14ac:dyDescent="0.45">
      <c r="P10820" s="3"/>
      <c r="W10820" s="3"/>
      <c r="Y10820" s="3"/>
    </row>
    <row r="10821" spans="16:25" x14ac:dyDescent="0.45">
      <c r="P10821" s="3"/>
      <c r="W10821" s="3"/>
      <c r="Y10821" s="3"/>
    </row>
    <row r="10822" spans="16:25" x14ac:dyDescent="0.45">
      <c r="P10822" s="3"/>
      <c r="W10822" s="3"/>
      <c r="Y10822" s="3"/>
    </row>
    <row r="10823" spans="16:25" x14ac:dyDescent="0.45">
      <c r="P10823" s="3"/>
      <c r="W10823" s="3"/>
      <c r="Y10823" s="3"/>
    </row>
    <row r="10824" spans="16:25" x14ac:dyDescent="0.45">
      <c r="P10824" s="3"/>
      <c r="W10824" s="3"/>
      <c r="Y10824" s="3"/>
    </row>
    <row r="10825" spans="16:25" x14ac:dyDescent="0.45">
      <c r="P10825" s="3"/>
      <c r="W10825" s="3"/>
      <c r="Y10825" s="3"/>
    </row>
    <row r="10826" spans="16:25" x14ac:dyDescent="0.45">
      <c r="P10826" s="3"/>
      <c r="W10826" s="3"/>
      <c r="Y10826" s="3"/>
    </row>
    <row r="10827" spans="16:25" x14ac:dyDescent="0.45">
      <c r="P10827" s="3"/>
      <c r="W10827" s="3"/>
      <c r="Y10827" s="3"/>
    </row>
    <row r="10828" spans="16:25" x14ac:dyDescent="0.45">
      <c r="P10828" s="3"/>
      <c r="W10828" s="3"/>
      <c r="Y10828" s="3"/>
    </row>
    <row r="10829" spans="16:25" x14ac:dyDescent="0.45">
      <c r="P10829" s="3"/>
      <c r="W10829" s="3"/>
      <c r="Y10829" s="3"/>
    </row>
    <row r="10830" spans="16:25" x14ac:dyDescent="0.45">
      <c r="P10830" s="3"/>
      <c r="W10830" s="3"/>
      <c r="Y10830" s="3"/>
    </row>
    <row r="10831" spans="16:25" x14ac:dyDescent="0.45">
      <c r="P10831" s="3"/>
      <c r="W10831" s="3"/>
      <c r="Y10831" s="3"/>
    </row>
    <row r="10832" spans="16:25" x14ac:dyDescent="0.45">
      <c r="P10832" s="3"/>
      <c r="W10832" s="3"/>
      <c r="Y10832" s="3"/>
    </row>
    <row r="10833" spans="16:25" x14ac:dyDescent="0.45">
      <c r="P10833" s="3"/>
      <c r="W10833" s="3"/>
      <c r="Y10833" s="3"/>
    </row>
    <row r="10834" spans="16:25" x14ac:dyDescent="0.45">
      <c r="P10834" s="3"/>
      <c r="W10834" s="3"/>
      <c r="Y10834" s="3"/>
    </row>
    <row r="10835" spans="16:25" x14ac:dyDescent="0.45">
      <c r="P10835" s="3"/>
      <c r="W10835" s="3"/>
      <c r="Y10835" s="3"/>
    </row>
    <row r="10836" spans="16:25" x14ac:dyDescent="0.45">
      <c r="P10836" s="3"/>
      <c r="W10836" s="3"/>
      <c r="Y10836" s="3"/>
    </row>
    <row r="10837" spans="16:25" x14ac:dyDescent="0.45">
      <c r="P10837" s="3"/>
      <c r="W10837" s="3"/>
      <c r="Y10837" s="3"/>
    </row>
    <row r="10838" spans="16:25" x14ac:dyDescent="0.45">
      <c r="P10838" s="3"/>
      <c r="W10838" s="3"/>
      <c r="Y10838" s="3"/>
    </row>
    <row r="10839" spans="16:25" x14ac:dyDescent="0.45">
      <c r="P10839" s="3"/>
      <c r="W10839" s="3"/>
      <c r="Y10839" s="3"/>
    </row>
    <row r="10840" spans="16:25" x14ac:dyDescent="0.45">
      <c r="P10840" s="3"/>
      <c r="W10840" s="3"/>
      <c r="Y10840" s="3"/>
    </row>
    <row r="10841" spans="16:25" x14ac:dyDescent="0.45">
      <c r="P10841" s="3"/>
      <c r="W10841" s="3"/>
      <c r="Y10841" s="3"/>
    </row>
    <row r="10842" spans="16:25" x14ac:dyDescent="0.45">
      <c r="P10842" s="3"/>
      <c r="W10842" s="3"/>
      <c r="Y10842" s="3"/>
    </row>
    <row r="10843" spans="16:25" x14ac:dyDescent="0.45">
      <c r="P10843" s="3"/>
      <c r="W10843" s="3"/>
      <c r="Y10843" s="3"/>
    </row>
    <row r="10844" spans="16:25" x14ac:dyDescent="0.45">
      <c r="P10844" s="3"/>
      <c r="W10844" s="3"/>
      <c r="Y10844" s="3"/>
    </row>
    <row r="10845" spans="16:25" x14ac:dyDescent="0.45">
      <c r="P10845" s="3"/>
      <c r="W10845" s="3"/>
      <c r="Y10845" s="3"/>
    </row>
    <row r="10846" spans="16:25" x14ac:dyDescent="0.45">
      <c r="P10846" s="3"/>
      <c r="W10846" s="3"/>
      <c r="Y10846" s="3"/>
    </row>
    <row r="10847" spans="16:25" x14ac:dyDescent="0.45">
      <c r="P10847" s="3"/>
      <c r="W10847" s="3"/>
      <c r="Y10847" s="3"/>
    </row>
    <row r="10848" spans="16:25" x14ac:dyDescent="0.45">
      <c r="P10848" s="3"/>
      <c r="W10848" s="3"/>
      <c r="Y10848" s="3"/>
    </row>
    <row r="10849" spans="16:25" x14ac:dyDescent="0.45">
      <c r="P10849" s="3"/>
      <c r="W10849" s="3"/>
      <c r="Y10849" s="3"/>
    </row>
    <row r="10850" spans="16:25" x14ac:dyDescent="0.45">
      <c r="P10850" s="3"/>
      <c r="W10850" s="3"/>
      <c r="Y10850" s="3"/>
    </row>
    <row r="10851" spans="16:25" x14ac:dyDescent="0.45">
      <c r="P10851" s="3"/>
      <c r="W10851" s="3"/>
      <c r="Y10851" s="3"/>
    </row>
    <row r="10852" spans="16:25" x14ac:dyDescent="0.45">
      <c r="P10852" s="3"/>
      <c r="W10852" s="3"/>
      <c r="Y10852" s="3"/>
    </row>
    <row r="10853" spans="16:25" x14ac:dyDescent="0.45">
      <c r="P10853" s="3"/>
      <c r="W10853" s="3"/>
      <c r="Y10853" s="3"/>
    </row>
    <row r="10854" spans="16:25" x14ac:dyDescent="0.45">
      <c r="P10854" s="3"/>
      <c r="W10854" s="3"/>
      <c r="Y10854" s="3"/>
    </row>
    <row r="10855" spans="16:25" x14ac:dyDescent="0.45">
      <c r="P10855" s="3"/>
      <c r="W10855" s="3"/>
      <c r="Y10855" s="3"/>
    </row>
    <row r="10856" spans="16:25" x14ac:dyDescent="0.45">
      <c r="P10856" s="3"/>
      <c r="W10856" s="3"/>
      <c r="Y10856" s="3"/>
    </row>
    <row r="10857" spans="16:25" x14ac:dyDescent="0.45">
      <c r="P10857" s="3"/>
      <c r="W10857" s="3"/>
      <c r="Y10857" s="3"/>
    </row>
    <row r="10858" spans="16:25" x14ac:dyDescent="0.45">
      <c r="P10858" s="3"/>
      <c r="W10858" s="3"/>
      <c r="Y10858" s="3"/>
    </row>
    <row r="10859" spans="16:25" x14ac:dyDescent="0.45">
      <c r="P10859" s="3"/>
      <c r="W10859" s="3"/>
      <c r="Y10859" s="3"/>
    </row>
    <row r="10860" spans="16:25" x14ac:dyDescent="0.45">
      <c r="P10860" s="3"/>
      <c r="W10860" s="3"/>
      <c r="Y10860" s="3"/>
    </row>
    <row r="10861" spans="16:25" x14ac:dyDescent="0.45">
      <c r="P10861" s="3"/>
      <c r="W10861" s="3"/>
      <c r="Y10861" s="3"/>
    </row>
    <row r="10862" spans="16:25" x14ac:dyDescent="0.45">
      <c r="P10862" s="3"/>
      <c r="W10862" s="3"/>
      <c r="Y10862" s="3"/>
    </row>
    <row r="10863" spans="16:25" x14ac:dyDescent="0.45">
      <c r="P10863" s="3"/>
      <c r="W10863" s="3"/>
      <c r="Y10863" s="3"/>
    </row>
    <row r="10864" spans="16:25" x14ac:dyDescent="0.45">
      <c r="P10864" s="3"/>
      <c r="W10864" s="3"/>
      <c r="Y10864" s="3"/>
    </row>
    <row r="10865" spans="16:25" x14ac:dyDescent="0.45">
      <c r="P10865" s="3"/>
      <c r="W10865" s="3"/>
      <c r="Y10865" s="3"/>
    </row>
    <row r="10866" spans="16:25" x14ac:dyDescent="0.45">
      <c r="P10866" s="3"/>
      <c r="W10866" s="3"/>
      <c r="Y10866" s="3"/>
    </row>
    <row r="10867" spans="16:25" x14ac:dyDescent="0.45">
      <c r="P10867" s="3"/>
      <c r="W10867" s="3"/>
      <c r="Y10867" s="3"/>
    </row>
    <row r="10868" spans="16:25" x14ac:dyDescent="0.45">
      <c r="P10868" s="3"/>
      <c r="W10868" s="3"/>
      <c r="Y10868" s="3"/>
    </row>
    <row r="10869" spans="16:25" x14ac:dyDescent="0.45">
      <c r="P10869" s="3"/>
      <c r="W10869" s="3"/>
      <c r="Y10869" s="3"/>
    </row>
    <row r="10870" spans="16:25" x14ac:dyDescent="0.45">
      <c r="P10870" s="3"/>
      <c r="W10870" s="3"/>
      <c r="Y10870" s="3"/>
    </row>
    <row r="10871" spans="16:25" x14ac:dyDescent="0.45">
      <c r="P10871" s="3"/>
      <c r="W10871" s="3"/>
      <c r="Y10871" s="3"/>
    </row>
    <row r="10872" spans="16:25" x14ac:dyDescent="0.45">
      <c r="P10872" s="3"/>
      <c r="W10872" s="3"/>
      <c r="Y10872" s="3"/>
    </row>
    <row r="10873" spans="16:25" x14ac:dyDescent="0.45">
      <c r="P10873" s="3"/>
      <c r="W10873" s="3"/>
      <c r="Y10873" s="3"/>
    </row>
    <row r="10874" spans="16:25" x14ac:dyDescent="0.45">
      <c r="P10874" s="3"/>
      <c r="W10874" s="3"/>
      <c r="Y10874" s="3"/>
    </row>
    <row r="10875" spans="16:25" x14ac:dyDescent="0.45">
      <c r="P10875" s="3"/>
      <c r="W10875" s="3"/>
      <c r="Y10875" s="3"/>
    </row>
    <row r="10876" spans="16:25" x14ac:dyDescent="0.45">
      <c r="P10876" s="3"/>
      <c r="W10876" s="3"/>
      <c r="Y10876" s="3"/>
    </row>
    <row r="10877" spans="16:25" x14ac:dyDescent="0.45">
      <c r="P10877" s="3"/>
      <c r="W10877" s="3"/>
      <c r="Y10877" s="3"/>
    </row>
    <row r="10878" spans="16:25" x14ac:dyDescent="0.45">
      <c r="P10878" s="3"/>
      <c r="W10878" s="3"/>
      <c r="Y10878" s="3"/>
    </row>
    <row r="10879" spans="16:25" x14ac:dyDescent="0.45">
      <c r="P10879" s="3"/>
      <c r="W10879" s="3"/>
      <c r="Y10879" s="3"/>
    </row>
    <row r="10880" spans="16:25" x14ac:dyDescent="0.45">
      <c r="P10880" s="3"/>
      <c r="W10880" s="3"/>
      <c r="Y10880" s="3"/>
    </row>
    <row r="10881" spans="16:25" x14ac:dyDescent="0.45">
      <c r="P10881" s="3"/>
      <c r="W10881" s="3"/>
      <c r="Y10881" s="3"/>
    </row>
    <row r="10882" spans="16:25" x14ac:dyDescent="0.45">
      <c r="P10882" s="3"/>
      <c r="W10882" s="3"/>
      <c r="Y10882" s="3"/>
    </row>
    <row r="10883" spans="16:25" x14ac:dyDescent="0.45">
      <c r="P10883" s="3"/>
      <c r="W10883" s="3"/>
      <c r="Y10883" s="3"/>
    </row>
    <row r="10884" spans="16:25" x14ac:dyDescent="0.45">
      <c r="P10884" s="3"/>
      <c r="W10884" s="3"/>
      <c r="Y10884" s="3"/>
    </row>
    <row r="10885" spans="16:25" x14ac:dyDescent="0.45">
      <c r="P10885" s="3"/>
      <c r="W10885" s="3"/>
      <c r="Y10885" s="3"/>
    </row>
    <row r="10886" spans="16:25" x14ac:dyDescent="0.45">
      <c r="P10886" s="3"/>
      <c r="W10886" s="3"/>
      <c r="Y10886" s="3"/>
    </row>
    <row r="10887" spans="16:25" x14ac:dyDescent="0.45">
      <c r="P10887" s="3"/>
      <c r="W10887" s="3"/>
      <c r="Y10887" s="3"/>
    </row>
    <row r="10888" spans="16:25" x14ac:dyDescent="0.45">
      <c r="P10888" s="3"/>
      <c r="W10888" s="3"/>
      <c r="Y10888" s="3"/>
    </row>
    <row r="10889" spans="16:25" x14ac:dyDescent="0.45">
      <c r="P10889" s="3"/>
      <c r="W10889" s="3"/>
      <c r="Y10889" s="3"/>
    </row>
    <row r="10890" spans="16:25" x14ac:dyDescent="0.45">
      <c r="P10890" s="3"/>
      <c r="W10890" s="3"/>
      <c r="Y10890" s="3"/>
    </row>
    <row r="10891" spans="16:25" x14ac:dyDescent="0.45">
      <c r="P10891" s="3"/>
      <c r="W10891" s="3"/>
      <c r="Y10891" s="3"/>
    </row>
    <row r="10892" spans="16:25" x14ac:dyDescent="0.45">
      <c r="P10892" s="3"/>
      <c r="W10892" s="3"/>
      <c r="Y10892" s="3"/>
    </row>
    <row r="10893" spans="16:25" x14ac:dyDescent="0.45">
      <c r="P10893" s="3"/>
      <c r="W10893" s="3"/>
      <c r="Y10893" s="3"/>
    </row>
    <row r="10894" spans="16:25" x14ac:dyDescent="0.45">
      <c r="P10894" s="3"/>
      <c r="W10894" s="3"/>
      <c r="Y10894" s="3"/>
    </row>
    <row r="10895" spans="16:25" x14ac:dyDescent="0.45">
      <c r="P10895" s="3"/>
      <c r="W10895" s="3"/>
      <c r="Y10895" s="3"/>
    </row>
    <row r="10896" spans="16:25" x14ac:dyDescent="0.45">
      <c r="P10896" s="3"/>
      <c r="W10896" s="3"/>
      <c r="Y10896" s="3"/>
    </row>
    <row r="10897" spans="16:25" x14ac:dyDescent="0.45">
      <c r="P10897" s="3"/>
      <c r="W10897" s="3"/>
      <c r="Y10897" s="3"/>
    </row>
    <row r="10898" spans="16:25" x14ac:dyDescent="0.45">
      <c r="P10898" s="3"/>
      <c r="W10898" s="3"/>
      <c r="Y10898" s="3"/>
    </row>
    <row r="10899" spans="16:25" x14ac:dyDescent="0.45">
      <c r="P10899" s="3"/>
      <c r="W10899" s="3"/>
      <c r="Y10899" s="3"/>
    </row>
    <row r="10900" spans="16:25" x14ac:dyDescent="0.45">
      <c r="P10900" s="3"/>
      <c r="W10900" s="3"/>
      <c r="Y10900" s="3"/>
    </row>
    <row r="10901" spans="16:25" x14ac:dyDescent="0.45">
      <c r="P10901" s="3"/>
      <c r="W10901" s="3"/>
      <c r="Y10901" s="3"/>
    </row>
    <row r="10902" spans="16:25" x14ac:dyDescent="0.45">
      <c r="P10902" s="3"/>
      <c r="W10902" s="3"/>
      <c r="Y10902" s="3"/>
    </row>
    <row r="10903" spans="16:25" x14ac:dyDescent="0.45">
      <c r="P10903" s="3"/>
      <c r="W10903" s="3"/>
      <c r="Y10903" s="3"/>
    </row>
    <row r="10904" spans="16:25" x14ac:dyDescent="0.45">
      <c r="P10904" s="3"/>
      <c r="W10904" s="3"/>
      <c r="Y10904" s="3"/>
    </row>
    <row r="10905" spans="16:25" x14ac:dyDescent="0.45">
      <c r="P10905" s="3"/>
      <c r="W10905" s="3"/>
      <c r="Y10905" s="3"/>
    </row>
    <row r="10906" spans="16:25" x14ac:dyDescent="0.45">
      <c r="P10906" s="3"/>
      <c r="W10906" s="3"/>
      <c r="Y10906" s="3"/>
    </row>
    <row r="10907" spans="16:25" x14ac:dyDescent="0.45">
      <c r="P10907" s="3"/>
      <c r="W10907" s="3"/>
      <c r="Y10907" s="3"/>
    </row>
    <row r="10908" spans="16:25" x14ac:dyDescent="0.45">
      <c r="P10908" s="3"/>
      <c r="W10908" s="3"/>
      <c r="Y10908" s="3"/>
    </row>
    <row r="10909" spans="16:25" x14ac:dyDescent="0.45">
      <c r="P10909" s="3"/>
      <c r="W10909" s="3"/>
      <c r="Y10909" s="3"/>
    </row>
    <row r="10910" spans="16:25" x14ac:dyDescent="0.45">
      <c r="P10910" s="3"/>
      <c r="W10910" s="3"/>
      <c r="Y10910" s="3"/>
    </row>
    <row r="10911" spans="16:25" x14ac:dyDescent="0.45">
      <c r="P10911" s="3"/>
      <c r="W10911" s="3"/>
      <c r="Y10911" s="3"/>
    </row>
    <row r="10912" spans="16:25" x14ac:dyDescent="0.45">
      <c r="P10912" s="3"/>
      <c r="W10912" s="3"/>
      <c r="Y10912" s="3"/>
    </row>
    <row r="10913" spans="16:25" x14ac:dyDescent="0.45">
      <c r="P10913" s="3"/>
      <c r="W10913" s="3"/>
      <c r="Y10913" s="3"/>
    </row>
    <row r="10914" spans="16:25" x14ac:dyDescent="0.45">
      <c r="P10914" s="3"/>
      <c r="W10914" s="3"/>
      <c r="Y10914" s="3"/>
    </row>
    <row r="10915" spans="16:25" x14ac:dyDescent="0.45">
      <c r="P10915" s="3"/>
      <c r="W10915" s="3"/>
      <c r="Y10915" s="3"/>
    </row>
    <row r="10916" spans="16:25" x14ac:dyDescent="0.45">
      <c r="P10916" s="3"/>
      <c r="W10916" s="3"/>
      <c r="Y10916" s="3"/>
    </row>
    <row r="10917" spans="16:25" x14ac:dyDescent="0.45">
      <c r="P10917" s="3"/>
      <c r="W10917" s="3"/>
      <c r="Y10917" s="3"/>
    </row>
    <row r="10918" spans="16:25" x14ac:dyDescent="0.45">
      <c r="P10918" s="3"/>
      <c r="W10918" s="3"/>
      <c r="Y10918" s="3"/>
    </row>
    <row r="10919" spans="16:25" x14ac:dyDescent="0.45">
      <c r="P10919" s="3"/>
      <c r="W10919" s="3"/>
      <c r="Y10919" s="3"/>
    </row>
    <row r="10920" spans="16:25" x14ac:dyDescent="0.45">
      <c r="P10920" s="3"/>
      <c r="W10920" s="3"/>
      <c r="Y10920" s="3"/>
    </row>
    <row r="10921" spans="16:25" x14ac:dyDescent="0.45">
      <c r="P10921" s="3"/>
      <c r="W10921" s="3"/>
      <c r="Y10921" s="3"/>
    </row>
    <row r="10922" spans="16:25" x14ac:dyDescent="0.45">
      <c r="P10922" s="3"/>
      <c r="W10922" s="3"/>
      <c r="Y10922" s="3"/>
    </row>
    <row r="10923" spans="16:25" x14ac:dyDescent="0.45">
      <c r="P10923" s="3"/>
      <c r="W10923" s="3"/>
      <c r="Y10923" s="3"/>
    </row>
    <row r="10924" spans="16:25" x14ac:dyDescent="0.45">
      <c r="P10924" s="3"/>
      <c r="W10924" s="3"/>
      <c r="Y10924" s="3"/>
    </row>
    <row r="10925" spans="16:25" x14ac:dyDescent="0.45">
      <c r="P10925" s="3"/>
      <c r="W10925" s="3"/>
      <c r="Y10925" s="3"/>
    </row>
    <row r="10926" spans="16:25" x14ac:dyDescent="0.45">
      <c r="P10926" s="3"/>
      <c r="W10926" s="3"/>
      <c r="Y10926" s="3"/>
    </row>
    <row r="10927" spans="16:25" x14ac:dyDescent="0.45">
      <c r="P10927" s="3"/>
      <c r="W10927" s="3"/>
      <c r="Y10927" s="3"/>
    </row>
    <row r="10928" spans="16:25" x14ac:dyDescent="0.45">
      <c r="P10928" s="3"/>
      <c r="W10928" s="3"/>
      <c r="Y10928" s="3"/>
    </row>
    <row r="10929" spans="16:25" x14ac:dyDescent="0.45">
      <c r="P10929" s="3"/>
      <c r="W10929" s="3"/>
      <c r="Y10929" s="3"/>
    </row>
    <row r="10930" spans="16:25" x14ac:dyDescent="0.45">
      <c r="P10930" s="3"/>
      <c r="W10930" s="3"/>
      <c r="Y10930" s="3"/>
    </row>
    <row r="10931" spans="16:25" x14ac:dyDescent="0.45">
      <c r="P10931" s="3"/>
      <c r="W10931" s="3"/>
      <c r="Y10931" s="3"/>
    </row>
    <row r="10932" spans="16:25" x14ac:dyDescent="0.45">
      <c r="P10932" s="3"/>
      <c r="W10932" s="3"/>
      <c r="Y10932" s="3"/>
    </row>
    <row r="10933" spans="16:25" x14ac:dyDescent="0.45">
      <c r="P10933" s="3"/>
      <c r="W10933" s="3"/>
      <c r="Y10933" s="3"/>
    </row>
    <row r="10934" spans="16:25" x14ac:dyDescent="0.45">
      <c r="P10934" s="3"/>
      <c r="W10934" s="3"/>
      <c r="Y10934" s="3"/>
    </row>
    <row r="10935" spans="16:25" x14ac:dyDescent="0.45">
      <c r="P10935" s="3"/>
      <c r="W10935" s="3"/>
      <c r="Y10935" s="3"/>
    </row>
    <row r="10936" spans="16:25" x14ac:dyDescent="0.45">
      <c r="P10936" s="3"/>
      <c r="W10936" s="3"/>
      <c r="Y10936" s="3"/>
    </row>
    <row r="10937" spans="16:25" x14ac:dyDescent="0.45">
      <c r="P10937" s="3"/>
      <c r="W10937" s="3"/>
      <c r="Y10937" s="3"/>
    </row>
    <row r="10938" spans="16:25" x14ac:dyDescent="0.45">
      <c r="P10938" s="3"/>
      <c r="W10938" s="3"/>
      <c r="Y10938" s="3"/>
    </row>
    <row r="10939" spans="16:25" x14ac:dyDescent="0.45">
      <c r="P10939" s="3"/>
      <c r="W10939" s="3"/>
      <c r="Y10939" s="3"/>
    </row>
    <row r="10940" spans="16:25" x14ac:dyDescent="0.45">
      <c r="P10940" s="3"/>
      <c r="W10940" s="3"/>
      <c r="Y10940" s="3"/>
    </row>
    <row r="10941" spans="16:25" x14ac:dyDescent="0.45">
      <c r="P10941" s="3"/>
      <c r="W10941" s="3"/>
      <c r="Y10941" s="3"/>
    </row>
    <row r="10942" spans="16:25" x14ac:dyDescent="0.45">
      <c r="P10942" s="3"/>
      <c r="W10942" s="3"/>
      <c r="Y10942" s="3"/>
    </row>
    <row r="10943" spans="16:25" x14ac:dyDescent="0.45">
      <c r="P10943" s="3"/>
      <c r="W10943" s="3"/>
      <c r="Y10943" s="3"/>
    </row>
    <row r="10944" spans="16:25" x14ac:dyDescent="0.45">
      <c r="P10944" s="3"/>
      <c r="W10944" s="3"/>
      <c r="Y10944" s="3"/>
    </row>
    <row r="10945" spans="16:25" x14ac:dyDescent="0.45">
      <c r="P10945" s="3"/>
      <c r="W10945" s="3"/>
      <c r="Y10945" s="3"/>
    </row>
    <row r="10946" spans="16:25" x14ac:dyDescent="0.45">
      <c r="P10946" s="3"/>
      <c r="W10946" s="3"/>
      <c r="Y10946" s="3"/>
    </row>
    <row r="10947" spans="16:25" x14ac:dyDescent="0.45">
      <c r="P10947" s="3"/>
      <c r="W10947" s="3"/>
      <c r="Y10947" s="3"/>
    </row>
    <row r="10948" spans="16:25" x14ac:dyDescent="0.45">
      <c r="P10948" s="3"/>
      <c r="W10948" s="3"/>
      <c r="Y10948" s="3"/>
    </row>
    <row r="10949" spans="16:25" x14ac:dyDescent="0.45">
      <c r="P10949" s="3"/>
      <c r="W10949" s="3"/>
      <c r="Y10949" s="3"/>
    </row>
    <row r="10950" spans="16:25" x14ac:dyDescent="0.45">
      <c r="P10950" s="3"/>
      <c r="W10950" s="3"/>
      <c r="Y10950" s="3"/>
    </row>
    <row r="10951" spans="16:25" x14ac:dyDescent="0.45">
      <c r="P10951" s="3"/>
      <c r="W10951" s="3"/>
      <c r="Y10951" s="3"/>
    </row>
    <row r="10952" spans="16:25" x14ac:dyDescent="0.45">
      <c r="P10952" s="3"/>
      <c r="W10952" s="3"/>
      <c r="Y10952" s="3"/>
    </row>
    <row r="10953" spans="16:25" x14ac:dyDescent="0.45">
      <c r="P10953" s="3"/>
      <c r="W10953" s="3"/>
      <c r="Y10953" s="3"/>
    </row>
    <row r="10954" spans="16:25" x14ac:dyDescent="0.45">
      <c r="P10954" s="3"/>
      <c r="W10954" s="3"/>
      <c r="Y10954" s="3"/>
    </row>
    <row r="10955" spans="16:25" x14ac:dyDescent="0.45">
      <c r="P10955" s="3"/>
      <c r="W10955" s="3"/>
      <c r="Y10955" s="3"/>
    </row>
    <row r="10956" spans="16:25" x14ac:dyDescent="0.45">
      <c r="P10956" s="3"/>
      <c r="W10956" s="3"/>
      <c r="Y10956" s="3"/>
    </row>
    <row r="10957" spans="16:25" x14ac:dyDescent="0.45">
      <c r="P10957" s="3"/>
      <c r="W10957" s="3"/>
      <c r="Y10957" s="3"/>
    </row>
    <row r="10958" spans="16:25" x14ac:dyDescent="0.45">
      <c r="P10958" s="3"/>
      <c r="W10958" s="3"/>
      <c r="Y10958" s="3"/>
    </row>
    <row r="10959" spans="16:25" x14ac:dyDescent="0.45">
      <c r="P10959" s="3"/>
      <c r="W10959" s="3"/>
      <c r="Y10959" s="3"/>
    </row>
    <row r="10960" spans="16:25" x14ac:dyDescent="0.45">
      <c r="P10960" s="3"/>
      <c r="W10960" s="3"/>
      <c r="Y10960" s="3"/>
    </row>
    <row r="10961" spans="16:25" x14ac:dyDescent="0.45">
      <c r="P10961" s="3"/>
      <c r="W10961" s="3"/>
      <c r="Y10961" s="3"/>
    </row>
    <row r="10962" spans="16:25" x14ac:dyDescent="0.45">
      <c r="P10962" s="3"/>
      <c r="W10962" s="3"/>
      <c r="Y10962" s="3"/>
    </row>
    <row r="10963" spans="16:25" x14ac:dyDescent="0.45">
      <c r="P10963" s="3"/>
      <c r="W10963" s="3"/>
      <c r="Y10963" s="3"/>
    </row>
    <row r="10964" spans="16:25" x14ac:dyDescent="0.45">
      <c r="P10964" s="3"/>
      <c r="W10964" s="3"/>
      <c r="Y10964" s="3"/>
    </row>
    <row r="10965" spans="16:25" x14ac:dyDescent="0.45">
      <c r="P10965" s="3"/>
      <c r="W10965" s="3"/>
      <c r="Y10965" s="3"/>
    </row>
    <row r="10966" spans="16:25" x14ac:dyDescent="0.45">
      <c r="P10966" s="3"/>
      <c r="W10966" s="3"/>
      <c r="Y10966" s="3"/>
    </row>
    <row r="10967" spans="16:25" x14ac:dyDescent="0.45">
      <c r="P10967" s="3"/>
      <c r="W10967" s="3"/>
      <c r="Y10967" s="3"/>
    </row>
    <row r="10968" spans="16:25" x14ac:dyDescent="0.45">
      <c r="P10968" s="3"/>
      <c r="W10968" s="3"/>
      <c r="Y10968" s="3"/>
    </row>
    <row r="10969" spans="16:25" x14ac:dyDescent="0.45">
      <c r="P10969" s="3"/>
      <c r="W10969" s="3"/>
      <c r="Y10969" s="3"/>
    </row>
    <row r="10970" spans="16:25" x14ac:dyDescent="0.45">
      <c r="P10970" s="3"/>
      <c r="W10970" s="3"/>
      <c r="Y10970" s="3"/>
    </row>
    <row r="10971" spans="16:25" x14ac:dyDescent="0.45">
      <c r="P10971" s="3"/>
      <c r="W10971" s="3"/>
      <c r="Y10971" s="3"/>
    </row>
    <row r="10972" spans="16:25" x14ac:dyDescent="0.45">
      <c r="P10972" s="3"/>
      <c r="W10972" s="3"/>
      <c r="Y10972" s="3"/>
    </row>
    <row r="10973" spans="16:25" x14ac:dyDescent="0.45">
      <c r="P10973" s="3"/>
      <c r="W10973" s="3"/>
      <c r="Y10973" s="3"/>
    </row>
    <row r="10974" spans="16:25" x14ac:dyDescent="0.45">
      <c r="P10974" s="3"/>
      <c r="W10974" s="3"/>
      <c r="Y10974" s="3"/>
    </row>
    <row r="10975" spans="16:25" x14ac:dyDescent="0.45">
      <c r="P10975" s="3"/>
      <c r="W10975" s="3"/>
      <c r="Y10975" s="3"/>
    </row>
    <row r="10976" spans="16:25" x14ac:dyDescent="0.45">
      <c r="P10976" s="3"/>
      <c r="W10976" s="3"/>
      <c r="Y10976" s="3"/>
    </row>
    <row r="10977" spans="16:25" x14ac:dyDescent="0.45">
      <c r="P10977" s="3"/>
      <c r="W10977" s="3"/>
      <c r="Y10977" s="3"/>
    </row>
    <row r="10978" spans="16:25" x14ac:dyDescent="0.45">
      <c r="P10978" s="3"/>
      <c r="W10978" s="3"/>
      <c r="Y10978" s="3"/>
    </row>
    <row r="10979" spans="16:25" x14ac:dyDescent="0.45">
      <c r="P10979" s="3"/>
      <c r="W10979" s="3"/>
      <c r="Y10979" s="3"/>
    </row>
    <row r="10980" spans="16:25" x14ac:dyDescent="0.45">
      <c r="P10980" s="3"/>
      <c r="W10980" s="3"/>
      <c r="Y10980" s="3"/>
    </row>
    <row r="10981" spans="16:25" x14ac:dyDescent="0.45">
      <c r="P10981" s="3"/>
      <c r="W10981" s="3"/>
      <c r="Y10981" s="3"/>
    </row>
    <row r="10982" spans="16:25" x14ac:dyDescent="0.45">
      <c r="P10982" s="3"/>
      <c r="W10982" s="3"/>
      <c r="Y10982" s="3"/>
    </row>
    <row r="10983" spans="16:25" x14ac:dyDescent="0.45">
      <c r="P10983" s="3"/>
      <c r="W10983" s="3"/>
      <c r="Y10983" s="3"/>
    </row>
    <row r="10984" spans="16:25" x14ac:dyDescent="0.45">
      <c r="P10984" s="3"/>
      <c r="W10984" s="3"/>
      <c r="Y10984" s="3"/>
    </row>
    <row r="10985" spans="16:25" x14ac:dyDescent="0.45">
      <c r="P10985" s="3"/>
      <c r="W10985" s="3"/>
      <c r="Y10985" s="3"/>
    </row>
    <row r="10986" spans="16:25" x14ac:dyDescent="0.45">
      <c r="P10986" s="3"/>
      <c r="W10986" s="3"/>
      <c r="Y10986" s="3"/>
    </row>
    <row r="10987" spans="16:25" x14ac:dyDescent="0.45">
      <c r="P10987" s="3"/>
      <c r="W10987" s="3"/>
      <c r="Y10987" s="3"/>
    </row>
    <row r="10988" spans="16:25" x14ac:dyDescent="0.45">
      <c r="P10988" s="3"/>
      <c r="W10988" s="3"/>
      <c r="Y10988" s="3"/>
    </row>
    <row r="10989" spans="16:25" x14ac:dyDescent="0.45">
      <c r="P10989" s="3"/>
      <c r="W10989" s="3"/>
      <c r="Y10989" s="3"/>
    </row>
    <row r="10990" spans="16:25" x14ac:dyDescent="0.45">
      <c r="P10990" s="3"/>
      <c r="W10990" s="3"/>
      <c r="Y10990" s="3"/>
    </row>
    <row r="10991" spans="16:25" x14ac:dyDescent="0.45">
      <c r="P10991" s="3"/>
      <c r="W10991" s="3"/>
      <c r="Y10991" s="3"/>
    </row>
    <row r="10992" spans="16:25" x14ac:dyDescent="0.45">
      <c r="P10992" s="3"/>
      <c r="W10992" s="3"/>
      <c r="Y10992" s="3"/>
    </row>
    <row r="10993" spans="16:25" x14ac:dyDescent="0.45">
      <c r="P10993" s="3"/>
      <c r="W10993" s="3"/>
      <c r="Y10993" s="3"/>
    </row>
    <row r="10994" spans="16:25" x14ac:dyDescent="0.45">
      <c r="P10994" s="3"/>
      <c r="W10994" s="3"/>
      <c r="Y10994" s="3"/>
    </row>
    <row r="10995" spans="16:25" x14ac:dyDescent="0.45">
      <c r="P10995" s="3"/>
      <c r="W10995" s="3"/>
      <c r="Y10995" s="3"/>
    </row>
    <row r="10996" spans="16:25" x14ac:dyDescent="0.45">
      <c r="P10996" s="3"/>
      <c r="W10996" s="3"/>
      <c r="Y10996" s="3"/>
    </row>
    <row r="10997" spans="16:25" x14ac:dyDescent="0.45">
      <c r="P10997" s="3"/>
      <c r="W10997" s="3"/>
      <c r="Y10997" s="3"/>
    </row>
    <row r="10998" spans="16:25" x14ac:dyDescent="0.45">
      <c r="P10998" s="3"/>
      <c r="W10998" s="3"/>
      <c r="Y10998" s="3"/>
    </row>
    <row r="10999" spans="16:25" x14ac:dyDescent="0.45">
      <c r="P10999" s="3"/>
      <c r="W10999" s="3"/>
      <c r="Y10999" s="3"/>
    </row>
    <row r="11000" spans="16:25" x14ac:dyDescent="0.45">
      <c r="P11000" s="3"/>
      <c r="W11000" s="3"/>
      <c r="Y11000" s="3"/>
    </row>
    <row r="11001" spans="16:25" x14ac:dyDescent="0.45">
      <c r="P11001" s="3"/>
      <c r="W11001" s="3"/>
      <c r="Y11001" s="3"/>
    </row>
    <row r="11002" spans="16:25" x14ac:dyDescent="0.45">
      <c r="P11002" s="3"/>
      <c r="W11002" s="3"/>
      <c r="Y11002" s="3"/>
    </row>
    <row r="11003" spans="16:25" x14ac:dyDescent="0.45">
      <c r="P11003" s="3"/>
      <c r="W11003" s="3"/>
      <c r="Y11003" s="3"/>
    </row>
    <row r="11004" spans="16:25" x14ac:dyDescent="0.45">
      <c r="P11004" s="3"/>
      <c r="W11004" s="3"/>
      <c r="Y11004" s="3"/>
    </row>
    <row r="11005" spans="16:25" x14ac:dyDescent="0.45">
      <c r="P11005" s="3"/>
      <c r="W11005" s="3"/>
      <c r="Y11005" s="3"/>
    </row>
    <row r="11006" spans="16:25" x14ac:dyDescent="0.45">
      <c r="P11006" s="3"/>
      <c r="W11006" s="3"/>
      <c r="Y11006" s="3"/>
    </row>
    <row r="11007" spans="16:25" x14ac:dyDescent="0.45">
      <c r="P11007" s="3"/>
      <c r="W11007" s="3"/>
      <c r="Y11007" s="3"/>
    </row>
    <row r="11008" spans="16:25" x14ac:dyDescent="0.45">
      <c r="P11008" s="3"/>
      <c r="W11008" s="3"/>
      <c r="Y11008" s="3"/>
    </row>
    <row r="11009" spans="16:25" x14ac:dyDescent="0.45">
      <c r="P11009" s="3"/>
      <c r="W11009" s="3"/>
      <c r="Y11009" s="3"/>
    </row>
    <row r="11010" spans="16:25" x14ac:dyDescent="0.45">
      <c r="P11010" s="3"/>
      <c r="W11010" s="3"/>
      <c r="Y11010" s="3"/>
    </row>
    <row r="11011" spans="16:25" x14ac:dyDescent="0.45">
      <c r="P11011" s="3"/>
      <c r="W11011" s="3"/>
      <c r="Y11011" s="3"/>
    </row>
    <row r="11012" spans="16:25" x14ac:dyDescent="0.45">
      <c r="P11012" s="3"/>
      <c r="W11012" s="3"/>
      <c r="Y11012" s="3"/>
    </row>
    <row r="11013" spans="16:25" x14ac:dyDescent="0.45">
      <c r="P11013" s="3"/>
      <c r="W11013" s="3"/>
      <c r="Y11013" s="3"/>
    </row>
    <row r="11014" spans="16:25" x14ac:dyDescent="0.45">
      <c r="P11014" s="3"/>
      <c r="W11014" s="3"/>
      <c r="Y11014" s="3"/>
    </row>
    <row r="11015" spans="16:25" x14ac:dyDescent="0.45">
      <c r="P11015" s="3"/>
      <c r="W11015" s="3"/>
      <c r="Y11015" s="3"/>
    </row>
    <row r="11016" spans="16:25" x14ac:dyDescent="0.45">
      <c r="P11016" s="3"/>
      <c r="W11016" s="3"/>
      <c r="Y11016" s="3"/>
    </row>
    <row r="11017" spans="16:25" x14ac:dyDescent="0.45">
      <c r="P11017" s="3"/>
      <c r="W11017" s="3"/>
      <c r="Y11017" s="3"/>
    </row>
    <row r="11018" spans="16:25" x14ac:dyDescent="0.45">
      <c r="P11018" s="3"/>
      <c r="W11018" s="3"/>
      <c r="Y11018" s="3"/>
    </row>
    <row r="11019" spans="16:25" x14ac:dyDescent="0.45">
      <c r="P11019" s="3"/>
      <c r="W11019" s="3"/>
      <c r="Y11019" s="3"/>
    </row>
    <row r="11020" spans="16:25" x14ac:dyDescent="0.45">
      <c r="P11020" s="3"/>
      <c r="W11020" s="3"/>
      <c r="Y11020" s="3"/>
    </row>
    <row r="11021" spans="16:25" x14ac:dyDescent="0.45">
      <c r="P11021" s="3"/>
      <c r="W11021" s="3"/>
      <c r="Y11021" s="3"/>
    </row>
    <row r="11022" spans="16:25" x14ac:dyDescent="0.45">
      <c r="P11022" s="3"/>
      <c r="W11022" s="3"/>
      <c r="Y11022" s="3"/>
    </row>
    <row r="11023" spans="16:25" x14ac:dyDescent="0.45">
      <c r="P11023" s="3"/>
      <c r="W11023" s="3"/>
      <c r="Y11023" s="3"/>
    </row>
    <row r="11024" spans="16:25" x14ac:dyDescent="0.45">
      <c r="P11024" s="3"/>
      <c r="W11024" s="3"/>
      <c r="Y11024" s="3"/>
    </row>
    <row r="11025" spans="16:25" x14ac:dyDescent="0.45">
      <c r="P11025" s="3"/>
      <c r="W11025" s="3"/>
      <c r="Y11025" s="3"/>
    </row>
    <row r="11026" spans="16:25" x14ac:dyDescent="0.45">
      <c r="P11026" s="3"/>
      <c r="W11026" s="3"/>
      <c r="Y11026" s="3"/>
    </row>
    <row r="11027" spans="16:25" x14ac:dyDescent="0.45">
      <c r="P11027" s="3"/>
      <c r="W11027" s="3"/>
      <c r="Y11027" s="3"/>
    </row>
    <row r="11028" spans="16:25" x14ac:dyDescent="0.45">
      <c r="P11028" s="3"/>
      <c r="W11028" s="3"/>
      <c r="Y11028" s="3"/>
    </row>
    <row r="11029" spans="16:25" x14ac:dyDescent="0.45">
      <c r="P11029" s="3"/>
      <c r="W11029" s="3"/>
      <c r="Y11029" s="3"/>
    </row>
    <row r="11030" spans="16:25" x14ac:dyDescent="0.45">
      <c r="P11030" s="3"/>
      <c r="W11030" s="3"/>
      <c r="Y11030" s="3"/>
    </row>
    <row r="11031" spans="16:25" x14ac:dyDescent="0.45">
      <c r="P11031" s="3"/>
      <c r="W11031" s="3"/>
      <c r="Y11031" s="3"/>
    </row>
    <row r="11032" spans="16:25" x14ac:dyDescent="0.45">
      <c r="P11032" s="3"/>
      <c r="W11032" s="3"/>
      <c r="Y11032" s="3"/>
    </row>
    <row r="11033" spans="16:25" x14ac:dyDescent="0.45">
      <c r="P11033" s="3"/>
      <c r="W11033" s="3"/>
      <c r="Y11033" s="3"/>
    </row>
    <row r="11034" spans="16:25" x14ac:dyDescent="0.45">
      <c r="P11034" s="3"/>
      <c r="W11034" s="3"/>
      <c r="Y11034" s="3"/>
    </row>
    <row r="11035" spans="16:25" x14ac:dyDescent="0.45">
      <c r="P11035" s="3"/>
      <c r="W11035" s="3"/>
      <c r="Y11035" s="3"/>
    </row>
    <row r="11036" spans="16:25" x14ac:dyDescent="0.45">
      <c r="P11036" s="3"/>
      <c r="W11036" s="3"/>
      <c r="Y11036" s="3"/>
    </row>
    <row r="11037" spans="16:25" x14ac:dyDescent="0.45">
      <c r="P11037" s="3"/>
      <c r="W11037" s="3"/>
      <c r="Y11037" s="3"/>
    </row>
    <row r="11038" spans="16:25" x14ac:dyDescent="0.45">
      <c r="P11038" s="3"/>
      <c r="W11038" s="3"/>
      <c r="Y11038" s="3"/>
    </row>
    <row r="11039" spans="16:25" x14ac:dyDescent="0.45">
      <c r="P11039" s="3"/>
      <c r="W11039" s="3"/>
      <c r="Y11039" s="3"/>
    </row>
    <row r="11040" spans="16:25" x14ac:dyDescent="0.45">
      <c r="P11040" s="3"/>
      <c r="W11040" s="3"/>
      <c r="Y11040" s="3"/>
    </row>
    <row r="11041" spans="16:25" x14ac:dyDescent="0.45">
      <c r="P11041" s="3"/>
      <c r="W11041" s="3"/>
      <c r="Y11041" s="3"/>
    </row>
    <row r="11042" spans="16:25" x14ac:dyDescent="0.45">
      <c r="P11042" s="3"/>
      <c r="W11042" s="3"/>
      <c r="Y11042" s="3"/>
    </row>
    <row r="11043" spans="16:25" x14ac:dyDescent="0.45">
      <c r="P11043" s="3"/>
      <c r="W11043" s="3"/>
      <c r="Y11043" s="3"/>
    </row>
    <row r="11044" spans="16:25" x14ac:dyDescent="0.45">
      <c r="P11044" s="3"/>
      <c r="W11044" s="3"/>
      <c r="Y11044" s="3"/>
    </row>
    <row r="11045" spans="16:25" x14ac:dyDescent="0.45">
      <c r="P11045" s="3"/>
      <c r="W11045" s="3"/>
      <c r="Y11045" s="3"/>
    </row>
    <row r="11046" spans="16:25" x14ac:dyDescent="0.45">
      <c r="P11046" s="3"/>
      <c r="W11046" s="3"/>
      <c r="Y11046" s="3"/>
    </row>
    <row r="11047" spans="16:25" x14ac:dyDescent="0.45">
      <c r="P11047" s="3"/>
      <c r="W11047" s="3"/>
      <c r="Y11047" s="3"/>
    </row>
    <row r="11048" spans="16:25" x14ac:dyDescent="0.45">
      <c r="P11048" s="3"/>
      <c r="W11048" s="3"/>
      <c r="Y11048" s="3"/>
    </row>
    <row r="11049" spans="16:25" x14ac:dyDescent="0.45">
      <c r="P11049" s="3"/>
      <c r="W11049" s="3"/>
      <c r="Y11049" s="3"/>
    </row>
    <row r="11050" spans="16:25" x14ac:dyDescent="0.45">
      <c r="P11050" s="3"/>
      <c r="W11050" s="3"/>
      <c r="Y11050" s="3"/>
    </row>
    <row r="11051" spans="16:25" x14ac:dyDescent="0.45">
      <c r="P11051" s="3"/>
      <c r="W11051" s="3"/>
      <c r="Y11051" s="3"/>
    </row>
    <row r="11052" spans="16:25" x14ac:dyDescent="0.45">
      <c r="P11052" s="3"/>
      <c r="W11052" s="3"/>
      <c r="Y11052" s="3"/>
    </row>
    <row r="11053" spans="16:25" x14ac:dyDescent="0.45">
      <c r="P11053" s="3"/>
      <c r="W11053" s="3"/>
      <c r="Y11053" s="3"/>
    </row>
    <row r="11054" spans="16:25" x14ac:dyDescent="0.45">
      <c r="P11054" s="3"/>
      <c r="W11054" s="3"/>
      <c r="Y11054" s="3"/>
    </row>
    <row r="11055" spans="16:25" x14ac:dyDescent="0.45">
      <c r="P11055" s="3"/>
      <c r="W11055" s="3"/>
      <c r="Y11055" s="3"/>
    </row>
    <row r="11056" spans="16:25" x14ac:dyDescent="0.45">
      <c r="P11056" s="3"/>
      <c r="W11056" s="3"/>
      <c r="Y11056" s="3"/>
    </row>
    <row r="11057" spans="16:25" x14ac:dyDescent="0.45">
      <c r="P11057" s="3"/>
      <c r="W11057" s="3"/>
      <c r="Y11057" s="3"/>
    </row>
    <row r="11058" spans="16:25" x14ac:dyDescent="0.45">
      <c r="P11058" s="3"/>
      <c r="W11058" s="3"/>
      <c r="Y11058" s="3"/>
    </row>
    <row r="11059" spans="16:25" x14ac:dyDescent="0.45">
      <c r="P11059" s="3"/>
      <c r="W11059" s="3"/>
      <c r="Y11059" s="3"/>
    </row>
    <row r="11060" spans="16:25" x14ac:dyDescent="0.45">
      <c r="P11060" s="3"/>
      <c r="W11060" s="3"/>
      <c r="Y11060" s="3"/>
    </row>
    <row r="11061" spans="16:25" x14ac:dyDescent="0.45">
      <c r="P11061" s="3"/>
      <c r="W11061" s="3"/>
      <c r="Y11061" s="3"/>
    </row>
    <row r="11062" spans="16:25" x14ac:dyDescent="0.45">
      <c r="P11062" s="3"/>
      <c r="W11062" s="3"/>
      <c r="Y11062" s="3"/>
    </row>
    <row r="11063" spans="16:25" x14ac:dyDescent="0.45">
      <c r="P11063" s="3"/>
      <c r="W11063" s="3"/>
      <c r="Y11063" s="3"/>
    </row>
    <row r="11064" spans="16:25" x14ac:dyDescent="0.45">
      <c r="P11064" s="3"/>
      <c r="W11064" s="3"/>
      <c r="Y11064" s="3"/>
    </row>
    <row r="11065" spans="16:25" x14ac:dyDescent="0.45">
      <c r="P11065" s="3"/>
      <c r="W11065" s="3"/>
      <c r="Y11065" s="3"/>
    </row>
    <row r="11066" spans="16:25" x14ac:dyDescent="0.45">
      <c r="P11066" s="3"/>
      <c r="W11066" s="3"/>
      <c r="Y11066" s="3"/>
    </row>
    <row r="11067" spans="16:25" x14ac:dyDescent="0.45">
      <c r="P11067" s="3"/>
      <c r="W11067" s="3"/>
      <c r="Y11067" s="3"/>
    </row>
    <row r="11068" spans="16:25" x14ac:dyDescent="0.45">
      <c r="P11068" s="3"/>
      <c r="W11068" s="3"/>
      <c r="Y11068" s="3"/>
    </row>
    <row r="11069" spans="16:25" x14ac:dyDescent="0.45">
      <c r="P11069" s="3"/>
      <c r="W11069" s="3"/>
      <c r="Y11069" s="3"/>
    </row>
    <row r="11070" spans="16:25" x14ac:dyDescent="0.45">
      <c r="P11070" s="3"/>
      <c r="W11070" s="3"/>
      <c r="Y11070" s="3"/>
    </row>
    <row r="11071" spans="16:25" x14ac:dyDescent="0.45">
      <c r="P11071" s="3"/>
      <c r="W11071" s="3"/>
      <c r="Y11071" s="3"/>
    </row>
    <row r="11072" spans="16:25" x14ac:dyDescent="0.45">
      <c r="P11072" s="3"/>
      <c r="W11072" s="3"/>
      <c r="Y11072" s="3"/>
    </row>
    <row r="11073" spans="16:25" x14ac:dyDescent="0.45">
      <c r="P11073" s="3"/>
      <c r="W11073" s="3"/>
      <c r="Y11073" s="3"/>
    </row>
    <row r="11074" spans="16:25" x14ac:dyDescent="0.45">
      <c r="P11074" s="3"/>
      <c r="W11074" s="3"/>
      <c r="Y11074" s="3"/>
    </row>
    <row r="11075" spans="16:25" x14ac:dyDescent="0.45">
      <c r="P11075" s="3"/>
      <c r="W11075" s="3"/>
      <c r="Y11075" s="3"/>
    </row>
    <row r="11076" spans="16:25" x14ac:dyDescent="0.45">
      <c r="P11076" s="3"/>
      <c r="W11076" s="3"/>
      <c r="Y11076" s="3"/>
    </row>
    <row r="11077" spans="16:25" x14ac:dyDescent="0.45">
      <c r="P11077" s="3"/>
      <c r="W11077" s="3"/>
      <c r="Y11077" s="3"/>
    </row>
    <row r="11078" spans="16:25" x14ac:dyDescent="0.45">
      <c r="P11078" s="3"/>
      <c r="W11078" s="3"/>
      <c r="Y11078" s="3"/>
    </row>
    <row r="11079" spans="16:25" x14ac:dyDescent="0.45">
      <c r="P11079" s="3"/>
      <c r="W11079" s="3"/>
      <c r="Y11079" s="3"/>
    </row>
    <row r="11080" spans="16:25" x14ac:dyDescent="0.45">
      <c r="P11080" s="3"/>
      <c r="W11080" s="3"/>
      <c r="Y11080" s="3"/>
    </row>
    <row r="11081" spans="16:25" x14ac:dyDescent="0.45">
      <c r="P11081" s="3"/>
      <c r="W11081" s="3"/>
      <c r="Y11081" s="3"/>
    </row>
    <row r="11082" spans="16:25" x14ac:dyDescent="0.45">
      <c r="P11082" s="3"/>
      <c r="W11082" s="3"/>
      <c r="Y11082" s="3"/>
    </row>
    <row r="11083" spans="16:25" x14ac:dyDescent="0.45">
      <c r="P11083" s="3"/>
      <c r="W11083" s="3"/>
      <c r="Y11083" s="3"/>
    </row>
    <row r="11084" spans="16:25" x14ac:dyDescent="0.45">
      <c r="P11084" s="3"/>
      <c r="W11084" s="3"/>
      <c r="Y11084" s="3"/>
    </row>
    <row r="11085" spans="16:25" x14ac:dyDescent="0.45">
      <c r="P11085" s="3"/>
      <c r="W11085" s="3"/>
      <c r="Y11085" s="3"/>
    </row>
    <row r="11086" spans="16:25" x14ac:dyDescent="0.45">
      <c r="P11086" s="3"/>
      <c r="W11086" s="3"/>
      <c r="Y11086" s="3"/>
    </row>
    <row r="11087" spans="16:25" x14ac:dyDescent="0.45">
      <c r="P11087" s="3"/>
      <c r="W11087" s="3"/>
      <c r="Y11087" s="3"/>
    </row>
    <row r="11088" spans="16:25" x14ac:dyDescent="0.45">
      <c r="P11088" s="3"/>
      <c r="W11088" s="3"/>
      <c r="Y11088" s="3"/>
    </row>
    <row r="11089" spans="16:25" x14ac:dyDescent="0.45">
      <c r="P11089" s="3"/>
      <c r="W11089" s="3"/>
      <c r="Y11089" s="3"/>
    </row>
    <row r="11090" spans="16:25" x14ac:dyDescent="0.45">
      <c r="P11090" s="3"/>
      <c r="W11090" s="3"/>
      <c r="Y11090" s="3"/>
    </row>
    <row r="11091" spans="16:25" x14ac:dyDescent="0.45">
      <c r="P11091" s="3"/>
      <c r="W11091" s="3"/>
      <c r="Y11091" s="3"/>
    </row>
    <row r="11092" spans="16:25" x14ac:dyDescent="0.45">
      <c r="P11092" s="3"/>
      <c r="W11092" s="3"/>
      <c r="Y11092" s="3"/>
    </row>
    <row r="11093" spans="16:25" x14ac:dyDescent="0.45">
      <c r="P11093" s="3"/>
      <c r="W11093" s="3"/>
      <c r="Y11093" s="3"/>
    </row>
    <row r="11094" spans="16:25" x14ac:dyDescent="0.45">
      <c r="P11094" s="3"/>
      <c r="W11094" s="3"/>
      <c r="Y11094" s="3"/>
    </row>
    <row r="11095" spans="16:25" x14ac:dyDescent="0.45">
      <c r="P11095" s="3"/>
      <c r="W11095" s="3"/>
      <c r="Y11095" s="3"/>
    </row>
    <row r="11096" spans="16:25" x14ac:dyDescent="0.45">
      <c r="P11096" s="3"/>
      <c r="W11096" s="3"/>
      <c r="Y11096" s="3"/>
    </row>
    <row r="11097" spans="16:25" x14ac:dyDescent="0.45">
      <c r="P11097" s="3"/>
      <c r="W11097" s="3"/>
      <c r="Y11097" s="3"/>
    </row>
    <row r="11098" spans="16:25" x14ac:dyDescent="0.45">
      <c r="P11098" s="3"/>
      <c r="W11098" s="3"/>
      <c r="Y11098" s="3"/>
    </row>
    <row r="11099" spans="16:25" x14ac:dyDescent="0.45">
      <c r="P11099" s="3"/>
      <c r="W11099" s="3"/>
      <c r="Y11099" s="3"/>
    </row>
    <row r="11100" spans="16:25" x14ac:dyDescent="0.45">
      <c r="P11100" s="3"/>
      <c r="W11100" s="3"/>
      <c r="Y11100" s="3"/>
    </row>
    <row r="11101" spans="16:25" x14ac:dyDescent="0.45">
      <c r="P11101" s="3"/>
      <c r="W11101" s="3"/>
      <c r="Y11101" s="3"/>
    </row>
    <row r="11102" spans="16:25" x14ac:dyDescent="0.45">
      <c r="P11102" s="3"/>
      <c r="W11102" s="3"/>
      <c r="Y11102" s="3"/>
    </row>
    <row r="11103" spans="16:25" x14ac:dyDescent="0.45">
      <c r="P11103" s="3"/>
      <c r="W11103" s="3"/>
      <c r="Y11103" s="3"/>
    </row>
    <row r="11104" spans="16:25" x14ac:dyDescent="0.45">
      <c r="P11104" s="3"/>
      <c r="W11104" s="3"/>
      <c r="Y11104" s="3"/>
    </row>
    <row r="11105" spans="16:25" x14ac:dyDescent="0.45">
      <c r="P11105" s="3"/>
      <c r="W11105" s="3"/>
      <c r="Y11105" s="3"/>
    </row>
    <row r="11106" spans="16:25" x14ac:dyDescent="0.45">
      <c r="P11106" s="3"/>
      <c r="W11106" s="3"/>
      <c r="Y11106" s="3"/>
    </row>
    <row r="11107" spans="16:25" x14ac:dyDescent="0.45">
      <c r="P11107" s="3"/>
      <c r="W11107" s="3"/>
      <c r="Y11107" s="3"/>
    </row>
    <row r="11108" spans="16:25" x14ac:dyDescent="0.45">
      <c r="P11108" s="3"/>
      <c r="W11108" s="3"/>
      <c r="Y11108" s="3"/>
    </row>
    <row r="11109" spans="16:25" x14ac:dyDescent="0.45">
      <c r="P11109" s="3"/>
      <c r="W11109" s="3"/>
      <c r="Y11109" s="3"/>
    </row>
    <row r="11110" spans="16:25" x14ac:dyDescent="0.45">
      <c r="P11110" s="3"/>
      <c r="W11110" s="3"/>
      <c r="Y11110" s="3"/>
    </row>
    <row r="11111" spans="16:25" x14ac:dyDescent="0.45">
      <c r="P11111" s="3"/>
      <c r="W11111" s="3"/>
      <c r="Y11111" s="3"/>
    </row>
    <row r="11112" spans="16:25" x14ac:dyDescent="0.45">
      <c r="P11112" s="3"/>
      <c r="W11112" s="3"/>
      <c r="Y11112" s="3"/>
    </row>
    <row r="11113" spans="16:25" x14ac:dyDescent="0.45">
      <c r="P11113" s="3"/>
      <c r="W11113" s="3"/>
      <c r="Y11113" s="3"/>
    </row>
    <row r="11114" spans="16:25" x14ac:dyDescent="0.45">
      <c r="P11114" s="3"/>
      <c r="W11114" s="3"/>
      <c r="Y11114" s="3"/>
    </row>
    <row r="11115" spans="16:25" x14ac:dyDescent="0.45">
      <c r="P11115" s="3"/>
      <c r="W11115" s="3"/>
      <c r="Y11115" s="3"/>
    </row>
    <row r="11116" spans="16:25" x14ac:dyDescent="0.45">
      <c r="P11116" s="3"/>
      <c r="W11116" s="3"/>
      <c r="Y11116" s="3"/>
    </row>
    <row r="11117" spans="16:25" x14ac:dyDescent="0.45">
      <c r="P11117" s="3"/>
      <c r="W11117" s="3"/>
      <c r="Y11117" s="3"/>
    </row>
    <row r="11118" spans="16:25" x14ac:dyDescent="0.45">
      <c r="P11118" s="3"/>
      <c r="W11118" s="3"/>
      <c r="Y11118" s="3"/>
    </row>
    <row r="11119" spans="16:25" x14ac:dyDescent="0.45">
      <c r="P11119" s="3"/>
      <c r="W11119" s="3"/>
      <c r="Y11119" s="3"/>
    </row>
    <row r="11120" spans="16:25" x14ac:dyDescent="0.45">
      <c r="P11120" s="3"/>
      <c r="W11120" s="3"/>
      <c r="Y11120" s="3"/>
    </row>
    <row r="11121" spans="16:25" x14ac:dyDescent="0.45">
      <c r="P11121" s="3"/>
      <c r="W11121" s="3"/>
      <c r="Y11121" s="3"/>
    </row>
    <row r="11122" spans="16:25" x14ac:dyDescent="0.45">
      <c r="P11122" s="3"/>
      <c r="W11122" s="3"/>
      <c r="Y11122" s="3"/>
    </row>
    <row r="11123" spans="16:25" x14ac:dyDescent="0.45">
      <c r="P11123" s="3"/>
      <c r="W11123" s="3"/>
      <c r="Y11123" s="3"/>
    </row>
    <row r="11124" spans="16:25" x14ac:dyDescent="0.45">
      <c r="P11124" s="3"/>
      <c r="W11124" s="3"/>
      <c r="Y11124" s="3"/>
    </row>
    <row r="11125" spans="16:25" x14ac:dyDescent="0.45">
      <c r="P11125" s="3"/>
      <c r="W11125" s="3"/>
      <c r="Y11125" s="3"/>
    </row>
    <row r="11126" spans="16:25" x14ac:dyDescent="0.45">
      <c r="P11126" s="3"/>
      <c r="W11126" s="3"/>
      <c r="Y11126" s="3"/>
    </row>
    <row r="11127" spans="16:25" x14ac:dyDescent="0.45">
      <c r="P11127" s="3"/>
      <c r="W11127" s="3"/>
      <c r="Y11127" s="3"/>
    </row>
    <row r="11128" spans="16:25" x14ac:dyDescent="0.45">
      <c r="P11128" s="3"/>
      <c r="W11128" s="3"/>
      <c r="Y11128" s="3"/>
    </row>
    <row r="11129" spans="16:25" x14ac:dyDescent="0.45">
      <c r="P11129" s="3"/>
      <c r="W11129" s="3"/>
      <c r="Y11129" s="3"/>
    </row>
    <row r="11130" spans="16:25" x14ac:dyDescent="0.45">
      <c r="P11130" s="3"/>
      <c r="W11130" s="3"/>
      <c r="Y11130" s="3"/>
    </row>
    <row r="11131" spans="16:25" x14ac:dyDescent="0.45">
      <c r="P11131" s="3"/>
      <c r="W11131" s="3"/>
      <c r="Y11131" s="3"/>
    </row>
    <row r="11132" spans="16:25" x14ac:dyDescent="0.45">
      <c r="P11132" s="3"/>
      <c r="W11132" s="3"/>
      <c r="Y11132" s="3"/>
    </row>
    <row r="11133" spans="16:25" x14ac:dyDescent="0.45">
      <c r="P11133" s="3"/>
      <c r="W11133" s="3"/>
      <c r="Y11133" s="3"/>
    </row>
    <row r="11134" spans="16:25" x14ac:dyDescent="0.45">
      <c r="P11134" s="3"/>
      <c r="W11134" s="3"/>
      <c r="Y11134" s="3"/>
    </row>
    <row r="11135" spans="16:25" x14ac:dyDescent="0.45">
      <c r="P11135" s="3"/>
      <c r="W11135" s="3"/>
      <c r="Y11135" s="3"/>
    </row>
    <row r="11136" spans="16:25" x14ac:dyDescent="0.45">
      <c r="P11136" s="3"/>
      <c r="W11136" s="3"/>
      <c r="Y11136" s="3"/>
    </row>
    <row r="11137" spans="16:25" x14ac:dyDescent="0.45">
      <c r="P11137" s="3"/>
      <c r="W11137" s="3"/>
      <c r="Y11137" s="3"/>
    </row>
    <row r="11138" spans="16:25" x14ac:dyDescent="0.45">
      <c r="P11138" s="3"/>
      <c r="W11138" s="3"/>
      <c r="Y11138" s="3"/>
    </row>
    <row r="11139" spans="16:25" x14ac:dyDescent="0.45">
      <c r="P11139" s="3"/>
      <c r="W11139" s="3"/>
      <c r="Y11139" s="3"/>
    </row>
    <row r="11140" spans="16:25" x14ac:dyDescent="0.45">
      <c r="P11140" s="3"/>
      <c r="W11140" s="3"/>
      <c r="Y11140" s="3"/>
    </row>
    <row r="11141" spans="16:25" x14ac:dyDescent="0.45">
      <c r="P11141" s="3"/>
      <c r="W11141" s="3"/>
      <c r="Y11141" s="3"/>
    </row>
    <row r="11142" spans="16:25" x14ac:dyDescent="0.45">
      <c r="P11142" s="3"/>
      <c r="W11142" s="3"/>
      <c r="Y11142" s="3"/>
    </row>
    <row r="11143" spans="16:25" x14ac:dyDescent="0.45">
      <c r="P11143" s="3"/>
      <c r="W11143" s="3"/>
      <c r="Y11143" s="3"/>
    </row>
    <row r="11144" spans="16:25" x14ac:dyDescent="0.45">
      <c r="P11144" s="3"/>
      <c r="W11144" s="3"/>
      <c r="Y11144" s="3"/>
    </row>
    <row r="11145" spans="16:25" x14ac:dyDescent="0.45">
      <c r="P11145" s="3"/>
      <c r="W11145" s="3"/>
      <c r="Y11145" s="3"/>
    </row>
    <row r="11146" spans="16:25" x14ac:dyDescent="0.45">
      <c r="P11146" s="3"/>
      <c r="W11146" s="3"/>
      <c r="Y11146" s="3"/>
    </row>
    <row r="11147" spans="16:25" x14ac:dyDescent="0.45">
      <c r="P11147" s="3"/>
      <c r="W11147" s="3"/>
      <c r="Y11147" s="3"/>
    </row>
    <row r="11148" spans="16:25" x14ac:dyDescent="0.45">
      <c r="P11148" s="3"/>
      <c r="W11148" s="3"/>
      <c r="Y11148" s="3"/>
    </row>
    <row r="11149" spans="16:25" x14ac:dyDescent="0.45">
      <c r="P11149" s="3"/>
      <c r="W11149" s="3"/>
      <c r="Y11149" s="3"/>
    </row>
    <row r="11150" spans="16:25" x14ac:dyDescent="0.45">
      <c r="P11150" s="3"/>
      <c r="W11150" s="3"/>
      <c r="Y11150" s="3"/>
    </row>
    <row r="11151" spans="16:25" x14ac:dyDescent="0.45">
      <c r="P11151" s="3"/>
      <c r="W11151" s="3"/>
      <c r="Y11151" s="3"/>
    </row>
    <row r="11152" spans="16:25" x14ac:dyDescent="0.45">
      <c r="P11152" s="3"/>
      <c r="W11152" s="3"/>
      <c r="Y11152" s="3"/>
    </row>
    <row r="11153" spans="16:25" x14ac:dyDescent="0.45">
      <c r="P11153" s="3"/>
      <c r="W11153" s="3"/>
      <c r="Y11153" s="3"/>
    </row>
    <row r="11154" spans="16:25" x14ac:dyDescent="0.45">
      <c r="P11154" s="3"/>
      <c r="W11154" s="3"/>
      <c r="Y11154" s="3"/>
    </row>
    <row r="11155" spans="16:25" x14ac:dyDescent="0.45">
      <c r="P11155" s="3"/>
      <c r="W11155" s="3"/>
      <c r="Y11155" s="3"/>
    </row>
    <row r="11156" spans="16:25" x14ac:dyDescent="0.45">
      <c r="P11156" s="3"/>
      <c r="W11156" s="3"/>
      <c r="Y11156" s="3"/>
    </row>
    <row r="11157" spans="16:25" x14ac:dyDescent="0.45">
      <c r="P11157" s="3"/>
      <c r="W11157" s="3"/>
      <c r="Y11157" s="3"/>
    </row>
    <row r="11158" spans="16:25" x14ac:dyDescent="0.45">
      <c r="P11158" s="3"/>
      <c r="W11158" s="3"/>
      <c r="Y11158" s="3"/>
    </row>
    <row r="11159" spans="16:25" x14ac:dyDescent="0.45">
      <c r="P11159" s="3"/>
      <c r="W11159" s="3"/>
      <c r="Y11159" s="3"/>
    </row>
    <row r="11160" spans="16:25" x14ac:dyDescent="0.45">
      <c r="P11160" s="3"/>
      <c r="W11160" s="3"/>
      <c r="Y11160" s="3"/>
    </row>
    <row r="11161" spans="16:25" x14ac:dyDescent="0.45">
      <c r="P11161" s="3"/>
      <c r="W11161" s="3"/>
      <c r="Y11161" s="3"/>
    </row>
    <row r="11162" spans="16:25" x14ac:dyDescent="0.45">
      <c r="P11162" s="3"/>
      <c r="W11162" s="3"/>
      <c r="Y11162" s="3"/>
    </row>
    <row r="11163" spans="16:25" x14ac:dyDescent="0.45">
      <c r="P11163" s="3"/>
      <c r="W11163" s="3"/>
      <c r="Y11163" s="3"/>
    </row>
    <row r="11164" spans="16:25" x14ac:dyDescent="0.45">
      <c r="P11164" s="3"/>
      <c r="W11164" s="3"/>
      <c r="Y11164" s="3"/>
    </row>
    <row r="11165" spans="16:25" x14ac:dyDescent="0.45">
      <c r="P11165" s="3"/>
      <c r="W11165" s="3"/>
      <c r="Y11165" s="3"/>
    </row>
    <row r="11166" spans="16:25" x14ac:dyDescent="0.45">
      <c r="P11166" s="3"/>
      <c r="W11166" s="3"/>
      <c r="Y11166" s="3"/>
    </row>
    <row r="11167" spans="16:25" x14ac:dyDescent="0.45">
      <c r="P11167" s="3"/>
      <c r="W11167" s="3"/>
      <c r="Y11167" s="3"/>
    </row>
    <row r="11168" spans="16:25" x14ac:dyDescent="0.45">
      <c r="P11168" s="3"/>
      <c r="W11168" s="3"/>
      <c r="Y11168" s="3"/>
    </row>
    <row r="11169" spans="16:25" x14ac:dyDescent="0.45">
      <c r="P11169" s="3"/>
      <c r="W11169" s="3"/>
      <c r="Y11169" s="3"/>
    </row>
    <row r="11170" spans="16:25" x14ac:dyDescent="0.45">
      <c r="P11170" s="3"/>
      <c r="W11170" s="3"/>
      <c r="Y11170" s="3"/>
    </row>
    <row r="11171" spans="16:25" x14ac:dyDescent="0.45">
      <c r="P11171" s="3"/>
      <c r="W11171" s="3"/>
      <c r="Y11171" s="3"/>
    </row>
    <row r="11172" spans="16:25" x14ac:dyDescent="0.45">
      <c r="P11172" s="3"/>
      <c r="W11172" s="3"/>
      <c r="Y11172" s="3"/>
    </row>
    <row r="11173" spans="16:25" x14ac:dyDescent="0.45">
      <c r="P11173" s="3"/>
      <c r="W11173" s="3"/>
      <c r="Y11173" s="3"/>
    </row>
    <row r="11174" spans="16:25" x14ac:dyDescent="0.45">
      <c r="P11174" s="3"/>
      <c r="W11174" s="3"/>
      <c r="Y11174" s="3"/>
    </row>
    <row r="11175" spans="16:25" x14ac:dyDescent="0.45">
      <c r="P11175" s="3"/>
      <c r="W11175" s="3"/>
      <c r="Y11175" s="3"/>
    </row>
    <row r="11176" spans="16:25" x14ac:dyDescent="0.45">
      <c r="P11176" s="3"/>
      <c r="W11176" s="3"/>
      <c r="Y11176" s="3"/>
    </row>
    <row r="11177" spans="16:25" x14ac:dyDescent="0.45">
      <c r="P11177" s="3"/>
      <c r="W11177" s="3"/>
      <c r="Y11177" s="3"/>
    </row>
    <row r="11178" spans="16:25" x14ac:dyDescent="0.45">
      <c r="P11178" s="3"/>
      <c r="W11178" s="3"/>
      <c r="Y11178" s="3"/>
    </row>
    <row r="11179" spans="16:25" x14ac:dyDescent="0.45">
      <c r="P11179" s="3"/>
      <c r="W11179" s="3"/>
      <c r="Y11179" s="3"/>
    </row>
    <row r="11180" spans="16:25" x14ac:dyDescent="0.45">
      <c r="P11180" s="3"/>
      <c r="W11180" s="3"/>
      <c r="Y11180" s="3"/>
    </row>
    <row r="11181" spans="16:25" x14ac:dyDescent="0.45">
      <c r="P11181" s="3"/>
      <c r="W11181" s="3"/>
      <c r="Y11181" s="3"/>
    </row>
    <row r="11182" spans="16:25" x14ac:dyDescent="0.45">
      <c r="P11182" s="3"/>
      <c r="W11182" s="3"/>
      <c r="Y11182" s="3"/>
    </row>
    <row r="11183" spans="16:25" x14ac:dyDescent="0.45">
      <c r="P11183" s="3"/>
      <c r="W11183" s="3"/>
      <c r="Y11183" s="3"/>
    </row>
    <row r="11184" spans="16:25" x14ac:dyDescent="0.45">
      <c r="P11184" s="3"/>
      <c r="W11184" s="3"/>
      <c r="Y11184" s="3"/>
    </row>
    <row r="11185" spans="16:25" x14ac:dyDescent="0.45">
      <c r="P11185" s="3"/>
      <c r="W11185" s="3"/>
      <c r="Y11185" s="3"/>
    </row>
    <row r="11186" spans="16:25" x14ac:dyDescent="0.45">
      <c r="P11186" s="3"/>
      <c r="W11186" s="3"/>
      <c r="Y11186" s="3"/>
    </row>
    <row r="11187" spans="16:25" x14ac:dyDescent="0.45">
      <c r="P11187" s="3"/>
      <c r="W11187" s="3"/>
      <c r="Y11187" s="3"/>
    </row>
    <row r="11188" spans="16:25" x14ac:dyDescent="0.45">
      <c r="P11188" s="3"/>
      <c r="W11188" s="3"/>
      <c r="Y11188" s="3"/>
    </row>
    <row r="11189" spans="16:25" x14ac:dyDescent="0.45">
      <c r="P11189" s="3"/>
      <c r="W11189" s="3"/>
      <c r="Y11189" s="3"/>
    </row>
    <row r="11190" spans="16:25" x14ac:dyDescent="0.45">
      <c r="P11190" s="3"/>
      <c r="W11190" s="3"/>
      <c r="Y11190" s="3"/>
    </row>
    <row r="11191" spans="16:25" x14ac:dyDescent="0.45">
      <c r="P11191" s="3"/>
      <c r="W11191" s="3"/>
      <c r="Y11191" s="3"/>
    </row>
    <row r="11192" spans="16:25" x14ac:dyDescent="0.45">
      <c r="P11192" s="3"/>
      <c r="W11192" s="3"/>
      <c r="Y11192" s="3"/>
    </row>
    <row r="11193" spans="16:25" x14ac:dyDescent="0.45">
      <c r="P11193" s="3"/>
      <c r="W11193" s="3"/>
      <c r="Y11193" s="3"/>
    </row>
    <row r="11194" spans="16:25" x14ac:dyDescent="0.45">
      <c r="P11194" s="3"/>
      <c r="W11194" s="3"/>
      <c r="Y11194" s="3"/>
    </row>
    <row r="11195" spans="16:25" x14ac:dyDescent="0.45">
      <c r="P11195" s="3"/>
      <c r="W11195" s="3"/>
      <c r="Y11195" s="3"/>
    </row>
    <row r="11196" spans="16:25" x14ac:dyDescent="0.45">
      <c r="P11196" s="3"/>
      <c r="W11196" s="3"/>
      <c r="Y11196" s="3"/>
    </row>
    <row r="11197" spans="16:25" x14ac:dyDescent="0.45">
      <c r="P11197" s="3"/>
      <c r="W11197" s="3"/>
      <c r="Y11197" s="3"/>
    </row>
    <row r="11198" spans="16:25" x14ac:dyDescent="0.45">
      <c r="P11198" s="3"/>
      <c r="W11198" s="3"/>
      <c r="Y11198" s="3"/>
    </row>
    <row r="11199" spans="16:25" x14ac:dyDescent="0.45">
      <c r="P11199" s="3"/>
      <c r="W11199" s="3"/>
      <c r="Y11199" s="3"/>
    </row>
    <row r="11200" spans="16:25" x14ac:dyDescent="0.45">
      <c r="P11200" s="3"/>
      <c r="W11200" s="3"/>
      <c r="Y11200" s="3"/>
    </row>
    <row r="11201" spans="16:25" x14ac:dyDescent="0.45">
      <c r="P11201" s="3"/>
      <c r="W11201" s="3"/>
      <c r="Y11201" s="3"/>
    </row>
    <row r="11202" spans="16:25" x14ac:dyDescent="0.45">
      <c r="P11202" s="3"/>
      <c r="W11202" s="3"/>
      <c r="Y11202" s="3"/>
    </row>
    <row r="11203" spans="16:25" x14ac:dyDescent="0.45">
      <c r="P11203" s="3"/>
      <c r="W11203" s="3"/>
      <c r="Y11203" s="3"/>
    </row>
    <row r="11204" spans="16:25" x14ac:dyDescent="0.45">
      <c r="P11204" s="3"/>
      <c r="W11204" s="3"/>
      <c r="Y11204" s="3"/>
    </row>
    <row r="11205" spans="16:25" x14ac:dyDescent="0.45">
      <c r="P11205" s="3"/>
      <c r="W11205" s="3"/>
      <c r="Y11205" s="3"/>
    </row>
    <row r="11206" spans="16:25" x14ac:dyDescent="0.45">
      <c r="P11206" s="3"/>
      <c r="W11206" s="3"/>
      <c r="Y11206" s="3"/>
    </row>
    <row r="11207" spans="16:25" x14ac:dyDescent="0.45">
      <c r="P11207" s="3"/>
      <c r="W11207" s="3"/>
      <c r="Y11207" s="3"/>
    </row>
    <row r="11208" spans="16:25" x14ac:dyDescent="0.45">
      <c r="P11208" s="3"/>
      <c r="W11208" s="3"/>
      <c r="Y11208" s="3"/>
    </row>
    <row r="11209" spans="16:25" x14ac:dyDescent="0.45">
      <c r="P11209" s="3"/>
      <c r="W11209" s="3"/>
      <c r="Y11209" s="3"/>
    </row>
    <row r="11210" spans="16:25" x14ac:dyDescent="0.45">
      <c r="P11210" s="3"/>
      <c r="W11210" s="3"/>
      <c r="Y11210" s="3"/>
    </row>
    <row r="11211" spans="16:25" x14ac:dyDescent="0.45">
      <c r="P11211" s="3"/>
      <c r="W11211" s="3"/>
      <c r="Y11211" s="3"/>
    </row>
    <row r="11212" spans="16:25" x14ac:dyDescent="0.45">
      <c r="P11212" s="3"/>
      <c r="W11212" s="3"/>
      <c r="Y11212" s="3"/>
    </row>
    <row r="11213" spans="16:25" x14ac:dyDescent="0.45">
      <c r="P11213" s="3"/>
      <c r="W11213" s="3"/>
      <c r="Y11213" s="3"/>
    </row>
    <row r="11214" spans="16:25" x14ac:dyDescent="0.45">
      <c r="P11214" s="3"/>
      <c r="W11214" s="3"/>
      <c r="Y11214" s="3"/>
    </row>
    <row r="11215" spans="16:25" x14ac:dyDescent="0.45">
      <c r="P11215" s="3"/>
      <c r="W11215" s="3"/>
      <c r="Y11215" s="3"/>
    </row>
    <row r="11216" spans="16:25" x14ac:dyDescent="0.45">
      <c r="P11216" s="3"/>
      <c r="W11216" s="3"/>
      <c r="Y11216" s="3"/>
    </row>
    <row r="11217" spans="16:25" x14ac:dyDescent="0.45">
      <c r="P11217" s="3"/>
      <c r="W11217" s="3"/>
      <c r="Y11217" s="3"/>
    </row>
    <row r="11218" spans="16:25" x14ac:dyDescent="0.45">
      <c r="P11218" s="3"/>
      <c r="W11218" s="3"/>
      <c r="Y11218" s="3"/>
    </row>
    <row r="11219" spans="16:25" x14ac:dyDescent="0.45">
      <c r="P11219" s="3"/>
      <c r="W11219" s="3"/>
      <c r="Y11219" s="3"/>
    </row>
    <row r="11220" spans="16:25" x14ac:dyDescent="0.45">
      <c r="P11220" s="3"/>
      <c r="W11220" s="3"/>
      <c r="Y11220" s="3"/>
    </row>
    <row r="11221" spans="16:25" x14ac:dyDescent="0.45">
      <c r="P11221" s="3"/>
      <c r="W11221" s="3"/>
      <c r="Y11221" s="3"/>
    </row>
    <row r="11222" spans="16:25" x14ac:dyDescent="0.45">
      <c r="P11222" s="3"/>
      <c r="W11222" s="3"/>
      <c r="Y11222" s="3"/>
    </row>
    <row r="11223" spans="16:25" x14ac:dyDescent="0.45">
      <c r="P11223" s="3"/>
      <c r="W11223" s="3"/>
      <c r="Y11223" s="3"/>
    </row>
    <row r="11224" spans="16:25" x14ac:dyDescent="0.45">
      <c r="P11224" s="3"/>
      <c r="W11224" s="3"/>
      <c r="Y11224" s="3"/>
    </row>
    <row r="11225" spans="16:25" x14ac:dyDescent="0.45">
      <c r="P11225" s="3"/>
      <c r="W11225" s="3"/>
      <c r="Y11225" s="3"/>
    </row>
    <row r="11226" spans="16:25" x14ac:dyDescent="0.45">
      <c r="P11226" s="3"/>
      <c r="W11226" s="3"/>
      <c r="Y11226" s="3"/>
    </row>
    <row r="11227" spans="16:25" x14ac:dyDescent="0.45">
      <c r="P11227" s="3"/>
      <c r="W11227" s="3"/>
      <c r="Y11227" s="3"/>
    </row>
    <row r="11228" spans="16:25" x14ac:dyDescent="0.45">
      <c r="P11228" s="3"/>
      <c r="W11228" s="3"/>
      <c r="Y11228" s="3"/>
    </row>
    <row r="11229" spans="16:25" x14ac:dyDescent="0.45">
      <c r="P11229" s="3"/>
      <c r="W11229" s="3"/>
      <c r="Y11229" s="3"/>
    </row>
    <row r="11230" spans="16:25" x14ac:dyDescent="0.45">
      <c r="P11230" s="3"/>
      <c r="W11230" s="3"/>
      <c r="Y11230" s="3"/>
    </row>
    <row r="11231" spans="16:25" x14ac:dyDescent="0.45">
      <c r="P11231" s="3"/>
      <c r="W11231" s="3"/>
      <c r="Y11231" s="3"/>
    </row>
    <row r="11232" spans="16:25" x14ac:dyDescent="0.45">
      <c r="P11232" s="3"/>
      <c r="W11232" s="3"/>
      <c r="Y11232" s="3"/>
    </row>
    <row r="11233" spans="16:25" x14ac:dyDescent="0.45">
      <c r="P11233" s="3"/>
      <c r="W11233" s="3"/>
      <c r="Y11233" s="3"/>
    </row>
    <row r="11234" spans="16:25" x14ac:dyDescent="0.45">
      <c r="P11234" s="3"/>
      <c r="W11234" s="3"/>
      <c r="Y11234" s="3"/>
    </row>
    <row r="11235" spans="16:25" x14ac:dyDescent="0.45">
      <c r="P11235" s="3"/>
      <c r="W11235" s="3"/>
      <c r="Y11235" s="3"/>
    </row>
    <row r="11236" spans="16:25" x14ac:dyDescent="0.45">
      <c r="P11236" s="3"/>
      <c r="W11236" s="3"/>
      <c r="Y11236" s="3"/>
    </row>
    <row r="11237" spans="16:25" x14ac:dyDescent="0.45">
      <c r="P11237" s="3"/>
      <c r="W11237" s="3"/>
      <c r="Y11237" s="3"/>
    </row>
    <row r="11238" spans="16:25" x14ac:dyDescent="0.45">
      <c r="P11238" s="3"/>
      <c r="W11238" s="3"/>
      <c r="Y11238" s="3"/>
    </row>
    <row r="11239" spans="16:25" x14ac:dyDescent="0.45">
      <c r="P11239" s="3"/>
      <c r="W11239" s="3"/>
      <c r="Y11239" s="3"/>
    </row>
    <row r="11240" spans="16:25" x14ac:dyDescent="0.45">
      <c r="P11240" s="3"/>
      <c r="W11240" s="3"/>
      <c r="Y11240" s="3"/>
    </row>
    <row r="11241" spans="16:25" x14ac:dyDescent="0.45">
      <c r="P11241" s="3"/>
      <c r="W11241" s="3"/>
      <c r="Y11241" s="3"/>
    </row>
    <row r="11242" spans="16:25" x14ac:dyDescent="0.45">
      <c r="P11242" s="3"/>
      <c r="W11242" s="3"/>
      <c r="Y11242" s="3"/>
    </row>
    <row r="11243" spans="16:25" x14ac:dyDescent="0.45">
      <c r="P11243" s="3"/>
      <c r="W11243" s="3"/>
      <c r="Y11243" s="3"/>
    </row>
    <row r="11244" spans="16:25" x14ac:dyDescent="0.45">
      <c r="P11244" s="3"/>
      <c r="W11244" s="3"/>
      <c r="Y11244" s="3"/>
    </row>
    <row r="11245" spans="16:25" x14ac:dyDescent="0.45">
      <c r="P11245" s="3"/>
      <c r="W11245" s="3"/>
      <c r="Y11245" s="3"/>
    </row>
    <row r="11246" spans="16:25" x14ac:dyDescent="0.45">
      <c r="P11246" s="3"/>
      <c r="W11246" s="3"/>
      <c r="Y11246" s="3"/>
    </row>
    <row r="11247" spans="16:25" x14ac:dyDescent="0.45">
      <c r="P11247" s="3"/>
      <c r="W11247" s="3"/>
      <c r="Y11247" s="3"/>
    </row>
    <row r="11248" spans="16:25" x14ac:dyDescent="0.45">
      <c r="P11248" s="3"/>
      <c r="W11248" s="3"/>
      <c r="Y11248" s="3"/>
    </row>
    <row r="11249" spans="16:25" x14ac:dyDescent="0.45">
      <c r="P11249" s="3"/>
      <c r="W11249" s="3"/>
      <c r="Y11249" s="3"/>
    </row>
    <row r="11250" spans="16:25" x14ac:dyDescent="0.45">
      <c r="P11250" s="3"/>
      <c r="W11250" s="3"/>
      <c r="Y11250" s="3"/>
    </row>
    <row r="11251" spans="16:25" x14ac:dyDescent="0.45">
      <c r="P11251" s="3"/>
      <c r="W11251" s="3"/>
      <c r="Y11251" s="3"/>
    </row>
    <row r="11252" spans="16:25" x14ac:dyDescent="0.45">
      <c r="P11252" s="3"/>
      <c r="W11252" s="3"/>
      <c r="Y11252" s="3"/>
    </row>
    <row r="11253" spans="16:25" x14ac:dyDescent="0.45">
      <c r="P11253" s="3"/>
      <c r="W11253" s="3"/>
      <c r="Y11253" s="3"/>
    </row>
    <row r="11254" spans="16:25" x14ac:dyDescent="0.45">
      <c r="P11254" s="3"/>
      <c r="W11254" s="3"/>
      <c r="Y11254" s="3"/>
    </row>
    <row r="11255" spans="16:25" x14ac:dyDescent="0.45">
      <c r="P11255" s="3"/>
      <c r="W11255" s="3"/>
      <c r="Y11255" s="3"/>
    </row>
    <row r="11256" spans="16:25" x14ac:dyDescent="0.45">
      <c r="P11256" s="3"/>
      <c r="W11256" s="3"/>
      <c r="Y11256" s="3"/>
    </row>
    <row r="11257" spans="16:25" x14ac:dyDescent="0.45">
      <c r="P11257" s="3"/>
      <c r="W11257" s="3"/>
      <c r="Y11257" s="3"/>
    </row>
    <row r="11258" spans="16:25" x14ac:dyDescent="0.45">
      <c r="P11258" s="3"/>
      <c r="W11258" s="3"/>
      <c r="Y11258" s="3"/>
    </row>
    <row r="11259" spans="16:25" x14ac:dyDescent="0.45">
      <c r="P11259" s="3"/>
      <c r="W11259" s="3"/>
      <c r="Y11259" s="3"/>
    </row>
    <row r="11260" spans="16:25" x14ac:dyDescent="0.45">
      <c r="P11260" s="3"/>
      <c r="W11260" s="3"/>
      <c r="Y11260" s="3"/>
    </row>
    <row r="11261" spans="16:25" x14ac:dyDescent="0.45">
      <c r="P11261" s="3"/>
      <c r="W11261" s="3"/>
      <c r="Y11261" s="3"/>
    </row>
    <row r="11262" spans="16:25" x14ac:dyDescent="0.45">
      <c r="P11262" s="3"/>
      <c r="W11262" s="3"/>
      <c r="Y11262" s="3"/>
    </row>
    <row r="11263" spans="16:25" x14ac:dyDescent="0.45">
      <c r="P11263" s="3"/>
      <c r="W11263" s="3"/>
      <c r="Y11263" s="3"/>
    </row>
    <row r="11264" spans="16:25" x14ac:dyDescent="0.45">
      <c r="P11264" s="3"/>
      <c r="W11264" s="3"/>
      <c r="Y11264" s="3"/>
    </row>
    <row r="11265" spans="16:25" x14ac:dyDescent="0.45">
      <c r="P11265" s="3"/>
      <c r="W11265" s="3"/>
      <c r="Y11265" s="3"/>
    </row>
    <row r="11266" spans="16:25" x14ac:dyDescent="0.45">
      <c r="P11266" s="3"/>
      <c r="W11266" s="3"/>
      <c r="Y11266" s="3"/>
    </row>
    <row r="11267" spans="16:25" x14ac:dyDescent="0.45">
      <c r="P11267" s="3"/>
      <c r="W11267" s="3"/>
      <c r="Y11267" s="3"/>
    </row>
    <row r="11268" spans="16:25" x14ac:dyDescent="0.45">
      <c r="P11268" s="3"/>
      <c r="W11268" s="3"/>
      <c r="Y11268" s="3"/>
    </row>
    <row r="11269" spans="16:25" x14ac:dyDescent="0.45">
      <c r="P11269" s="3"/>
      <c r="W11269" s="3"/>
      <c r="Y11269" s="3"/>
    </row>
    <row r="11270" spans="16:25" x14ac:dyDescent="0.45">
      <c r="P11270" s="3"/>
      <c r="W11270" s="3"/>
      <c r="Y11270" s="3"/>
    </row>
    <row r="11271" spans="16:25" x14ac:dyDescent="0.45">
      <c r="P11271" s="3"/>
      <c r="W11271" s="3"/>
      <c r="Y11271" s="3"/>
    </row>
    <row r="11272" spans="16:25" x14ac:dyDescent="0.45">
      <c r="P11272" s="3"/>
      <c r="W11272" s="3"/>
      <c r="Y11272" s="3"/>
    </row>
    <row r="11273" spans="16:25" x14ac:dyDescent="0.45">
      <c r="P11273" s="3"/>
      <c r="W11273" s="3"/>
      <c r="Y11273" s="3"/>
    </row>
    <row r="11274" spans="16:25" x14ac:dyDescent="0.45">
      <c r="P11274" s="3"/>
      <c r="W11274" s="3"/>
      <c r="Y11274" s="3"/>
    </row>
    <row r="11275" spans="16:25" x14ac:dyDescent="0.45">
      <c r="P11275" s="3"/>
      <c r="W11275" s="3"/>
      <c r="Y11275" s="3"/>
    </row>
    <row r="11276" spans="16:25" x14ac:dyDescent="0.45">
      <c r="P11276" s="3"/>
      <c r="W11276" s="3"/>
      <c r="Y11276" s="3"/>
    </row>
    <row r="11277" spans="16:25" x14ac:dyDescent="0.45">
      <c r="P11277" s="3"/>
      <c r="W11277" s="3"/>
      <c r="Y11277" s="3"/>
    </row>
    <row r="11278" spans="16:25" x14ac:dyDescent="0.45">
      <c r="P11278" s="3"/>
      <c r="W11278" s="3"/>
      <c r="Y11278" s="3"/>
    </row>
    <row r="11279" spans="16:25" x14ac:dyDescent="0.45">
      <c r="P11279" s="3"/>
      <c r="W11279" s="3"/>
      <c r="Y11279" s="3"/>
    </row>
    <row r="11280" spans="16:25" x14ac:dyDescent="0.45">
      <c r="P11280" s="3"/>
      <c r="W11280" s="3"/>
      <c r="Y11280" s="3"/>
    </row>
    <row r="11281" spans="16:25" x14ac:dyDescent="0.45">
      <c r="P11281" s="3"/>
      <c r="W11281" s="3"/>
      <c r="Y11281" s="3"/>
    </row>
    <row r="11282" spans="16:25" x14ac:dyDescent="0.45">
      <c r="P11282" s="3"/>
      <c r="W11282" s="3"/>
      <c r="Y11282" s="3"/>
    </row>
    <row r="11283" spans="16:25" x14ac:dyDescent="0.45">
      <c r="P11283" s="3"/>
      <c r="W11283" s="3"/>
      <c r="Y11283" s="3"/>
    </row>
    <row r="11284" spans="16:25" x14ac:dyDescent="0.45">
      <c r="P11284" s="3"/>
      <c r="W11284" s="3"/>
      <c r="Y11284" s="3"/>
    </row>
    <row r="11285" spans="16:25" x14ac:dyDescent="0.45">
      <c r="P11285" s="3"/>
      <c r="W11285" s="3"/>
      <c r="Y11285" s="3"/>
    </row>
    <row r="11286" spans="16:25" x14ac:dyDescent="0.45">
      <c r="P11286" s="3"/>
      <c r="W11286" s="3"/>
      <c r="Y11286" s="3"/>
    </row>
    <row r="11287" spans="16:25" x14ac:dyDescent="0.45">
      <c r="P11287" s="3"/>
      <c r="W11287" s="3"/>
      <c r="Y11287" s="3"/>
    </row>
    <row r="11288" spans="16:25" x14ac:dyDescent="0.45">
      <c r="P11288" s="3"/>
      <c r="W11288" s="3"/>
      <c r="Y11288" s="3"/>
    </row>
    <row r="11289" spans="16:25" x14ac:dyDescent="0.45">
      <c r="P11289" s="3"/>
      <c r="W11289" s="3"/>
      <c r="Y11289" s="3"/>
    </row>
    <row r="11290" spans="16:25" x14ac:dyDescent="0.45">
      <c r="P11290" s="3"/>
      <c r="W11290" s="3"/>
      <c r="Y11290" s="3"/>
    </row>
    <row r="11291" spans="16:25" x14ac:dyDescent="0.45">
      <c r="P11291" s="3"/>
      <c r="W11291" s="3"/>
      <c r="Y11291" s="3"/>
    </row>
    <row r="11292" spans="16:25" x14ac:dyDescent="0.45">
      <c r="P11292" s="3"/>
      <c r="W11292" s="3"/>
      <c r="Y11292" s="3"/>
    </row>
    <row r="11293" spans="16:25" x14ac:dyDescent="0.45">
      <c r="P11293" s="3"/>
      <c r="W11293" s="3"/>
      <c r="Y11293" s="3"/>
    </row>
    <row r="11294" spans="16:25" x14ac:dyDescent="0.45">
      <c r="P11294" s="3"/>
      <c r="W11294" s="3"/>
      <c r="Y11294" s="3"/>
    </row>
    <row r="11295" spans="16:25" x14ac:dyDescent="0.45">
      <c r="P11295" s="3"/>
      <c r="W11295" s="3"/>
      <c r="Y11295" s="3"/>
    </row>
    <row r="11296" spans="16:25" x14ac:dyDescent="0.45">
      <c r="P11296" s="3"/>
      <c r="W11296" s="3"/>
      <c r="Y11296" s="3"/>
    </row>
    <row r="11297" spans="16:25" x14ac:dyDescent="0.45">
      <c r="P11297" s="3"/>
      <c r="W11297" s="3"/>
      <c r="Y11297" s="3"/>
    </row>
    <row r="11298" spans="16:25" x14ac:dyDescent="0.45">
      <c r="P11298" s="3"/>
      <c r="W11298" s="3"/>
      <c r="Y11298" s="3"/>
    </row>
    <row r="11299" spans="16:25" x14ac:dyDescent="0.45">
      <c r="P11299" s="3"/>
      <c r="W11299" s="3"/>
      <c r="Y11299" s="3"/>
    </row>
    <row r="11300" spans="16:25" x14ac:dyDescent="0.45">
      <c r="P11300" s="3"/>
      <c r="W11300" s="3"/>
      <c r="Y11300" s="3"/>
    </row>
    <row r="11301" spans="16:25" x14ac:dyDescent="0.45">
      <c r="P11301" s="3"/>
      <c r="W11301" s="3"/>
      <c r="Y11301" s="3"/>
    </row>
    <row r="11302" spans="16:25" x14ac:dyDescent="0.45">
      <c r="P11302" s="3"/>
      <c r="W11302" s="3"/>
      <c r="Y11302" s="3"/>
    </row>
    <row r="11303" spans="16:25" x14ac:dyDescent="0.45">
      <c r="P11303" s="3"/>
      <c r="W11303" s="3"/>
      <c r="Y11303" s="3"/>
    </row>
    <row r="11304" spans="16:25" x14ac:dyDescent="0.45">
      <c r="P11304" s="3"/>
      <c r="W11304" s="3"/>
      <c r="Y11304" s="3"/>
    </row>
    <row r="11305" spans="16:25" x14ac:dyDescent="0.45">
      <c r="P11305" s="3"/>
      <c r="W11305" s="3"/>
      <c r="Y11305" s="3"/>
    </row>
    <row r="11306" spans="16:25" x14ac:dyDescent="0.45">
      <c r="P11306" s="3"/>
      <c r="W11306" s="3"/>
      <c r="Y11306" s="3"/>
    </row>
    <row r="11307" spans="16:25" x14ac:dyDescent="0.45">
      <c r="P11307" s="3"/>
      <c r="W11307" s="3"/>
      <c r="Y11307" s="3"/>
    </row>
    <row r="11308" spans="16:25" x14ac:dyDescent="0.45">
      <c r="P11308" s="3"/>
      <c r="W11308" s="3"/>
      <c r="Y11308" s="3"/>
    </row>
    <row r="11309" spans="16:25" x14ac:dyDescent="0.45">
      <c r="P11309" s="3"/>
      <c r="W11309" s="3"/>
      <c r="Y11309" s="3"/>
    </row>
    <row r="11310" spans="16:25" x14ac:dyDescent="0.45">
      <c r="P11310" s="3"/>
      <c r="W11310" s="3"/>
      <c r="Y11310" s="3"/>
    </row>
    <row r="11311" spans="16:25" x14ac:dyDescent="0.45">
      <c r="P11311" s="3"/>
      <c r="W11311" s="3"/>
      <c r="Y11311" s="3"/>
    </row>
    <row r="11312" spans="16:25" x14ac:dyDescent="0.45">
      <c r="P11312" s="3"/>
      <c r="W11312" s="3"/>
      <c r="Y11312" s="3"/>
    </row>
    <row r="11313" spans="16:25" x14ac:dyDescent="0.45">
      <c r="P11313" s="3"/>
      <c r="W11313" s="3"/>
      <c r="Y11313" s="3"/>
    </row>
    <row r="11314" spans="16:25" x14ac:dyDescent="0.45">
      <c r="P11314" s="3"/>
      <c r="W11314" s="3"/>
      <c r="Y11314" s="3"/>
    </row>
    <row r="11315" spans="16:25" x14ac:dyDescent="0.45">
      <c r="P11315" s="3"/>
      <c r="W11315" s="3"/>
      <c r="Y11315" s="3"/>
    </row>
    <row r="11316" spans="16:25" x14ac:dyDescent="0.45">
      <c r="P11316" s="3"/>
      <c r="W11316" s="3"/>
      <c r="Y11316" s="3"/>
    </row>
    <row r="11317" spans="16:25" x14ac:dyDescent="0.45">
      <c r="P11317" s="3"/>
      <c r="W11317" s="3"/>
      <c r="Y11317" s="3"/>
    </row>
    <row r="11318" spans="16:25" x14ac:dyDescent="0.45">
      <c r="P11318" s="3"/>
      <c r="W11318" s="3"/>
      <c r="Y11318" s="3"/>
    </row>
    <row r="11319" spans="16:25" x14ac:dyDescent="0.45">
      <c r="P11319" s="3"/>
      <c r="W11319" s="3"/>
      <c r="Y11319" s="3"/>
    </row>
    <row r="11320" spans="16:25" x14ac:dyDescent="0.45">
      <c r="P11320" s="3"/>
      <c r="W11320" s="3"/>
      <c r="Y11320" s="3"/>
    </row>
    <row r="11321" spans="16:25" x14ac:dyDescent="0.45">
      <c r="P11321" s="3"/>
      <c r="W11321" s="3"/>
      <c r="Y11321" s="3"/>
    </row>
    <row r="11322" spans="16:25" x14ac:dyDescent="0.45">
      <c r="P11322" s="3"/>
      <c r="W11322" s="3"/>
      <c r="Y11322" s="3"/>
    </row>
    <row r="11323" spans="16:25" x14ac:dyDescent="0.45">
      <c r="P11323" s="3"/>
      <c r="W11323" s="3"/>
      <c r="Y11323" s="3"/>
    </row>
    <row r="11324" spans="16:25" x14ac:dyDescent="0.45">
      <c r="P11324" s="3"/>
      <c r="W11324" s="3"/>
      <c r="Y11324" s="3"/>
    </row>
    <row r="11325" spans="16:25" x14ac:dyDescent="0.45">
      <c r="P11325" s="3"/>
      <c r="W11325" s="3"/>
      <c r="Y11325" s="3"/>
    </row>
    <row r="11326" spans="16:25" x14ac:dyDescent="0.45">
      <c r="P11326" s="3"/>
      <c r="W11326" s="3"/>
      <c r="Y11326" s="3"/>
    </row>
    <row r="11327" spans="16:25" x14ac:dyDescent="0.45">
      <c r="P11327" s="3"/>
      <c r="W11327" s="3"/>
      <c r="Y11327" s="3"/>
    </row>
    <row r="11328" spans="16:25" x14ac:dyDescent="0.45">
      <c r="P11328" s="3"/>
      <c r="W11328" s="3"/>
      <c r="Y11328" s="3"/>
    </row>
    <row r="11329" spans="16:25" x14ac:dyDescent="0.45">
      <c r="P11329" s="3"/>
      <c r="W11329" s="3"/>
      <c r="Y11329" s="3"/>
    </row>
    <row r="11330" spans="16:25" x14ac:dyDescent="0.45">
      <c r="P11330" s="3"/>
      <c r="W11330" s="3"/>
      <c r="Y11330" s="3"/>
    </row>
    <row r="11331" spans="16:25" x14ac:dyDescent="0.45">
      <c r="P11331" s="3"/>
      <c r="W11331" s="3"/>
      <c r="Y11331" s="3"/>
    </row>
    <row r="11332" spans="16:25" x14ac:dyDescent="0.45">
      <c r="P11332" s="3"/>
      <c r="W11332" s="3"/>
      <c r="Y11332" s="3"/>
    </row>
    <row r="11333" spans="16:25" x14ac:dyDescent="0.45">
      <c r="P11333" s="3"/>
      <c r="W11333" s="3"/>
      <c r="Y11333" s="3"/>
    </row>
    <row r="11334" spans="16:25" x14ac:dyDescent="0.45">
      <c r="P11334" s="3"/>
      <c r="W11334" s="3"/>
      <c r="Y11334" s="3"/>
    </row>
    <row r="11335" spans="16:25" x14ac:dyDescent="0.45">
      <c r="P11335" s="3"/>
      <c r="W11335" s="3"/>
      <c r="Y11335" s="3"/>
    </row>
    <row r="11336" spans="16:25" x14ac:dyDescent="0.45">
      <c r="P11336" s="3"/>
      <c r="W11336" s="3"/>
      <c r="Y11336" s="3"/>
    </row>
    <row r="11337" spans="16:25" x14ac:dyDescent="0.45">
      <c r="P11337" s="3"/>
      <c r="W11337" s="3"/>
      <c r="Y11337" s="3"/>
    </row>
    <row r="11338" spans="16:25" x14ac:dyDescent="0.45">
      <c r="P11338" s="3"/>
      <c r="W11338" s="3"/>
      <c r="Y11338" s="3"/>
    </row>
    <row r="11339" spans="16:25" x14ac:dyDescent="0.45">
      <c r="P11339" s="3"/>
      <c r="W11339" s="3"/>
      <c r="Y11339" s="3"/>
    </row>
    <row r="11340" spans="16:25" x14ac:dyDescent="0.45">
      <c r="P11340" s="3"/>
      <c r="W11340" s="3"/>
      <c r="Y11340" s="3"/>
    </row>
    <row r="11341" spans="16:25" x14ac:dyDescent="0.45">
      <c r="P11341" s="3"/>
      <c r="W11341" s="3"/>
      <c r="Y11341" s="3"/>
    </row>
    <row r="11342" spans="16:25" x14ac:dyDescent="0.45">
      <c r="P11342" s="3"/>
      <c r="W11342" s="3"/>
      <c r="Y11342" s="3"/>
    </row>
    <row r="11343" spans="16:25" x14ac:dyDescent="0.45">
      <c r="P11343" s="3"/>
      <c r="W11343" s="3"/>
      <c r="Y11343" s="3"/>
    </row>
    <row r="11344" spans="16:25" x14ac:dyDescent="0.45">
      <c r="P11344" s="3"/>
      <c r="W11344" s="3"/>
      <c r="Y11344" s="3"/>
    </row>
    <row r="11345" spans="16:25" x14ac:dyDescent="0.45">
      <c r="P11345" s="3"/>
      <c r="W11345" s="3"/>
      <c r="Y11345" s="3"/>
    </row>
    <row r="11346" spans="16:25" x14ac:dyDescent="0.45">
      <c r="P11346" s="3"/>
      <c r="W11346" s="3"/>
      <c r="Y11346" s="3"/>
    </row>
    <row r="11347" spans="16:25" x14ac:dyDescent="0.45">
      <c r="P11347" s="3"/>
      <c r="W11347" s="3"/>
      <c r="Y11347" s="3"/>
    </row>
    <row r="11348" spans="16:25" x14ac:dyDescent="0.45">
      <c r="P11348" s="3"/>
      <c r="W11348" s="3"/>
      <c r="Y11348" s="3"/>
    </row>
    <row r="11349" spans="16:25" x14ac:dyDescent="0.45">
      <c r="P11349" s="3"/>
      <c r="W11349" s="3"/>
      <c r="Y11349" s="3"/>
    </row>
    <row r="11350" spans="16:25" x14ac:dyDescent="0.45">
      <c r="P11350" s="3"/>
      <c r="W11350" s="3"/>
      <c r="Y11350" s="3"/>
    </row>
    <row r="11351" spans="16:25" x14ac:dyDescent="0.45">
      <c r="P11351" s="3"/>
      <c r="W11351" s="3"/>
      <c r="Y11351" s="3"/>
    </row>
    <row r="11352" spans="16:25" x14ac:dyDescent="0.45">
      <c r="P11352" s="3"/>
      <c r="W11352" s="3"/>
      <c r="Y11352" s="3"/>
    </row>
    <row r="11353" spans="16:25" x14ac:dyDescent="0.45">
      <c r="P11353" s="3"/>
      <c r="W11353" s="3"/>
      <c r="Y11353" s="3"/>
    </row>
    <row r="11354" spans="16:25" x14ac:dyDescent="0.45">
      <c r="P11354" s="3"/>
      <c r="W11354" s="3"/>
      <c r="Y11354" s="3"/>
    </row>
    <row r="11355" spans="16:25" x14ac:dyDescent="0.45">
      <c r="P11355" s="3"/>
      <c r="W11355" s="3"/>
      <c r="Y11355" s="3"/>
    </row>
    <row r="11356" spans="16:25" x14ac:dyDescent="0.45">
      <c r="P11356" s="3"/>
      <c r="W11356" s="3"/>
      <c r="Y11356" s="3"/>
    </row>
    <row r="11357" spans="16:25" x14ac:dyDescent="0.45">
      <c r="P11357" s="3"/>
      <c r="W11357" s="3"/>
      <c r="Y11357" s="3"/>
    </row>
    <row r="11358" spans="16:25" x14ac:dyDescent="0.45">
      <c r="P11358" s="3"/>
      <c r="W11358" s="3"/>
      <c r="Y11358" s="3"/>
    </row>
    <row r="11359" spans="16:25" x14ac:dyDescent="0.45">
      <c r="P11359" s="3"/>
      <c r="W11359" s="3"/>
      <c r="Y11359" s="3"/>
    </row>
    <row r="11360" spans="16:25" x14ac:dyDescent="0.45">
      <c r="P11360" s="3"/>
      <c r="W11360" s="3"/>
      <c r="Y11360" s="3"/>
    </row>
    <row r="11361" spans="16:25" x14ac:dyDescent="0.45">
      <c r="P11361" s="3"/>
      <c r="W11361" s="3"/>
      <c r="Y11361" s="3"/>
    </row>
    <row r="11362" spans="16:25" x14ac:dyDescent="0.45">
      <c r="P11362" s="3"/>
      <c r="W11362" s="3"/>
      <c r="Y11362" s="3"/>
    </row>
    <row r="11363" spans="16:25" x14ac:dyDescent="0.45">
      <c r="P11363" s="3"/>
      <c r="W11363" s="3"/>
      <c r="Y11363" s="3"/>
    </row>
    <row r="11364" spans="16:25" x14ac:dyDescent="0.45">
      <c r="P11364" s="3"/>
      <c r="W11364" s="3"/>
      <c r="Y11364" s="3"/>
    </row>
    <row r="11365" spans="16:25" x14ac:dyDescent="0.45">
      <c r="P11365" s="3"/>
      <c r="W11365" s="3"/>
      <c r="Y11365" s="3"/>
    </row>
    <row r="11366" spans="16:25" x14ac:dyDescent="0.45">
      <c r="P11366" s="3"/>
      <c r="W11366" s="3"/>
      <c r="Y11366" s="3"/>
    </row>
    <row r="11367" spans="16:25" x14ac:dyDescent="0.45">
      <c r="P11367" s="3"/>
      <c r="W11367" s="3"/>
      <c r="Y11367" s="3"/>
    </row>
    <row r="11368" spans="16:25" x14ac:dyDescent="0.45">
      <c r="P11368" s="3"/>
      <c r="W11368" s="3"/>
      <c r="Y11368" s="3"/>
    </row>
    <row r="11369" spans="16:25" x14ac:dyDescent="0.45">
      <c r="P11369" s="3"/>
      <c r="W11369" s="3"/>
      <c r="Y11369" s="3"/>
    </row>
    <row r="11370" spans="16:25" x14ac:dyDescent="0.45">
      <c r="P11370" s="3"/>
      <c r="W11370" s="3"/>
      <c r="Y11370" s="3"/>
    </row>
    <row r="11371" spans="16:25" x14ac:dyDescent="0.45">
      <c r="P11371" s="3"/>
      <c r="W11371" s="3"/>
      <c r="Y11371" s="3"/>
    </row>
    <row r="11372" spans="16:25" x14ac:dyDescent="0.45">
      <c r="P11372" s="3"/>
      <c r="W11372" s="3"/>
      <c r="Y11372" s="3"/>
    </row>
    <row r="11373" spans="16:25" x14ac:dyDescent="0.45">
      <c r="P11373" s="3"/>
      <c r="W11373" s="3"/>
      <c r="Y11373" s="3"/>
    </row>
    <row r="11374" spans="16:25" x14ac:dyDescent="0.45">
      <c r="P11374" s="3"/>
      <c r="W11374" s="3"/>
      <c r="Y11374" s="3"/>
    </row>
    <row r="11375" spans="16:25" x14ac:dyDescent="0.45">
      <c r="P11375" s="3"/>
      <c r="W11375" s="3"/>
      <c r="Y11375" s="3"/>
    </row>
    <row r="11376" spans="16:25" x14ac:dyDescent="0.45">
      <c r="P11376" s="3"/>
      <c r="W11376" s="3"/>
      <c r="Y11376" s="3"/>
    </row>
    <row r="11377" spans="16:25" x14ac:dyDescent="0.45">
      <c r="P11377" s="3"/>
      <c r="W11377" s="3"/>
      <c r="Y11377" s="3"/>
    </row>
    <row r="11378" spans="16:25" x14ac:dyDescent="0.45">
      <c r="P11378" s="3"/>
      <c r="W11378" s="3"/>
      <c r="Y11378" s="3"/>
    </row>
    <row r="11379" spans="16:25" x14ac:dyDescent="0.45">
      <c r="P11379" s="3"/>
      <c r="W11379" s="3"/>
      <c r="Y11379" s="3"/>
    </row>
    <row r="11380" spans="16:25" x14ac:dyDescent="0.45">
      <c r="P11380" s="3"/>
      <c r="W11380" s="3"/>
      <c r="Y11380" s="3"/>
    </row>
    <row r="11381" spans="16:25" x14ac:dyDescent="0.45">
      <c r="P11381" s="3"/>
      <c r="W11381" s="3"/>
      <c r="Y11381" s="3"/>
    </row>
    <row r="11382" spans="16:25" x14ac:dyDescent="0.45">
      <c r="P11382" s="3"/>
      <c r="W11382" s="3"/>
      <c r="Y11382" s="3"/>
    </row>
    <row r="11383" spans="16:25" x14ac:dyDescent="0.45">
      <c r="P11383" s="3"/>
      <c r="W11383" s="3"/>
      <c r="Y11383" s="3"/>
    </row>
    <row r="11384" spans="16:25" x14ac:dyDescent="0.45">
      <c r="P11384" s="3"/>
      <c r="W11384" s="3"/>
      <c r="Y11384" s="3"/>
    </row>
    <row r="11385" spans="16:25" x14ac:dyDescent="0.45">
      <c r="P11385" s="3"/>
      <c r="W11385" s="3"/>
      <c r="Y11385" s="3"/>
    </row>
    <row r="11386" spans="16:25" x14ac:dyDescent="0.45">
      <c r="P11386" s="3"/>
      <c r="W11386" s="3"/>
      <c r="Y11386" s="3"/>
    </row>
    <row r="11387" spans="16:25" x14ac:dyDescent="0.45">
      <c r="P11387" s="3"/>
      <c r="W11387" s="3"/>
      <c r="Y11387" s="3"/>
    </row>
    <row r="11388" spans="16:25" x14ac:dyDescent="0.45">
      <c r="P11388" s="3"/>
      <c r="W11388" s="3"/>
      <c r="Y11388" s="3"/>
    </row>
    <row r="11389" spans="16:25" x14ac:dyDescent="0.45">
      <c r="P11389" s="3"/>
      <c r="W11389" s="3"/>
      <c r="Y11389" s="3"/>
    </row>
    <row r="11390" spans="16:25" x14ac:dyDescent="0.45">
      <c r="P11390" s="3"/>
      <c r="W11390" s="3"/>
      <c r="Y11390" s="3"/>
    </row>
    <row r="11391" spans="16:25" x14ac:dyDescent="0.45">
      <c r="P11391" s="3"/>
      <c r="W11391" s="3"/>
      <c r="Y11391" s="3"/>
    </row>
    <row r="11392" spans="16:25" x14ac:dyDescent="0.45">
      <c r="P11392" s="3"/>
      <c r="W11392" s="3"/>
      <c r="Y11392" s="3"/>
    </row>
    <row r="11393" spans="16:25" x14ac:dyDescent="0.45">
      <c r="P11393" s="3"/>
      <c r="W11393" s="3"/>
      <c r="Y11393" s="3"/>
    </row>
    <row r="11394" spans="16:25" x14ac:dyDescent="0.45">
      <c r="P11394" s="3"/>
      <c r="W11394" s="3"/>
      <c r="Y11394" s="3"/>
    </row>
    <row r="11395" spans="16:25" x14ac:dyDescent="0.45">
      <c r="P11395" s="3"/>
      <c r="W11395" s="3"/>
      <c r="Y11395" s="3"/>
    </row>
    <row r="11396" spans="16:25" x14ac:dyDescent="0.45">
      <c r="P11396" s="3"/>
      <c r="W11396" s="3"/>
      <c r="Y11396" s="3"/>
    </row>
    <row r="11397" spans="16:25" x14ac:dyDescent="0.45">
      <c r="P11397" s="3"/>
      <c r="W11397" s="3"/>
      <c r="Y11397" s="3"/>
    </row>
    <row r="11398" spans="16:25" x14ac:dyDescent="0.45">
      <c r="P11398" s="3"/>
      <c r="W11398" s="3"/>
      <c r="Y11398" s="3"/>
    </row>
    <row r="11399" spans="16:25" x14ac:dyDescent="0.45">
      <c r="P11399" s="3"/>
      <c r="W11399" s="3"/>
      <c r="Y11399" s="3"/>
    </row>
    <row r="11400" spans="16:25" x14ac:dyDescent="0.45">
      <c r="P11400" s="3"/>
      <c r="W11400" s="3"/>
      <c r="Y11400" s="3"/>
    </row>
    <row r="11401" spans="16:25" x14ac:dyDescent="0.45">
      <c r="P11401" s="3"/>
      <c r="W11401" s="3"/>
      <c r="Y11401" s="3"/>
    </row>
    <row r="11402" spans="16:25" x14ac:dyDescent="0.45">
      <c r="P11402" s="3"/>
      <c r="W11402" s="3"/>
      <c r="Y11402" s="3"/>
    </row>
    <row r="11403" spans="16:25" x14ac:dyDescent="0.45">
      <c r="P11403" s="3"/>
      <c r="W11403" s="3"/>
      <c r="Y11403" s="3"/>
    </row>
    <row r="11404" spans="16:25" x14ac:dyDescent="0.45">
      <c r="P11404" s="3"/>
      <c r="W11404" s="3"/>
      <c r="Y11404" s="3"/>
    </row>
    <row r="11405" spans="16:25" x14ac:dyDescent="0.45">
      <c r="P11405" s="3"/>
      <c r="W11405" s="3"/>
      <c r="Y11405" s="3"/>
    </row>
    <row r="11406" spans="16:25" x14ac:dyDescent="0.45">
      <c r="P11406" s="3"/>
      <c r="W11406" s="3"/>
      <c r="Y11406" s="3"/>
    </row>
    <row r="11407" spans="16:25" x14ac:dyDescent="0.45">
      <c r="P11407" s="3"/>
      <c r="W11407" s="3"/>
      <c r="Y11407" s="3"/>
    </row>
    <row r="11408" spans="16:25" x14ac:dyDescent="0.45">
      <c r="P11408" s="3"/>
      <c r="W11408" s="3"/>
      <c r="Y11408" s="3"/>
    </row>
    <row r="11409" spans="16:25" x14ac:dyDescent="0.45">
      <c r="P11409" s="3"/>
      <c r="W11409" s="3"/>
      <c r="Y11409" s="3"/>
    </row>
    <row r="11410" spans="16:25" x14ac:dyDescent="0.45">
      <c r="P11410" s="3"/>
      <c r="W11410" s="3"/>
      <c r="Y11410" s="3"/>
    </row>
    <row r="11411" spans="16:25" x14ac:dyDescent="0.45">
      <c r="P11411" s="3"/>
      <c r="W11411" s="3"/>
      <c r="Y11411" s="3"/>
    </row>
    <row r="11412" spans="16:25" x14ac:dyDescent="0.45">
      <c r="P11412" s="3"/>
      <c r="W11412" s="3"/>
      <c r="Y11412" s="3"/>
    </row>
    <row r="11413" spans="16:25" x14ac:dyDescent="0.45">
      <c r="P11413" s="3"/>
      <c r="W11413" s="3"/>
      <c r="Y11413" s="3"/>
    </row>
    <row r="11414" spans="16:25" x14ac:dyDescent="0.45">
      <c r="P11414" s="3"/>
      <c r="W11414" s="3"/>
      <c r="Y11414" s="3"/>
    </row>
    <row r="11415" spans="16:25" x14ac:dyDescent="0.45">
      <c r="P11415" s="3"/>
      <c r="W11415" s="3"/>
      <c r="Y11415" s="3"/>
    </row>
    <row r="11416" spans="16:25" x14ac:dyDescent="0.45">
      <c r="P11416" s="3"/>
      <c r="W11416" s="3"/>
      <c r="Y11416" s="3"/>
    </row>
    <row r="11417" spans="16:25" x14ac:dyDescent="0.45">
      <c r="P11417" s="3"/>
      <c r="W11417" s="3"/>
      <c r="Y11417" s="3"/>
    </row>
    <row r="11418" spans="16:25" x14ac:dyDescent="0.45">
      <c r="P11418" s="3"/>
      <c r="W11418" s="3"/>
      <c r="Y11418" s="3"/>
    </row>
    <row r="11419" spans="16:25" x14ac:dyDescent="0.45">
      <c r="P11419" s="3"/>
      <c r="W11419" s="3"/>
      <c r="Y11419" s="3"/>
    </row>
    <row r="11420" spans="16:25" x14ac:dyDescent="0.45">
      <c r="P11420" s="3"/>
      <c r="W11420" s="3"/>
      <c r="Y11420" s="3"/>
    </row>
    <row r="11421" spans="16:25" x14ac:dyDescent="0.45">
      <c r="P11421" s="3"/>
      <c r="W11421" s="3"/>
      <c r="Y11421" s="3"/>
    </row>
    <row r="11422" spans="16:25" x14ac:dyDescent="0.45">
      <c r="P11422" s="3"/>
      <c r="W11422" s="3"/>
      <c r="Y11422" s="3"/>
    </row>
    <row r="11423" spans="16:25" x14ac:dyDescent="0.45">
      <c r="P11423" s="3"/>
      <c r="W11423" s="3"/>
      <c r="Y11423" s="3"/>
    </row>
    <row r="11424" spans="16:25" x14ac:dyDescent="0.45">
      <c r="P11424" s="3"/>
      <c r="W11424" s="3"/>
      <c r="Y11424" s="3"/>
    </row>
    <row r="11425" spans="16:25" x14ac:dyDescent="0.45">
      <c r="P11425" s="3"/>
      <c r="W11425" s="3"/>
      <c r="Y11425" s="3"/>
    </row>
    <row r="11426" spans="16:25" x14ac:dyDescent="0.45">
      <c r="P11426" s="3"/>
      <c r="W11426" s="3"/>
      <c r="Y11426" s="3"/>
    </row>
    <row r="11427" spans="16:25" x14ac:dyDescent="0.45">
      <c r="P11427" s="3"/>
      <c r="W11427" s="3"/>
      <c r="Y11427" s="3"/>
    </row>
    <row r="11428" spans="16:25" x14ac:dyDescent="0.45">
      <c r="P11428" s="3"/>
      <c r="W11428" s="3"/>
      <c r="Y11428" s="3"/>
    </row>
    <row r="11429" spans="16:25" x14ac:dyDescent="0.45">
      <c r="P11429" s="3"/>
      <c r="W11429" s="3"/>
      <c r="Y11429" s="3"/>
    </row>
    <row r="11430" spans="16:25" x14ac:dyDescent="0.45">
      <c r="P11430" s="3"/>
      <c r="W11430" s="3"/>
      <c r="Y11430" s="3"/>
    </row>
    <row r="11431" spans="16:25" x14ac:dyDescent="0.45">
      <c r="P11431" s="3"/>
      <c r="W11431" s="3"/>
      <c r="Y11431" s="3"/>
    </row>
    <row r="11432" spans="16:25" x14ac:dyDescent="0.45">
      <c r="P11432" s="3"/>
      <c r="W11432" s="3"/>
      <c r="Y11432" s="3"/>
    </row>
    <row r="11433" spans="16:25" x14ac:dyDescent="0.45">
      <c r="P11433" s="3"/>
      <c r="W11433" s="3"/>
      <c r="Y11433" s="3"/>
    </row>
    <row r="11434" spans="16:25" x14ac:dyDescent="0.45">
      <c r="P11434" s="3"/>
      <c r="W11434" s="3"/>
      <c r="Y11434" s="3"/>
    </row>
    <row r="11435" spans="16:25" x14ac:dyDescent="0.45">
      <c r="P11435" s="3"/>
      <c r="W11435" s="3"/>
      <c r="Y11435" s="3"/>
    </row>
    <row r="11436" spans="16:25" x14ac:dyDescent="0.45">
      <c r="P11436" s="3"/>
      <c r="W11436" s="3"/>
      <c r="Y11436" s="3"/>
    </row>
    <row r="11437" spans="16:25" x14ac:dyDescent="0.45">
      <c r="P11437" s="3"/>
      <c r="W11437" s="3"/>
      <c r="Y11437" s="3"/>
    </row>
    <row r="11438" spans="16:25" x14ac:dyDescent="0.45">
      <c r="P11438" s="3"/>
      <c r="W11438" s="3"/>
      <c r="Y11438" s="3"/>
    </row>
    <row r="11439" spans="16:25" x14ac:dyDescent="0.45">
      <c r="P11439" s="3"/>
      <c r="W11439" s="3"/>
      <c r="Y11439" s="3"/>
    </row>
    <row r="11440" spans="16:25" x14ac:dyDescent="0.45">
      <c r="P11440" s="3"/>
      <c r="W11440" s="3"/>
      <c r="Y11440" s="3"/>
    </row>
    <row r="11441" spans="16:25" x14ac:dyDescent="0.45">
      <c r="P11441" s="3"/>
      <c r="W11441" s="3"/>
      <c r="Y11441" s="3"/>
    </row>
    <row r="11442" spans="16:25" x14ac:dyDescent="0.45">
      <c r="P11442" s="3"/>
      <c r="W11442" s="3"/>
      <c r="Y11442" s="3"/>
    </row>
    <row r="11443" spans="16:25" x14ac:dyDescent="0.45">
      <c r="P11443" s="3"/>
      <c r="W11443" s="3"/>
      <c r="Y11443" s="3"/>
    </row>
    <row r="11444" spans="16:25" x14ac:dyDescent="0.45">
      <c r="P11444" s="3"/>
      <c r="W11444" s="3"/>
      <c r="Y11444" s="3"/>
    </row>
    <row r="11445" spans="16:25" x14ac:dyDescent="0.45">
      <c r="P11445" s="3"/>
      <c r="W11445" s="3"/>
      <c r="Y11445" s="3"/>
    </row>
    <row r="11446" spans="16:25" x14ac:dyDescent="0.45">
      <c r="P11446" s="3"/>
      <c r="W11446" s="3"/>
      <c r="Y11446" s="3"/>
    </row>
    <row r="11447" spans="16:25" x14ac:dyDescent="0.45">
      <c r="P11447" s="3"/>
      <c r="W11447" s="3"/>
      <c r="Y11447" s="3"/>
    </row>
    <row r="11448" spans="16:25" x14ac:dyDescent="0.45">
      <c r="P11448" s="3"/>
      <c r="W11448" s="3"/>
      <c r="Y11448" s="3"/>
    </row>
    <row r="11449" spans="16:25" x14ac:dyDescent="0.45">
      <c r="P11449" s="3"/>
      <c r="W11449" s="3"/>
      <c r="Y11449" s="3"/>
    </row>
    <row r="11450" spans="16:25" x14ac:dyDescent="0.45">
      <c r="P11450" s="3"/>
      <c r="W11450" s="3"/>
      <c r="Y11450" s="3"/>
    </row>
    <row r="11451" spans="16:25" x14ac:dyDescent="0.45">
      <c r="P11451" s="3"/>
      <c r="W11451" s="3"/>
      <c r="Y11451" s="3"/>
    </row>
    <row r="11452" spans="16:25" x14ac:dyDescent="0.45">
      <c r="P11452" s="3"/>
      <c r="W11452" s="3"/>
      <c r="Y11452" s="3"/>
    </row>
    <row r="11453" spans="16:25" x14ac:dyDescent="0.45">
      <c r="P11453" s="3"/>
      <c r="W11453" s="3"/>
      <c r="Y11453" s="3"/>
    </row>
    <row r="11454" spans="16:25" x14ac:dyDescent="0.45">
      <c r="P11454" s="3"/>
      <c r="W11454" s="3"/>
      <c r="Y11454" s="3"/>
    </row>
    <row r="11455" spans="16:25" x14ac:dyDescent="0.45">
      <c r="P11455" s="3"/>
      <c r="W11455" s="3"/>
      <c r="Y11455" s="3"/>
    </row>
    <row r="11456" spans="16:25" x14ac:dyDescent="0.45">
      <c r="P11456" s="3"/>
      <c r="W11456" s="3"/>
      <c r="Y11456" s="3"/>
    </row>
    <row r="11457" spans="16:25" x14ac:dyDescent="0.45">
      <c r="P11457" s="3"/>
      <c r="W11457" s="3"/>
      <c r="Y11457" s="3"/>
    </row>
    <row r="11458" spans="16:25" x14ac:dyDescent="0.45">
      <c r="P11458" s="3"/>
      <c r="W11458" s="3"/>
      <c r="Y11458" s="3"/>
    </row>
    <row r="11459" spans="16:25" x14ac:dyDescent="0.45">
      <c r="P11459" s="3"/>
      <c r="W11459" s="3"/>
      <c r="Y11459" s="3"/>
    </row>
    <row r="11460" spans="16:25" x14ac:dyDescent="0.45">
      <c r="P11460" s="3"/>
      <c r="W11460" s="3"/>
      <c r="Y11460" s="3"/>
    </row>
    <row r="11461" spans="16:25" x14ac:dyDescent="0.45">
      <c r="P11461" s="3"/>
      <c r="W11461" s="3"/>
      <c r="Y11461" s="3"/>
    </row>
    <row r="11462" spans="16:25" x14ac:dyDescent="0.45">
      <c r="P11462" s="3"/>
      <c r="W11462" s="3"/>
      <c r="Y11462" s="3"/>
    </row>
    <row r="11463" spans="16:25" x14ac:dyDescent="0.45">
      <c r="P11463" s="3"/>
      <c r="W11463" s="3"/>
      <c r="Y11463" s="3"/>
    </row>
    <row r="11464" spans="16:25" x14ac:dyDescent="0.45">
      <c r="P11464" s="3"/>
      <c r="W11464" s="3"/>
      <c r="Y11464" s="3"/>
    </row>
    <row r="11465" spans="16:25" x14ac:dyDescent="0.45">
      <c r="P11465" s="3"/>
      <c r="W11465" s="3"/>
      <c r="Y11465" s="3"/>
    </row>
    <row r="11466" spans="16:25" x14ac:dyDescent="0.45">
      <c r="P11466" s="3"/>
      <c r="W11466" s="3"/>
      <c r="Y11466" s="3"/>
    </row>
    <row r="11467" spans="16:25" x14ac:dyDescent="0.45">
      <c r="P11467" s="3"/>
      <c r="W11467" s="3"/>
      <c r="Y11467" s="3"/>
    </row>
    <row r="11468" spans="16:25" x14ac:dyDescent="0.45">
      <c r="P11468" s="3"/>
      <c r="W11468" s="3"/>
      <c r="Y11468" s="3"/>
    </row>
    <row r="11469" spans="16:25" x14ac:dyDescent="0.45">
      <c r="P11469" s="3"/>
      <c r="W11469" s="3"/>
      <c r="Y11469" s="3"/>
    </row>
    <row r="11470" spans="16:25" x14ac:dyDescent="0.45">
      <c r="P11470" s="3"/>
      <c r="W11470" s="3"/>
      <c r="Y11470" s="3"/>
    </row>
    <row r="11471" spans="16:25" x14ac:dyDescent="0.45">
      <c r="P11471" s="3"/>
      <c r="W11471" s="3"/>
      <c r="Y11471" s="3"/>
    </row>
    <row r="11472" spans="16:25" x14ac:dyDescent="0.45">
      <c r="P11472" s="3"/>
      <c r="W11472" s="3"/>
      <c r="Y11472" s="3"/>
    </row>
    <row r="11473" spans="16:25" x14ac:dyDescent="0.45">
      <c r="P11473" s="3"/>
      <c r="W11473" s="3"/>
      <c r="Y11473" s="3"/>
    </row>
    <row r="11474" spans="16:25" x14ac:dyDescent="0.45">
      <c r="P11474" s="3"/>
      <c r="W11474" s="3"/>
      <c r="Y11474" s="3"/>
    </row>
    <row r="11475" spans="16:25" x14ac:dyDescent="0.45">
      <c r="P11475" s="3"/>
      <c r="W11475" s="3"/>
      <c r="Y11475" s="3"/>
    </row>
    <row r="11476" spans="16:25" x14ac:dyDescent="0.45">
      <c r="P11476" s="3"/>
      <c r="W11476" s="3"/>
      <c r="Y11476" s="3"/>
    </row>
    <row r="11477" spans="16:25" x14ac:dyDescent="0.45">
      <c r="P11477" s="3"/>
      <c r="W11477" s="3"/>
      <c r="Y11477" s="3"/>
    </row>
    <row r="11478" spans="16:25" x14ac:dyDescent="0.45">
      <c r="P11478" s="3"/>
      <c r="W11478" s="3"/>
      <c r="Y11478" s="3"/>
    </row>
    <row r="11479" spans="16:25" x14ac:dyDescent="0.45">
      <c r="P11479" s="3"/>
      <c r="W11479" s="3"/>
      <c r="Y11479" s="3"/>
    </row>
    <row r="11480" spans="16:25" x14ac:dyDescent="0.45">
      <c r="P11480" s="3"/>
      <c r="W11480" s="3"/>
      <c r="Y11480" s="3"/>
    </row>
    <row r="11481" spans="16:25" x14ac:dyDescent="0.45">
      <c r="P11481" s="3"/>
      <c r="W11481" s="3"/>
      <c r="Y11481" s="3"/>
    </row>
    <row r="11482" spans="16:25" x14ac:dyDescent="0.45">
      <c r="P11482" s="3"/>
      <c r="W11482" s="3"/>
      <c r="Y11482" s="3"/>
    </row>
    <row r="11483" spans="16:25" x14ac:dyDescent="0.45">
      <c r="P11483" s="3"/>
      <c r="W11483" s="3"/>
      <c r="Y11483" s="3"/>
    </row>
    <row r="11484" spans="16:25" x14ac:dyDescent="0.45">
      <c r="P11484" s="3"/>
      <c r="W11484" s="3"/>
      <c r="Y11484" s="3"/>
    </row>
    <row r="11485" spans="16:25" x14ac:dyDescent="0.45">
      <c r="P11485" s="3"/>
      <c r="W11485" s="3"/>
      <c r="Y11485" s="3"/>
    </row>
    <row r="11486" spans="16:25" x14ac:dyDescent="0.45">
      <c r="P11486" s="3"/>
      <c r="W11486" s="3"/>
      <c r="Y11486" s="3"/>
    </row>
    <row r="11487" spans="16:25" x14ac:dyDescent="0.45">
      <c r="P11487" s="3"/>
      <c r="W11487" s="3"/>
      <c r="Y11487" s="3"/>
    </row>
    <row r="11488" spans="16:25" x14ac:dyDescent="0.45">
      <c r="P11488" s="3"/>
      <c r="W11488" s="3"/>
      <c r="Y11488" s="3"/>
    </row>
    <row r="11489" spans="16:25" x14ac:dyDescent="0.45">
      <c r="P11489" s="3"/>
      <c r="W11489" s="3"/>
      <c r="Y11489" s="3"/>
    </row>
    <row r="11490" spans="16:25" x14ac:dyDescent="0.45">
      <c r="P11490" s="3"/>
      <c r="W11490" s="3"/>
      <c r="Y11490" s="3"/>
    </row>
    <row r="11491" spans="16:25" x14ac:dyDescent="0.45">
      <c r="P11491" s="3"/>
      <c r="W11491" s="3"/>
      <c r="Y11491" s="3"/>
    </row>
    <row r="11492" spans="16:25" x14ac:dyDescent="0.45">
      <c r="P11492" s="3"/>
      <c r="W11492" s="3"/>
      <c r="Y11492" s="3"/>
    </row>
    <row r="11493" spans="16:25" x14ac:dyDescent="0.45">
      <c r="P11493" s="3"/>
      <c r="W11493" s="3"/>
      <c r="Y11493" s="3"/>
    </row>
    <row r="11494" spans="16:25" x14ac:dyDescent="0.45">
      <c r="P11494" s="3"/>
      <c r="W11494" s="3"/>
      <c r="Y11494" s="3"/>
    </row>
    <row r="11495" spans="16:25" x14ac:dyDescent="0.45">
      <c r="P11495" s="3"/>
      <c r="W11495" s="3"/>
      <c r="Y11495" s="3"/>
    </row>
    <row r="11496" spans="16:25" x14ac:dyDescent="0.45">
      <c r="P11496" s="3"/>
      <c r="W11496" s="3"/>
      <c r="Y11496" s="3"/>
    </row>
    <row r="11497" spans="16:25" x14ac:dyDescent="0.45">
      <c r="P11497" s="3"/>
      <c r="W11497" s="3"/>
      <c r="Y11497" s="3"/>
    </row>
    <row r="11498" spans="16:25" x14ac:dyDescent="0.45">
      <c r="P11498" s="3"/>
      <c r="W11498" s="3"/>
      <c r="Y11498" s="3"/>
    </row>
    <row r="11499" spans="16:25" x14ac:dyDescent="0.45">
      <c r="P11499" s="3"/>
      <c r="W11499" s="3"/>
      <c r="Y11499" s="3"/>
    </row>
    <row r="11500" spans="16:25" x14ac:dyDescent="0.45">
      <c r="P11500" s="3"/>
      <c r="W11500" s="3"/>
      <c r="Y11500" s="3"/>
    </row>
    <row r="11501" spans="16:25" x14ac:dyDescent="0.45">
      <c r="P11501" s="3"/>
      <c r="W11501" s="3"/>
      <c r="Y11501" s="3"/>
    </row>
    <row r="11502" spans="16:25" x14ac:dyDescent="0.45">
      <c r="P11502" s="3"/>
      <c r="W11502" s="3"/>
      <c r="Y11502" s="3"/>
    </row>
    <row r="11503" spans="16:25" x14ac:dyDescent="0.45">
      <c r="P11503" s="3"/>
      <c r="W11503" s="3"/>
      <c r="Y11503" s="3"/>
    </row>
    <row r="11504" spans="16:25" x14ac:dyDescent="0.45">
      <c r="P11504" s="3"/>
      <c r="W11504" s="3"/>
      <c r="Y11504" s="3"/>
    </row>
    <row r="11505" spans="16:25" x14ac:dyDescent="0.45">
      <c r="P11505" s="3"/>
      <c r="W11505" s="3"/>
      <c r="Y11505" s="3"/>
    </row>
    <row r="11506" spans="16:25" x14ac:dyDescent="0.45">
      <c r="P11506" s="3"/>
      <c r="W11506" s="3"/>
      <c r="Y11506" s="3"/>
    </row>
    <row r="11507" spans="16:25" x14ac:dyDescent="0.45">
      <c r="P11507" s="3"/>
      <c r="W11507" s="3"/>
      <c r="Y11507" s="3"/>
    </row>
    <row r="11508" spans="16:25" x14ac:dyDescent="0.45">
      <c r="P11508" s="3"/>
      <c r="W11508" s="3"/>
      <c r="Y11508" s="3"/>
    </row>
    <row r="11509" spans="16:25" x14ac:dyDescent="0.45">
      <c r="P11509" s="3"/>
      <c r="W11509" s="3"/>
      <c r="Y11509" s="3"/>
    </row>
    <row r="11510" spans="16:25" x14ac:dyDescent="0.45">
      <c r="P11510" s="3"/>
      <c r="W11510" s="3"/>
      <c r="Y11510" s="3"/>
    </row>
    <row r="11511" spans="16:25" x14ac:dyDescent="0.45">
      <c r="P11511" s="3"/>
      <c r="W11511" s="3"/>
      <c r="Y11511" s="3"/>
    </row>
    <row r="11512" spans="16:25" x14ac:dyDescent="0.45">
      <c r="P11512" s="3"/>
      <c r="W11512" s="3"/>
      <c r="Y11512" s="3"/>
    </row>
    <row r="11513" spans="16:25" x14ac:dyDescent="0.45">
      <c r="P11513" s="3"/>
      <c r="W11513" s="3"/>
      <c r="Y11513" s="3"/>
    </row>
    <row r="11514" spans="16:25" x14ac:dyDescent="0.45">
      <c r="P11514" s="3"/>
      <c r="W11514" s="3"/>
      <c r="Y11514" s="3"/>
    </row>
    <row r="11515" spans="16:25" x14ac:dyDescent="0.45">
      <c r="P11515" s="3"/>
      <c r="W11515" s="3"/>
      <c r="Y11515" s="3"/>
    </row>
    <row r="11516" spans="16:25" x14ac:dyDescent="0.45">
      <c r="P11516" s="3"/>
      <c r="W11516" s="3"/>
      <c r="Y11516" s="3"/>
    </row>
    <row r="11517" spans="16:25" x14ac:dyDescent="0.45">
      <c r="P11517" s="3"/>
      <c r="W11517" s="3"/>
      <c r="Y11517" s="3"/>
    </row>
    <row r="11518" spans="16:25" x14ac:dyDescent="0.45">
      <c r="P11518" s="3"/>
      <c r="W11518" s="3"/>
      <c r="Y11518" s="3"/>
    </row>
    <row r="11519" spans="16:25" x14ac:dyDescent="0.45">
      <c r="P11519" s="3"/>
      <c r="W11519" s="3"/>
      <c r="Y11519" s="3"/>
    </row>
    <row r="11520" spans="16:25" x14ac:dyDescent="0.45">
      <c r="P11520" s="3"/>
      <c r="W11520" s="3"/>
      <c r="Y11520" s="3"/>
    </row>
    <row r="11521" spans="16:25" x14ac:dyDescent="0.45">
      <c r="P11521" s="3"/>
      <c r="W11521" s="3"/>
      <c r="Y11521" s="3"/>
    </row>
    <row r="11522" spans="16:25" x14ac:dyDescent="0.45">
      <c r="P11522" s="3"/>
      <c r="W11522" s="3"/>
      <c r="Y11522" s="3"/>
    </row>
    <row r="11523" spans="16:25" x14ac:dyDescent="0.45">
      <c r="P11523" s="3"/>
      <c r="W11523" s="3"/>
      <c r="Y11523" s="3"/>
    </row>
    <row r="11524" spans="16:25" x14ac:dyDescent="0.45">
      <c r="P11524" s="3"/>
      <c r="W11524" s="3"/>
      <c r="Y11524" s="3"/>
    </row>
    <row r="11525" spans="16:25" x14ac:dyDescent="0.45">
      <c r="P11525" s="3"/>
      <c r="W11525" s="3"/>
      <c r="Y11525" s="3"/>
    </row>
    <row r="11526" spans="16:25" x14ac:dyDescent="0.45">
      <c r="P11526" s="3"/>
      <c r="W11526" s="3"/>
      <c r="Y11526" s="3"/>
    </row>
    <row r="11527" spans="16:25" x14ac:dyDescent="0.45">
      <c r="P11527" s="3"/>
      <c r="W11527" s="3"/>
      <c r="Y11527" s="3"/>
    </row>
    <row r="11528" spans="16:25" x14ac:dyDescent="0.45">
      <c r="P11528" s="3"/>
      <c r="W11528" s="3"/>
      <c r="Y11528" s="3"/>
    </row>
    <row r="11529" spans="16:25" x14ac:dyDescent="0.45">
      <c r="P11529" s="3"/>
      <c r="W11529" s="3"/>
      <c r="Y11529" s="3"/>
    </row>
    <row r="11530" spans="16:25" x14ac:dyDescent="0.45">
      <c r="P11530" s="3"/>
      <c r="W11530" s="3"/>
      <c r="Y11530" s="3"/>
    </row>
    <row r="11531" spans="16:25" x14ac:dyDescent="0.45">
      <c r="P11531" s="3"/>
      <c r="W11531" s="3"/>
      <c r="Y11531" s="3"/>
    </row>
    <row r="11532" spans="16:25" x14ac:dyDescent="0.45">
      <c r="P11532" s="3"/>
      <c r="W11532" s="3"/>
      <c r="Y11532" s="3"/>
    </row>
    <row r="11533" spans="16:25" x14ac:dyDescent="0.45">
      <c r="P11533" s="3"/>
      <c r="W11533" s="3"/>
      <c r="Y11533" s="3"/>
    </row>
    <row r="11534" spans="16:25" x14ac:dyDescent="0.45">
      <c r="P11534" s="3"/>
      <c r="W11534" s="3"/>
      <c r="Y11534" s="3"/>
    </row>
    <row r="11535" spans="16:25" x14ac:dyDescent="0.45">
      <c r="P11535" s="3"/>
      <c r="W11535" s="3"/>
      <c r="Y11535" s="3"/>
    </row>
    <row r="11536" spans="16:25" x14ac:dyDescent="0.45">
      <c r="P11536" s="3"/>
      <c r="W11536" s="3"/>
      <c r="Y11536" s="3"/>
    </row>
    <row r="11537" spans="16:25" x14ac:dyDescent="0.45">
      <c r="P11537" s="3"/>
      <c r="W11537" s="3"/>
      <c r="Y11537" s="3"/>
    </row>
    <row r="11538" spans="16:25" x14ac:dyDescent="0.45">
      <c r="P11538" s="3"/>
      <c r="W11538" s="3"/>
      <c r="Y11538" s="3"/>
    </row>
    <row r="11539" spans="16:25" x14ac:dyDescent="0.45">
      <c r="P11539" s="3"/>
      <c r="W11539" s="3"/>
      <c r="Y11539" s="3"/>
    </row>
    <row r="11540" spans="16:25" x14ac:dyDescent="0.45">
      <c r="P11540" s="3"/>
      <c r="W11540" s="3"/>
      <c r="Y11540" s="3"/>
    </row>
    <row r="11541" spans="16:25" x14ac:dyDescent="0.45">
      <c r="P11541" s="3"/>
      <c r="W11541" s="3"/>
      <c r="Y11541" s="3"/>
    </row>
    <row r="11542" spans="16:25" x14ac:dyDescent="0.45">
      <c r="P11542" s="3"/>
      <c r="W11542" s="3"/>
      <c r="Y11542" s="3"/>
    </row>
    <row r="11543" spans="16:25" x14ac:dyDescent="0.45">
      <c r="P11543" s="3"/>
      <c r="W11543" s="3"/>
      <c r="Y11543" s="3"/>
    </row>
    <row r="11544" spans="16:25" x14ac:dyDescent="0.45">
      <c r="P11544" s="3"/>
      <c r="W11544" s="3"/>
      <c r="Y11544" s="3"/>
    </row>
    <row r="11545" spans="16:25" x14ac:dyDescent="0.45">
      <c r="P11545" s="3"/>
      <c r="W11545" s="3"/>
      <c r="Y11545" s="3"/>
    </row>
    <row r="11546" spans="16:25" x14ac:dyDescent="0.45">
      <c r="P11546" s="3"/>
      <c r="W11546" s="3"/>
      <c r="Y11546" s="3"/>
    </row>
    <row r="11547" spans="16:25" x14ac:dyDescent="0.45">
      <c r="P11547" s="3"/>
      <c r="W11547" s="3"/>
      <c r="Y11547" s="3"/>
    </row>
    <row r="11548" spans="16:25" x14ac:dyDescent="0.45">
      <c r="P11548" s="3"/>
      <c r="W11548" s="3"/>
      <c r="Y11548" s="3"/>
    </row>
    <row r="11549" spans="16:25" x14ac:dyDescent="0.45">
      <c r="P11549" s="3"/>
      <c r="W11549" s="3"/>
      <c r="Y11549" s="3"/>
    </row>
    <row r="11550" spans="16:25" x14ac:dyDescent="0.45">
      <c r="P11550" s="3"/>
      <c r="W11550" s="3"/>
      <c r="Y11550" s="3"/>
    </row>
    <row r="11551" spans="16:25" x14ac:dyDescent="0.45">
      <c r="P11551" s="3"/>
      <c r="W11551" s="3"/>
      <c r="Y11551" s="3"/>
    </row>
    <row r="11552" spans="16:25" x14ac:dyDescent="0.45">
      <c r="P11552" s="3"/>
      <c r="W11552" s="3"/>
      <c r="Y11552" s="3"/>
    </row>
    <row r="11553" spans="16:25" x14ac:dyDescent="0.45">
      <c r="P11553" s="3"/>
      <c r="W11553" s="3"/>
      <c r="Y11553" s="3"/>
    </row>
    <row r="11554" spans="16:25" x14ac:dyDescent="0.45">
      <c r="P11554" s="3"/>
      <c r="W11554" s="3"/>
      <c r="Y11554" s="3"/>
    </row>
    <row r="11555" spans="16:25" x14ac:dyDescent="0.45">
      <c r="P11555" s="3"/>
      <c r="W11555" s="3"/>
      <c r="Y11555" s="3"/>
    </row>
    <row r="11556" spans="16:25" x14ac:dyDescent="0.45">
      <c r="P11556" s="3"/>
      <c r="W11556" s="3"/>
      <c r="Y11556" s="3"/>
    </row>
    <row r="11557" spans="16:25" x14ac:dyDescent="0.45">
      <c r="P11557" s="3"/>
      <c r="W11557" s="3"/>
      <c r="Y11557" s="3"/>
    </row>
    <row r="11558" spans="16:25" x14ac:dyDescent="0.45">
      <c r="P11558" s="3"/>
      <c r="W11558" s="3"/>
      <c r="Y11558" s="3"/>
    </row>
    <row r="11559" spans="16:25" x14ac:dyDescent="0.45">
      <c r="P11559" s="3"/>
      <c r="W11559" s="3"/>
      <c r="Y11559" s="3"/>
    </row>
    <row r="11560" spans="16:25" x14ac:dyDescent="0.45">
      <c r="P11560" s="3"/>
      <c r="W11560" s="3"/>
      <c r="Y11560" s="3"/>
    </row>
    <row r="11561" spans="16:25" x14ac:dyDescent="0.45">
      <c r="P11561" s="3"/>
      <c r="W11561" s="3"/>
      <c r="Y11561" s="3"/>
    </row>
    <row r="11562" spans="16:25" x14ac:dyDescent="0.45">
      <c r="P11562" s="3"/>
      <c r="W11562" s="3"/>
      <c r="Y11562" s="3"/>
    </row>
    <row r="11563" spans="16:25" x14ac:dyDescent="0.45">
      <c r="P11563" s="3"/>
      <c r="W11563" s="3"/>
      <c r="Y11563" s="3"/>
    </row>
    <row r="11564" spans="16:25" x14ac:dyDescent="0.45">
      <c r="P11564" s="3"/>
      <c r="W11564" s="3"/>
      <c r="Y11564" s="3"/>
    </row>
    <row r="11565" spans="16:25" x14ac:dyDescent="0.45">
      <c r="P11565" s="3"/>
      <c r="W11565" s="3"/>
      <c r="Y11565" s="3"/>
    </row>
    <row r="11566" spans="16:25" x14ac:dyDescent="0.45">
      <c r="P11566" s="3"/>
      <c r="W11566" s="3"/>
      <c r="Y11566" s="3"/>
    </row>
    <row r="11567" spans="16:25" x14ac:dyDescent="0.45">
      <c r="P11567" s="3"/>
      <c r="W11567" s="3"/>
      <c r="Y11567" s="3"/>
    </row>
    <row r="11568" spans="16:25" x14ac:dyDescent="0.45">
      <c r="P11568" s="3"/>
      <c r="W11568" s="3"/>
      <c r="Y11568" s="3"/>
    </row>
    <row r="11569" spans="16:25" x14ac:dyDescent="0.45">
      <c r="P11569" s="3"/>
      <c r="W11569" s="3"/>
      <c r="Y11569" s="3"/>
    </row>
    <row r="11570" spans="16:25" x14ac:dyDescent="0.45">
      <c r="P11570" s="3"/>
      <c r="W11570" s="3"/>
      <c r="Y11570" s="3"/>
    </row>
    <row r="11571" spans="16:25" x14ac:dyDescent="0.45">
      <c r="P11571" s="3"/>
      <c r="W11571" s="3"/>
      <c r="Y11571" s="3"/>
    </row>
    <row r="11572" spans="16:25" x14ac:dyDescent="0.45">
      <c r="P11572" s="3"/>
      <c r="W11572" s="3"/>
      <c r="Y11572" s="3"/>
    </row>
    <row r="11573" spans="16:25" x14ac:dyDescent="0.45">
      <c r="P11573" s="3"/>
      <c r="W11573" s="3"/>
      <c r="Y11573" s="3"/>
    </row>
    <row r="11574" spans="16:25" x14ac:dyDescent="0.45">
      <c r="P11574" s="3"/>
      <c r="W11574" s="3"/>
      <c r="Y11574" s="3"/>
    </row>
    <row r="11575" spans="16:25" x14ac:dyDescent="0.45">
      <c r="P11575" s="3"/>
      <c r="W11575" s="3"/>
      <c r="Y11575" s="3"/>
    </row>
    <row r="11576" spans="16:25" x14ac:dyDescent="0.45">
      <c r="P11576" s="3"/>
      <c r="W11576" s="3"/>
      <c r="Y11576" s="3"/>
    </row>
    <row r="11577" spans="16:25" x14ac:dyDescent="0.45">
      <c r="P11577" s="3"/>
      <c r="W11577" s="3"/>
      <c r="Y11577" s="3"/>
    </row>
    <row r="11578" spans="16:25" x14ac:dyDescent="0.45">
      <c r="P11578" s="3"/>
      <c r="W11578" s="3"/>
      <c r="Y11578" s="3"/>
    </row>
    <row r="11579" spans="16:25" x14ac:dyDescent="0.45">
      <c r="P11579" s="3"/>
      <c r="W11579" s="3"/>
      <c r="Y11579" s="3"/>
    </row>
    <row r="11580" spans="16:25" x14ac:dyDescent="0.45">
      <c r="P11580" s="3"/>
      <c r="W11580" s="3"/>
      <c r="Y11580" s="3"/>
    </row>
    <row r="11581" spans="16:25" x14ac:dyDescent="0.45">
      <c r="P11581" s="3"/>
      <c r="W11581" s="3"/>
      <c r="Y11581" s="3"/>
    </row>
    <row r="11582" spans="16:25" x14ac:dyDescent="0.45">
      <c r="P11582" s="3"/>
      <c r="W11582" s="3"/>
      <c r="Y11582" s="3"/>
    </row>
    <row r="11583" spans="16:25" x14ac:dyDescent="0.45">
      <c r="P11583" s="3"/>
      <c r="W11583" s="3"/>
      <c r="Y11583" s="3"/>
    </row>
    <row r="11584" spans="16:25" x14ac:dyDescent="0.45">
      <c r="P11584" s="3"/>
      <c r="W11584" s="3"/>
      <c r="Y11584" s="3"/>
    </row>
    <row r="11585" spans="16:25" x14ac:dyDescent="0.45">
      <c r="P11585" s="3"/>
      <c r="W11585" s="3"/>
      <c r="Y11585" s="3"/>
    </row>
    <row r="11586" spans="16:25" x14ac:dyDescent="0.45">
      <c r="P11586" s="3"/>
      <c r="W11586" s="3"/>
      <c r="Y11586" s="3"/>
    </row>
    <row r="11587" spans="16:25" x14ac:dyDescent="0.45">
      <c r="P11587" s="3"/>
      <c r="W11587" s="3"/>
      <c r="Y11587" s="3"/>
    </row>
    <row r="11588" spans="16:25" x14ac:dyDescent="0.45">
      <c r="P11588" s="3"/>
      <c r="W11588" s="3"/>
      <c r="Y11588" s="3"/>
    </row>
    <row r="11589" spans="16:25" x14ac:dyDescent="0.45">
      <c r="P11589" s="3"/>
      <c r="W11589" s="3"/>
      <c r="Y11589" s="3"/>
    </row>
    <row r="11590" spans="16:25" x14ac:dyDescent="0.45">
      <c r="P11590" s="3"/>
      <c r="W11590" s="3"/>
      <c r="Y11590" s="3"/>
    </row>
    <row r="11591" spans="16:25" x14ac:dyDescent="0.45">
      <c r="P11591" s="3"/>
      <c r="W11591" s="3"/>
      <c r="Y11591" s="3"/>
    </row>
    <row r="11592" spans="16:25" x14ac:dyDescent="0.45">
      <c r="P11592" s="3"/>
      <c r="W11592" s="3"/>
      <c r="Y11592" s="3"/>
    </row>
    <row r="11593" spans="16:25" x14ac:dyDescent="0.45">
      <c r="P11593" s="3"/>
      <c r="W11593" s="3"/>
      <c r="Y11593" s="3"/>
    </row>
    <row r="11594" spans="16:25" x14ac:dyDescent="0.45">
      <c r="P11594" s="3"/>
      <c r="W11594" s="3"/>
      <c r="Y11594" s="3"/>
    </row>
    <row r="11595" spans="16:25" x14ac:dyDescent="0.45">
      <c r="P11595" s="3"/>
      <c r="W11595" s="3"/>
      <c r="Y11595" s="3"/>
    </row>
    <row r="11596" spans="16:25" x14ac:dyDescent="0.45">
      <c r="P11596" s="3"/>
      <c r="W11596" s="3"/>
      <c r="Y11596" s="3"/>
    </row>
    <row r="11597" spans="16:25" x14ac:dyDescent="0.45">
      <c r="P11597" s="3"/>
      <c r="W11597" s="3"/>
      <c r="Y11597" s="3"/>
    </row>
    <row r="11598" spans="16:25" x14ac:dyDescent="0.45">
      <c r="P11598" s="3"/>
      <c r="W11598" s="3"/>
      <c r="Y11598" s="3"/>
    </row>
    <row r="11599" spans="16:25" x14ac:dyDescent="0.45">
      <c r="P11599" s="3"/>
      <c r="W11599" s="3"/>
      <c r="Y11599" s="3"/>
    </row>
    <row r="11600" spans="16:25" x14ac:dyDescent="0.45">
      <c r="P11600" s="3"/>
      <c r="W11600" s="3"/>
      <c r="Y11600" s="3"/>
    </row>
    <row r="11601" spans="16:25" x14ac:dyDescent="0.45">
      <c r="P11601" s="3"/>
      <c r="W11601" s="3"/>
      <c r="Y11601" s="3"/>
    </row>
    <row r="11602" spans="16:25" x14ac:dyDescent="0.45">
      <c r="P11602" s="3"/>
      <c r="W11602" s="3"/>
      <c r="Y11602" s="3"/>
    </row>
    <row r="11603" spans="16:25" x14ac:dyDescent="0.45">
      <c r="P11603" s="3"/>
      <c r="W11603" s="3"/>
      <c r="Y11603" s="3"/>
    </row>
    <row r="11604" spans="16:25" x14ac:dyDescent="0.45">
      <c r="P11604" s="3"/>
      <c r="W11604" s="3"/>
      <c r="Y11604" s="3"/>
    </row>
    <row r="11605" spans="16:25" x14ac:dyDescent="0.45">
      <c r="P11605" s="3"/>
      <c r="W11605" s="3"/>
      <c r="Y11605" s="3"/>
    </row>
    <row r="11606" spans="16:25" x14ac:dyDescent="0.45">
      <c r="P11606" s="3"/>
      <c r="W11606" s="3"/>
      <c r="Y11606" s="3"/>
    </row>
    <row r="11607" spans="16:25" x14ac:dyDescent="0.45">
      <c r="P11607" s="3"/>
      <c r="W11607" s="3"/>
      <c r="Y11607" s="3"/>
    </row>
    <row r="11608" spans="16:25" x14ac:dyDescent="0.45">
      <c r="P11608" s="3"/>
      <c r="W11608" s="3"/>
      <c r="Y11608" s="3"/>
    </row>
    <row r="11609" spans="16:25" x14ac:dyDescent="0.45">
      <c r="P11609" s="3"/>
      <c r="W11609" s="3"/>
      <c r="Y11609" s="3"/>
    </row>
    <row r="11610" spans="16:25" x14ac:dyDescent="0.45">
      <c r="P11610" s="3"/>
      <c r="W11610" s="3"/>
      <c r="Y11610" s="3"/>
    </row>
    <row r="11611" spans="16:25" x14ac:dyDescent="0.45">
      <c r="P11611" s="3"/>
      <c r="W11611" s="3"/>
      <c r="Y11611" s="3"/>
    </row>
    <row r="11612" spans="16:25" x14ac:dyDescent="0.45">
      <c r="P11612" s="3"/>
      <c r="W11612" s="3"/>
      <c r="Y11612" s="3"/>
    </row>
    <row r="11613" spans="16:25" x14ac:dyDescent="0.45">
      <c r="P11613" s="3"/>
      <c r="W11613" s="3"/>
      <c r="Y11613" s="3"/>
    </row>
    <row r="11614" spans="16:25" x14ac:dyDescent="0.45">
      <c r="P11614" s="3"/>
      <c r="W11614" s="3"/>
      <c r="Y11614" s="3"/>
    </row>
    <row r="11615" spans="16:25" x14ac:dyDescent="0.45">
      <c r="P11615" s="3"/>
      <c r="W11615" s="3"/>
      <c r="Y11615" s="3"/>
    </row>
    <row r="11616" spans="16:25" x14ac:dyDescent="0.45">
      <c r="P11616" s="3"/>
      <c r="W11616" s="3"/>
      <c r="Y11616" s="3"/>
    </row>
    <row r="11617" spans="16:25" x14ac:dyDescent="0.45">
      <c r="P11617" s="3"/>
      <c r="W11617" s="3"/>
      <c r="Y11617" s="3"/>
    </row>
    <row r="11618" spans="16:25" x14ac:dyDescent="0.45">
      <c r="P11618" s="3"/>
      <c r="W11618" s="3"/>
      <c r="Y11618" s="3"/>
    </row>
    <row r="11619" spans="16:25" x14ac:dyDescent="0.45">
      <c r="P11619" s="3"/>
      <c r="W11619" s="3"/>
      <c r="Y11619" s="3"/>
    </row>
    <row r="11620" spans="16:25" x14ac:dyDescent="0.45">
      <c r="P11620" s="3"/>
      <c r="W11620" s="3"/>
      <c r="Y11620" s="3"/>
    </row>
    <row r="11621" spans="16:25" x14ac:dyDescent="0.45">
      <c r="P11621" s="3"/>
      <c r="W11621" s="3"/>
      <c r="Y11621" s="3"/>
    </row>
    <row r="11622" spans="16:25" x14ac:dyDescent="0.45">
      <c r="P11622" s="3"/>
      <c r="W11622" s="3"/>
      <c r="Y11622" s="3"/>
    </row>
    <row r="11623" spans="16:25" x14ac:dyDescent="0.45">
      <c r="P11623" s="3"/>
      <c r="W11623" s="3"/>
      <c r="Y11623" s="3"/>
    </row>
    <row r="11624" spans="16:25" x14ac:dyDescent="0.45">
      <c r="P11624" s="3"/>
      <c r="W11624" s="3"/>
      <c r="Y11624" s="3"/>
    </row>
    <row r="11625" spans="16:25" x14ac:dyDescent="0.45">
      <c r="P11625" s="3"/>
      <c r="W11625" s="3"/>
      <c r="Y11625" s="3"/>
    </row>
    <row r="11626" spans="16:25" x14ac:dyDescent="0.45">
      <c r="P11626" s="3"/>
      <c r="W11626" s="3"/>
      <c r="Y11626" s="3"/>
    </row>
    <row r="11627" spans="16:25" x14ac:dyDescent="0.45">
      <c r="P11627" s="3"/>
      <c r="W11627" s="3"/>
      <c r="Y11627" s="3"/>
    </row>
    <row r="11628" spans="16:25" x14ac:dyDescent="0.45">
      <c r="P11628" s="3"/>
      <c r="W11628" s="3"/>
      <c r="Y11628" s="3"/>
    </row>
    <row r="11629" spans="16:25" x14ac:dyDescent="0.45">
      <c r="P11629" s="3"/>
      <c r="W11629" s="3"/>
      <c r="Y11629" s="3"/>
    </row>
    <row r="11630" spans="16:25" x14ac:dyDescent="0.45">
      <c r="P11630" s="3"/>
      <c r="W11630" s="3"/>
      <c r="Y11630" s="3"/>
    </row>
    <row r="11631" spans="16:25" x14ac:dyDescent="0.45">
      <c r="P11631" s="3"/>
      <c r="W11631" s="3"/>
      <c r="Y11631" s="3"/>
    </row>
    <row r="11632" spans="16:25" x14ac:dyDescent="0.45">
      <c r="P11632" s="3"/>
      <c r="W11632" s="3"/>
      <c r="Y11632" s="3"/>
    </row>
    <row r="11633" spans="16:25" x14ac:dyDescent="0.45">
      <c r="P11633" s="3"/>
      <c r="W11633" s="3"/>
      <c r="Y11633" s="3"/>
    </row>
    <row r="11634" spans="16:25" x14ac:dyDescent="0.45">
      <c r="P11634" s="3"/>
      <c r="W11634" s="3"/>
      <c r="Y11634" s="3"/>
    </row>
    <row r="11635" spans="16:25" x14ac:dyDescent="0.45">
      <c r="P11635" s="3"/>
      <c r="W11635" s="3"/>
      <c r="Y11635" s="3"/>
    </row>
    <row r="11636" spans="16:25" x14ac:dyDescent="0.45">
      <c r="P11636" s="3"/>
      <c r="W11636" s="3"/>
      <c r="Y11636" s="3"/>
    </row>
    <row r="11637" spans="16:25" x14ac:dyDescent="0.45">
      <c r="P11637" s="3"/>
      <c r="W11637" s="3"/>
      <c r="Y11637" s="3"/>
    </row>
    <row r="11638" spans="16:25" x14ac:dyDescent="0.45">
      <c r="P11638" s="3"/>
      <c r="W11638" s="3"/>
      <c r="Y11638" s="3"/>
    </row>
    <row r="11639" spans="16:25" x14ac:dyDescent="0.45">
      <c r="P11639" s="3"/>
      <c r="W11639" s="3"/>
      <c r="Y11639" s="3"/>
    </row>
    <row r="11640" spans="16:25" x14ac:dyDescent="0.45">
      <c r="P11640" s="3"/>
      <c r="W11640" s="3"/>
      <c r="Y11640" s="3"/>
    </row>
    <row r="11641" spans="16:25" x14ac:dyDescent="0.45">
      <c r="P11641" s="3"/>
      <c r="W11641" s="3"/>
      <c r="Y11641" s="3"/>
    </row>
    <row r="11642" spans="16:25" x14ac:dyDescent="0.45">
      <c r="P11642" s="3"/>
      <c r="W11642" s="3"/>
      <c r="Y11642" s="3"/>
    </row>
    <row r="11643" spans="16:25" x14ac:dyDescent="0.45">
      <c r="P11643" s="3"/>
      <c r="W11643" s="3"/>
      <c r="Y11643" s="3"/>
    </row>
    <row r="11644" spans="16:25" x14ac:dyDescent="0.45">
      <c r="P11644" s="3"/>
      <c r="W11644" s="3"/>
      <c r="Y11644" s="3"/>
    </row>
    <row r="11645" spans="16:25" x14ac:dyDescent="0.45">
      <c r="P11645" s="3"/>
      <c r="W11645" s="3"/>
      <c r="Y11645" s="3"/>
    </row>
    <row r="11646" spans="16:25" x14ac:dyDescent="0.45">
      <c r="P11646" s="3"/>
      <c r="W11646" s="3"/>
      <c r="Y11646" s="3"/>
    </row>
    <row r="11647" spans="16:25" x14ac:dyDescent="0.45">
      <c r="P11647" s="3"/>
      <c r="W11647" s="3"/>
      <c r="Y11647" s="3"/>
    </row>
    <row r="11648" spans="16:25" x14ac:dyDescent="0.45">
      <c r="P11648" s="3"/>
      <c r="W11648" s="3"/>
      <c r="Y11648" s="3"/>
    </row>
    <row r="11649" spans="16:25" x14ac:dyDescent="0.45">
      <c r="P11649" s="3"/>
      <c r="W11649" s="3"/>
      <c r="Y11649" s="3"/>
    </row>
    <row r="11650" spans="16:25" x14ac:dyDescent="0.45">
      <c r="P11650" s="3"/>
      <c r="W11650" s="3"/>
      <c r="Y11650" s="3"/>
    </row>
    <row r="11651" spans="16:25" x14ac:dyDescent="0.45">
      <c r="P11651" s="3"/>
      <c r="W11651" s="3"/>
      <c r="Y11651" s="3"/>
    </row>
    <row r="11652" spans="16:25" x14ac:dyDescent="0.45">
      <c r="P11652" s="3"/>
      <c r="W11652" s="3"/>
      <c r="Y11652" s="3"/>
    </row>
    <row r="11653" spans="16:25" x14ac:dyDescent="0.45">
      <c r="P11653" s="3"/>
      <c r="W11653" s="3"/>
      <c r="Y11653" s="3"/>
    </row>
    <row r="11654" spans="16:25" x14ac:dyDescent="0.45">
      <c r="P11654" s="3"/>
      <c r="W11654" s="3"/>
      <c r="Y11654" s="3"/>
    </row>
    <row r="11655" spans="16:25" x14ac:dyDescent="0.45">
      <c r="P11655" s="3"/>
      <c r="W11655" s="3"/>
      <c r="Y11655" s="3"/>
    </row>
    <row r="11656" spans="16:25" x14ac:dyDescent="0.45">
      <c r="P11656" s="3"/>
      <c r="W11656" s="3"/>
      <c r="Y11656" s="3"/>
    </row>
    <row r="11657" spans="16:25" x14ac:dyDescent="0.45">
      <c r="P11657" s="3"/>
      <c r="W11657" s="3"/>
      <c r="Y11657" s="3"/>
    </row>
    <row r="11658" spans="16:25" x14ac:dyDescent="0.45">
      <c r="P11658" s="3"/>
      <c r="W11658" s="3"/>
      <c r="Y11658" s="3"/>
    </row>
    <row r="11659" spans="16:25" x14ac:dyDescent="0.45">
      <c r="P11659" s="3"/>
      <c r="W11659" s="3"/>
      <c r="Y11659" s="3"/>
    </row>
    <row r="11660" spans="16:25" x14ac:dyDescent="0.45">
      <c r="P11660" s="3"/>
      <c r="W11660" s="3"/>
      <c r="Y11660" s="3"/>
    </row>
    <row r="11661" spans="16:25" x14ac:dyDescent="0.45">
      <c r="P11661" s="3"/>
      <c r="W11661" s="3"/>
      <c r="Y11661" s="3"/>
    </row>
    <row r="11662" spans="16:25" x14ac:dyDescent="0.45">
      <c r="P11662" s="3"/>
      <c r="W11662" s="3"/>
      <c r="Y11662" s="3"/>
    </row>
    <row r="11663" spans="16:25" x14ac:dyDescent="0.45">
      <c r="P11663" s="3"/>
      <c r="W11663" s="3"/>
      <c r="Y11663" s="3"/>
    </row>
    <row r="11664" spans="16:25" x14ac:dyDescent="0.45">
      <c r="P11664" s="3"/>
      <c r="W11664" s="3"/>
      <c r="Y11664" s="3"/>
    </row>
    <row r="11665" spans="16:25" x14ac:dyDescent="0.45">
      <c r="P11665" s="3"/>
      <c r="W11665" s="3"/>
      <c r="Y11665" s="3"/>
    </row>
    <row r="11666" spans="16:25" x14ac:dyDescent="0.45">
      <c r="P11666" s="3"/>
      <c r="W11666" s="3"/>
      <c r="Y11666" s="3"/>
    </row>
    <row r="11667" spans="16:25" x14ac:dyDescent="0.45">
      <c r="P11667" s="3"/>
      <c r="W11667" s="3"/>
      <c r="Y11667" s="3"/>
    </row>
    <row r="11668" spans="16:25" x14ac:dyDescent="0.45">
      <c r="P11668" s="3"/>
      <c r="W11668" s="3"/>
      <c r="Y11668" s="3"/>
    </row>
    <row r="11669" spans="16:25" x14ac:dyDescent="0.45">
      <c r="P11669" s="3"/>
      <c r="W11669" s="3"/>
      <c r="Y11669" s="3"/>
    </row>
    <row r="11670" spans="16:25" x14ac:dyDescent="0.45">
      <c r="P11670" s="3"/>
      <c r="W11670" s="3"/>
      <c r="Y11670" s="3"/>
    </row>
    <row r="11671" spans="16:25" x14ac:dyDescent="0.45">
      <c r="P11671" s="3"/>
      <c r="W11671" s="3"/>
      <c r="Y11671" s="3"/>
    </row>
    <row r="11672" spans="16:25" x14ac:dyDescent="0.45">
      <c r="P11672" s="3"/>
      <c r="W11672" s="3"/>
      <c r="Y11672" s="3"/>
    </row>
    <row r="11673" spans="16:25" x14ac:dyDescent="0.45">
      <c r="P11673" s="3"/>
      <c r="W11673" s="3"/>
      <c r="Y11673" s="3"/>
    </row>
    <row r="11674" spans="16:25" x14ac:dyDescent="0.45">
      <c r="P11674" s="3"/>
      <c r="W11674" s="3"/>
      <c r="Y11674" s="3"/>
    </row>
    <row r="11675" spans="16:25" x14ac:dyDescent="0.45">
      <c r="P11675" s="3"/>
      <c r="W11675" s="3"/>
      <c r="Y11675" s="3"/>
    </row>
    <row r="11676" spans="16:25" x14ac:dyDescent="0.45">
      <c r="P11676" s="3"/>
      <c r="W11676" s="3"/>
      <c r="Y11676" s="3"/>
    </row>
    <row r="11677" spans="16:25" x14ac:dyDescent="0.45">
      <c r="P11677" s="3"/>
      <c r="W11677" s="3"/>
      <c r="Y11677" s="3"/>
    </row>
    <row r="11678" spans="16:25" x14ac:dyDescent="0.45">
      <c r="P11678" s="3"/>
      <c r="W11678" s="3"/>
      <c r="Y11678" s="3"/>
    </row>
    <row r="11679" spans="16:25" x14ac:dyDescent="0.45">
      <c r="P11679" s="3"/>
      <c r="W11679" s="3"/>
      <c r="Y11679" s="3"/>
    </row>
    <row r="11680" spans="16:25" x14ac:dyDescent="0.45">
      <c r="P11680" s="3"/>
      <c r="W11680" s="3"/>
      <c r="Y11680" s="3"/>
    </row>
    <row r="11681" spans="16:25" x14ac:dyDescent="0.45">
      <c r="P11681" s="3"/>
      <c r="W11681" s="3"/>
      <c r="Y11681" s="3"/>
    </row>
    <row r="11682" spans="16:25" x14ac:dyDescent="0.45">
      <c r="P11682" s="3"/>
      <c r="W11682" s="3"/>
      <c r="Y11682" s="3"/>
    </row>
    <row r="11683" spans="16:25" x14ac:dyDescent="0.45">
      <c r="P11683" s="3"/>
      <c r="W11683" s="3"/>
      <c r="Y11683" s="3"/>
    </row>
    <row r="11684" spans="16:25" x14ac:dyDescent="0.45">
      <c r="P11684" s="3"/>
      <c r="W11684" s="3"/>
      <c r="Y11684" s="3"/>
    </row>
    <row r="11685" spans="16:25" x14ac:dyDescent="0.45">
      <c r="P11685" s="3"/>
      <c r="W11685" s="3"/>
      <c r="Y11685" s="3"/>
    </row>
    <row r="11686" spans="16:25" x14ac:dyDescent="0.45">
      <c r="P11686" s="3"/>
      <c r="W11686" s="3"/>
      <c r="Y11686" s="3"/>
    </row>
    <row r="11687" spans="16:25" x14ac:dyDescent="0.45">
      <c r="P11687" s="3"/>
      <c r="W11687" s="3"/>
      <c r="Y11687" s="3"/>
    </row>
    <row r="11688" spans="16:25" x14ac:dyDescent="0.45">
      <c r="P11688" s="3"/>
      <c r="W11688" s="3"/>
      <c r="Y11688" s="3"/>
    </row>
    <row r="11689" spans="16:25" x14ac:dyDescent="0.45">
      <c r="P11689" s="3"/>
      <c r="W11689" s="3"/>
      <c r="Y11689" s="3"/>
    </row>
    <row r="11690" spans="16:25" x14ac:dyDescent="0.45">
      <c r="P11690" s="3"/>
      <c r="W11690" s="3"/>
      <c r="Y11690" s="3"/>
    </row>
    <row r="11691" spans="16:25" x14ac:dyDescent="0.45">
      <c r="P11691" s="3"/>
      <c r="W11691" s="3"/>
      <c r="Y11691" s="3"/>
    </row>
    <row r="11692" spans="16:25" x14ac:dyDescent="0.45">
      <c r="P11692" s="3"/>
      <c r="W11692" s="3"/>
      <c r="Y11692" s="3"/>
    </row>
    <row r="11693" spans="16:25" x14ac:dyDescent="0.45">
      <c r="P11693" s="3"/>
      <c r="W11693" s="3"/>
      <c r="Y11693" s="3"/>
    </row>
    <row r="11694" spans="16:25" x14ac:dyDescent="0.45">
      <c r="P11694" s="3"/>
      <c r="W11694" s="3"/>
      <c r="Y11694" s="3"/>
    </row>
    <row r="11695" spans="16:25" x14ac:dyDescent="0.45">
      <c r="P11695" s="3"/>
      <c r="W11695" s="3"/>
      <c r="Y11695" s="3"/>
    </row>
    <row r="11696" spans="16:25" x14ac:dyDescent="0.45">
      <c r="P11696" s="3"/>
      <c r="W11696" s="3"/>
      <c r="Y11696" s="3"/>
    </row>
    <row r="11697" spans="16:25" x14ac:dyDescent="0.45">
      <c r="P11697" s="3"/>
      <c r="W11697" s="3"/>
      <c r="Y11697" s="3"/>
    </row>
    <row r="11698" spans="16:25" x14ac:dyDescent="0.45">
      <c r="P11698" s="3"/>
      <c r="W11698" s="3"/>
      <c r="Y11698" s="3"/>
    </row>
    <row r="11699" spans="16:25" x14ac:dyDescent="0.45">
      <c r="P11699" s="3"/>
      <c r="W11699" s="3"/>
      <c r="Y11699" s="3"/>
    </row>
    <row r="11700" spans="16:25" x14ac:dyDescent="0.45">
      <c r="P11700" s="3"/>
      <c r="W11700" s="3"/>
      <c r="Y11700" s="3"/>
    </row>
    <row r="11701" spans="16:25" x14ac:dyDescent="0.45">
      <c r="P11701" s="3"/>
      <c r="W11701" s="3"/>
      <c r="Y11701" s="3"/>
    </row>
    <row r="11702" spans="16:25" x14ac:dyDescent="0.45">
      <c r="P11702" s="3"/>
      <c r="W11702" s="3"/>
      <c r="Y11702" s="3"/>
    </row>
    <row r="11703" spans="16:25" x14ac:dyDescent="0.45">
      <c r="P11703" s="3"/>
      <c r="W11703" s="3"/>
      <c r="Y11703" s="3"/>
    </row>
    <row r="11704" spans="16:25" x14ac:dyDescent="0.45">
      <c r="P11704" s="3"/>
      <c r="W11704" s="3"/>
      <c r="Y11704" s="3"/>
    </row>
    <row r="11705" spans="16:25" x14ac:dyDescent="0.45">
      <c r="P11705" s="3"/>
      <c r="W11705" s="3"/>
      <c r="Y11705" s="3"/>
    </row>
    <row r="11706" spans="16:25" x14ac:dyDescent="0.45">
      <c r="P11706" s="3"/>
      <c r="W11706" s="3"/>
      <c r="Y11706" s="3"/>
    </row>
    <row r="11707" spans="16:25" x14ac:dyDescent="0.45">
      <c r="P11707" s="3"/>
      <c r="W11707" s="3"/>
      <c r="Y11707" s="3"/>
    </row>
    <row r="11708" spans="16:25" x14ac:dyDescent="0.45">
      <c r="P11708" s="3"/>
      <c r="W11708" s="3"/>
      <c r="Y11708" s="3"/>
    </row>
    <row r="11709" spans="16:25" x14ac:dyDescent="0.45">
      <c r="P11709" s="3"/>
      <c r="W11709" s="3"/>
      <c r="Y11709" s="3"/>
    </row>
    <row r="11710" spans="16:25" x14ac:dyDescent="0.45">
      <c r="P11710" s="3"/>
      <c r="W11710" s="3"/>
      <c r="Y11710" s="3"/>
    </row>
    <row r="11711" spans="16:25" x14ac:dyDescent="0.45">
      <c r="P11711" s="3"/>
      <c r="W11711" s="3"/>
      <c r="Y11711" s="3"/>
    </row>
    <row r="11712" spans="16:25" x14ac:dyDescent="0.45">
      <c r="P11712" s="3"/>
      <c r="W11712" s="3"/>
      <c r="Y11712" s="3"/>
    </row>
    <row r="11713" spans="16:25" x14ac:dyDescent="0.45">
      <c r="P11713" s="3"/>
      <c r="W11713" s="3"/>
      <c r="Y11713" s="3"/>
    </row>
    <row r="11714" spans="16:25" x14ac:dyDescent="0.45">
      <c r="P11714" s="3"/>
      <c r="W11714" s="3"/>
      <c r="Y11714" s="3"/>
    </row>
    <row r="11715" spans="16:25" x14ac:dyDescent="0.45">
      <c r="P11715" s="3"/>
      <c r="W11715" s="3"/>
      <c r="Y11715" s="3"/>
    </row>
    <row r="11716" spans="16:25" x14ac:dyDescent="0.45">
      <c r="P11716" s="3"/>
      <c r="W11716" s="3"/>
      <c r="Y11716" s="3"/>
    </row>
    <row r="11717" spans="16:25" x14ac:dyDescent="0.45">
      <c r="P11717" s="3"/>
      <c r="W11717" s="3"/>
      <c r="Y11717" s="3"/>
    </row>
    <row r="11718" spans="16:25" x14ac:dyDescent="0.45">
      <c r="P11718" s="3"/>
      <c r="W11718" s="3"/>
      <c r="Y11718" s="3"/>
    </row>
    <row r="11719" spans="16:25" x14ac:dyDescent="0.45">
      <c r="P11719" s="3"/>
      <c r="W11719" s="3"/>
      <c r="Y11719" s="3"/>
    </row>
    <row r="11720" spans="16:25" x14ac:dyDescent="0.45">
      <c r="P11720" s="3"/>
      <c r="W11720" s="3"/>
      <c r="Y11720" s="3"/>
    </row>
    <row r="11721" spans="16:25" x14ac:dyDescent="0.45">
      <c r="P11721" s="3"/>
      <c r="W11721" s="3"/>
      <c r="Y11721" s="3"/>
    </row>
    <row r="11722" spans="16:25" x14ac:dyDescent="0.45">
      <c r="P11722" s="3"/>
      <c r="W11722" s="3"/>
      <c r="Y11722" s="3"/>
    </row>
    <row r="11723" spans="16:25" x14ac:dyDescent="0.45">
      <c r="P11723" s="3"/>
      <c r="W11723" s="3"/>
      <c r="Y11723" s="3"/>
    </row>
    <row r="11724" spans="16:25" x14ac:dyDescent="0.45">
      <c r="P11724" s="3"/>
      <c r="W11724" s="3"/>
      <c r="Y11724" s="3"/>
    </row>
    <row r="11725" spans="16:25" x14ac:dyDescent="0.45">
      <c r="P11725" s="3"/>
      <c r="W11725" s="3"/>
      <c r="Y11725" s="3"/>
    </row>
    <row r="11726" spans="16:25" x14ac:dyDescent="0.45">
      <c r="P11726" s="3"/>
      <c r="W11726" s="3"/>
      <c r="Y11726" s="3"/>
    </row>
    <row r="11727" spans="16:25" x14ac:dyDescent="0.45">
      <c r="P11727" s="3"/>
      <c r="W11727" s="3"/>
      <c r="Y11727" s="3"/>
    </row>
    <row r="11728" spans="16:25" x14ac:dyDescent="0.45">
      <c r="P11728" s="3"/>
      <c r="W11728" s="3"/>
      <c r="Y11728" s="3"/>
    </row>
    <row r="11729" spans="16:25" x14ac:dyDescent="0.45">
      <c r="P11729" s="3"/>
      <c r="W11729" s="3"/>
      <c r="Y11729" s="3"/>
    </row>
    <row r="11730" spans="16:25" x14ac:dyDescent="0.45">
      <c r="P11730" s="3"/>
      <c r="W11730" s="3"/>
      <c r="Y11730" s="3"/>
    </row>
    <row r="11731" spans="16:25" x14ac:dyDescent="0.45">
      <c r="P11731" s="3"/>
      <c r="W11731" s="3"/>
      <c r="Y11731" s="3"/>
    </row>
    <row r="11732" spans="16:25" x14ac:dyDescent="0.45">
      <c r="P11732" s="3"/>
      <c r="W11732" s="3"/>
      <c r="Y11732" s="3"/>
    </row>
    <row r="11733" spans="16:25" x14ac:dyDescent="0.45">
      <c r="P11733" s="3"/>
      <c r="W11733" s="3"/>
      <c r="Y11733" s="3"/>
    </row>
    <row r="11734" spans="16:25" x14ac:dyDescent="0.45">
      <c r="P11734" s="3"/>
      <c r="W11734" s="3"/>
      <c r="Y11734" s="3"/>
    </row>
    <row r="11735" spans="16:25" x14ac:dyDescent="0.45">
      <c r="P11735" s="3"/>
      <c r="W11735" s="3"/>
      <c r="Y11735" s="3"/>
    </row>
    <row r="11736" spans="16:25" x14ac:dyDescent="0.45">
      <c r="P11736" s="3"/>
      <c r="W11736" s="3"/>
      <c r="Y11736" s="3"/>
    </row>
    <row r="11737" spans="16:25" x14ac:dyDescent="0.45">
      <c r="P11737" s="3"/>
      <c r="W11737" s="3"/>
      <c r="Y11737" s="3"/>
    </row>
    <row r="11738" spans="16:25" x14ac:dyDescent="0.45">
      <c r="P11738" s="3"/>
      <c r="W11738" s="3"/>
      <c r="Y11738" s="3"/>
    </row>
    <row r="11739" spans="16:25" x14ac:dyDescent="0.45">
      <c r="P11739" s="3"/>
      <c r="W11739" s="3"/>
      <c r="Y11739" s="3"/>
    </row>
    <row r="11740" spans="16:25" x14ac:dyDescent="0.45">
      <c r="P11740" s="3"/>
      <c r="W11740" s="3"/>
      <c r="Y11740" s="3"/>
    </row>
    <row r="11741" spans="16:25" x14ac:dyDescent="0.45">
      <c r="P11741" s="3"/>
      <c r="W11741" s="3"/>
      <c r="Y11741" s="3"/>
    </row>
    <row r="11742" spans="16:25" x14ac:dyDescent="0.45">
      <c r="P11742" s="3"/>
      <c r="W11742" s="3"/>
      <c r="Y11742" s="3"/>
    </row>
    <row r="11743" spans="16:25" x14ac:dyDescent="0.45">
      <c r="P11743" s="3"/>
      <c r="W11743" s="3"/>
      <c r="Y11743" s="3"/>
    </row>
    <row r="11744" spans="16:25" x14ac:dyDescent="0.45">
      <c r="P11744" s="3"/>
      <c r="W11744" s="3"/>
      <c r="Y11744" s="3"/>
    </row>
    <row r="11745" spans="16:25" x14ac:dyDescent="0.45">
      <c r="P11745" s="3"/>
      <c r="W11745" s="3"/>
      <c r="Y11745" s="3"/>
    </row>
    <row r="11746" spans="16:25" x14ac:dyDescent="0.45">
      <c r="P11746" s="3"/>
      <c r="W11746" s="3"/>
      <c r="Y11746" s="3"/>
    </row>
    <row r="11747" spans="16:25" x14ac:dyDescent="0.45">
      <c r="P11747" s="3"/>
      <c r="W11747" s="3"/>
      <c r="Y11747" s="3"/>
    </row>
    <row r="11748" spans="16:25" x14ac:dyDescent="0.45">
      <c r="P11748" s="3"/>
      <c r="W11748" s="3"/>
      <c r="Y11748" s="3"/>
    </row>
    <row r="11749" spans="16:25" x14ac:dyDescent="0.45">
      <c r="P11749" s="3"/>
      <c r="W11749" s="3"/>
      <c r="Y11749" s="3"/>
    </row>
    <row r="11750" spans="16:25" x14ac:dyDescent="0.45">
      <c r="P11750" s="3"/>
      <c r="W11750" s="3"/>
      <c r="Y11750" s="3"/>
    </row>
    <row r="11751" spans="16:25" x14ac:dyDescent="0.45">
      <c r="P11751" s="3"/>
      <c r="W11751" s="3"/>
      <c r="Y11751" s="3"/>
    </row>
    <row r="11752" spans="16:25" x14ac:dyDescent="0.45">
      <c r="P11752" s="3"/>
      <c r="W11752" s="3"/>
      <c r="Y11752" s="3"/>
    </row>
    <row r="11753" spans="16:25" x14ac:dyDescent="0.45">
      <c r="P11753" s="3"/>
      <c r="W11753" s="3"/>
      <c r="Y11753" s="3"/>
    </row>
    <row r="11754" spans="16:25" x14ac:dyDescent="0.45">
      <c r="P11754" s="3"/>
      <c r="W11754" s="3"/>
      <c r="Y11754" s="3"/>
    </row>
    <row r="11755" spans="16:25" x14ac:dyDescent="0.45">
      <c r="P11755" s="3"/>
      <c r="W11755" s="3"/>
      <c r="Y11755" s="3"/>
    </row>
    <row r="11756" spans="16:25" x14ac:dyDescent="0.45">
      <c r="P11756" s="3"/>
      <c r="W11756" s="3"/>
      <c r="Y11756" s="3"/>
    </row>
    <row r="11757" spans="16:25" x14ac:dyDescent="0.45">
      <c r="P11757" s="3"/>
      <c r="W11757" s="3"/>
      <c r="Y11757" s="3"/>
    </row>
    <row r="11758" spans="16:25" x14ac:dyDescent="0.45">
      <c r="P11758" s="3"/>
      <c r="W11758" s="3"/>
      <c r="Y11758" s="3"/>
    </row>
    <row r="11759" spans="16:25" x14ac:dyDescent="0.45">
      <c r="P11759" s="3"/>
      <c r="W11759" s="3"/>
      <c r="Y11759" s="3"/>
    </row>
    <row r="11760" spans="16:25" x14ac:dyDescent="0.45">
      <c r="P11760" s="3"/>
      <c r="W11760" s="3"/>
      <c r="Y11760" s="3"/>
    </row>
    <row r="11761" spans="16:25" x14ac:dyDescent="0.45">
      <c r="P11761" s="3"/>
      <c r="W11761" s="3"/>
      <c r="Y11761" s="3"/>
    </row>
    <row r="11762" spans="16:25" x14ac:dyDescent="0.45">
      <c r="P11762" s="3"/>
      <c r="W11762" s="3"/>
      <c r="Y11762" s="3"/>
    </row>
    <row r="11763" spans="16:25" x14ac:dyDescent="0.45">
      <c r="P11763" s="3"/>
      <c r="W11763" s="3"/>
      <c r="Y11763" s="3"/>
    </row>
    <row r="11764" spans="16:25" x14ac:dyDescent="0.45">
      <c r="P11764" s="3"/>
      <c r="W11764" s="3"/>
      <c r="Y11764" s="3"/>
    </row>
    <row r="11765" spans="16:25" x14ac:dyDescent="0.45">
      <c r="P11765" s="3"/>
      <c r="W11765" s="3"/>
      <c r="Y11765" s="3"/>
    </row>
    <row r="11766" spans="16:25" x14ac:dyDescent="0.45">
      <c r="P11766" s="3"/>
      <c r="W11766" s="3"/>
      <c r="Y11766" s="3"/>
    </row>
    <row r="11767" spans="16:25" x14ac:dyDescent="0.45">
      <c r="P11767" s="3"/>
      <c r="W11767" s="3"/>
      <c r="Y11767" s="3"/>
    </row>
    <row r="11768" spans="16:25" x14ac:dyDescent="0.45">
      <c r="P11768" s="3"/>
      <c r="W11768" s="3"/>
      <c r="Y11768" s="3"/>
    </row>
    <row r="11769" spans="16:25" x14ac:dyDescent="0.45">
      <c r="P11769" s="3"/>
      <c r="W11769" s="3"/>
      <c r="Y11769" s="3"/>
    </row>
    <row r="11770" spans="16:25" x14ac:dyDescent="0.45">
      <c r="P11770" s="3"/>
      <c r="W11770" s="3"/>
      <c r="Y11770" s="3"/>
    </row>
    <row r="11771" spans="16:25" x14ac:dyDescent="0.45">
      <c r="P11771" s="3"/>
      <c r="W11771" s="3"/>
      <c r="Y11771" s="3"/>
    </row>
    <row r="11772" spans="16:25" x14ac:dyDescent="0.45">
      <c r="P11772" s="3"/>
      <c r="W11772" s="3"/>
      <c r="Y11772" s="3"/>
    </row>
    <row r="11773" spans="16:25" x14ac:dyDescent="0.45">
      <c r="P11773" s="3"/>
      <c r="W11773" s="3"/>
      <c r="Y11773" s="3"/>
    </row>
    <row r="11774" spans="16:25" x14ac:dyDescent="0.45">
      <c r="P11774" s="3"/>
      <c r="W11774" s="3"/>
      <c r="Y11774" s="3"/>
    </row>
    <row r="11775" spans="16:25" x14ac:dyDescent="0.45">
      <c r="P11775" s="3"/>
      <c r="W11775" s="3"/>
      <c r="Y11775" s="3"/>
    </row>
    <row r="11776" spans="16:25" x14ac:dyDescent="0.45">
      <c r="P11776" s="3"/>
      <c r="W11776" s="3"/>
      <c r="Y11776" s="3"/>
    </row>
    <row r="11777" spans="16:25" x14ac:dyDescent="0.45">
      <c r="P11777" s="3"/>
      <c r="W11777" s="3"/>
      <c r="Y11777" s="3"/>
    </row>
    <row r="11778" spans="16:25" x14ac:dyDescent="0.45">
      <c r="P11778" s="3"/>
      <c r="W11778" s="3"/>
      <c r="Y11778" s="3"/>
    </row>
    <row r="11779" spans="16:25" x14ac:dyDescent="0.45">
      <c r="P11779" s="3"/>
      <c r="W11779" s="3"/>
      <c r="Y11779" s="3"/>
    </row>
    <row r="11780" spans="16:25" x14ac:dyDescent="0.45">
      <c r="P11780" s="3"/>
      <c r="W11780" s="3"/>
      <c r="Y11780" s="3"/>
    </row>
    <row r="11781" spans="16:25" x14ac:dyDescent="0.45">
      <c r="P11781" s="3"/>
      <c r="W11781" s="3"/>
      <c r="Y11781" s="3"/>
    </row>
    <row r="11782" spans="16:25" x14ac:dyDescent="0.45">
      <c r="P11782" s="3"/>
      <c r="W11782" s="3"/>
      <c r="Y11782" s="3"/>
    </row>
    <row r="11783" spans="16:25" x14ac:dyDescent="0.45">
      <c r="P11783" s="3"/>
      <c r="W11783" s="3"/>
      <c r="Y11783" s="3"/>
    </row>
    <row r="11784" spans="16:25" x14ac:dyDescent="0.45">
      <c r="P11784" s="3"/>
      <c r="W11784" s="3"/>
      <c r="Y11784" s="3"/>
    </row>
    <row r="11785" spans="16:25" x14ac:dyDescent="0.45">
      <c r="P11785" s="3"/>
      <c r="W11785" s="3"/>
      <c r="Y11785" s="3"/>
    </row>
    <row r="11786" spans="16:25" x14ac:dyDescent="0.45">
      <c r="P11786" s="3"/>
      <c r="W11786" s="3"/>
      <c r="Y11786" s="3"/>
    </row>
    <row r="11787" spans="16:25" x14ac:dyDescent="0.45">
      <c r="P11787" s="3"/>
      <c r="W11787" s="3"/>
      <c r="Y11787" s="3"/>
    </row>
    <row r="11788" spans="16:25" x14ac:dyDescent="0.45">
      <c r="P11788" s="3"/>
      <c r="W11788" s="3"/>
      <c r="Y11788" s="3"/>
    </row>
    <row r="11789" spans="16:25" x14ac:dyDescent="0.45">
      <c r="P11789" s="3"/>
      <c r="W11789" s="3"/>
      <c r="Y11789" s="3"/>
    </row>
    <row r="11790" spans="16:25" x14ac:dyDescent="0.45">
      <c r="P11790" s="3"/>
      <c r="W11790" s="3"/>
      <c r="Y11790" s="3"/>
    </row>
    <row r="11791" spans="16:25" x14ac:dyDescent="0.45">
      <c r="P11791" s="3"/>
      <c r="W11791" s="3"/>
      <c r="Y11791" s="3"/>
    </row>
    <row r="11792" spans="16:25" x14ac:dyDescent="0.45">
      <c r="P11792" s="3"/>
      <c r="W11792" s="3"/>
      <c r="Y11792" s="3"/>
    </row>
    <row r="11793" spans="16:25" x14ac:dyDescent="0.45">
      <c r="P11793" s="3"/>
      <c r="W11793" s="3"/>
      <c r="Y11793" s="3"/>
    </row>
    <row r="11794" spans="16:25" x14ac:dyDescent="0.45">
      <c r="P11794" s="3"/>
      <c r="W11794" s="3"/>
      <c r="Y11794" s="3"/>
    </row>
    <row r="11795" spans="16:25" x14ac:dyDescent="0.45">
      <c r="P11795" s="3"/>
      <c r="W11795" s="3"/>
      <c r="Y11795" s="3"/>
    </row>
    <row r="11796" spans="16:25" x14ac:dyDescent="0.45">
      <c r="P11796" s="3"/>
      <c r="W11796" s="3"/>
      <c r="Y11796" s="3"/>
    </row>
    <row r="11797" spans="16:25" x14ac:dyDescent="0.45">
      <c r="P11797" s="3"/>
      <c r="W11797" s="3"/>
      <c r="Y11797" s="3"/>
    </row>
    <row r="11798" spans="16:25" x14ac:dyDescent="0.45">
      <c r="P11798" s="3"/>
      <c r="W11798" s="3"/>
      <c r="Y11798" s="3"/>
    </row>
    <row r="11799" spans="16:25" x14ac:dyDescent="0.45">
      <c r="P11799" s="3"/>
      <c r="W11799" s="3"/>
      <c r="Y11799" s="3"/>
    </row>
    <row r="11800" spans="16:25" x14ac:dyDescent="0.45">
      <c r="P11800" s="3"/>
      <c r="W11800" s="3"/>
      <c r="Y11800" s="3"/>
    </row>
    <row r="11801" spans="16:25" x14ac:dyDescent="0.45">
      <c r="P11801" s="3"/>
      <c r="W11801" s="3"/>
      <c r="Y11801" s="3"/>
    </row>
    <row r="11802" spans="16:25" x14ac:dyDescent="0.45">
      <c r="P11802" s="3"/>
      <c r="W11802" s="3"/>
      <c r="Y11802" s="3"/>
    </row>
    <row r="11803" spans="16:25" x14ac:dyDescent="0.45">
      <c r="P11803" s="3"/>
      <c r="W11803" s="3"/>
      <c r="Y11803" s="3"/>
    </row>
    <row r="11804" spans="16:25" x14ac:dyDescent="0.45">
      <c r="P11804" s="3"/>
      <c r="W11804" s="3"/>
      <c r="Y11804" s="3"/>
    </row>
    <row r="11805" spans="16:25" x14ac:dyDescent="0.45">
      <c r="P11805" s="3"/>
      <c r="W11805" s="3"/>
      <c r="Y11805" s="3"/>
    </row>
    <row r="11806" spans="16:25" x14ac:dyDescent="0.45">
      <c r="P11806" s="3"/>
      <c r="W11806" s="3"/>
      <c r="Y11806" s="3"/>
    </row>
    <row r="11807" spans="16:25" x14ac:dyDescent="0.45">
      <c r="P11807" s="3"/>
      <c r="W11807" s="3"/>
      <c r="Y11807" s="3"/>
    </row>
    <row r="11808" spans="16:25" x14ac:dyDescent="0.45">
      <c r="P11808" s="3"/>
      <c r="W11808" s="3"/>
      <c r="Y11808" s="3"/>
    </row>
    <row r="11809" spans="16:25" x14ac:dyDescent="0.45">
      <c r="P11809" s="3"/>
      <c r="W11809" s="3"/>
      <c r="Y11809" s="3"/>
    </row>
    <row r="11810" spans="16:25" x14ac:dyDescent="0.45">
      <c r="P11810" s="3"/>
      <c r="W11810" s="3"/>
      <c r="Y11810" s="3"/>
    </row>
    <row r="11811" spans="16:25" x14ac:dyDescent="0.45">
      <c r="P11811" s="3"/>
      <c r="W11811" s="3"/>
      <c r="Y11811" s="3"/>
    </row>
    <row r="11812" spans="16:25" x14ac:dyDescent="0.45">
      <c r="P11812" s="3"/>
      <c r="W11812" s="3"/>
      <c r="Y11812" s="3"/>
    </row>
    <row r="11813" spans="16:25" x14ac:dyDescent="0.45">
      <c r="P11813" s="3"/>
      <c r="W11813" s="3"/>
      <c r="Y11813" s="3"/>
    </row>
    <row r="11814" spans="16:25" x14ac:dyDescent="0.45">
      <c r="P11814" s="3"/>
      <c r="W11814" s="3"/>
      <c r="Y11814" s="3"/>
    </row>
    <row r="11815" spans="16:25" x14ac:dyDescent="0.45">
      <c r="P11815" s="3"/>
      <c r="W11815" s="3"/>
      <c r="Y11815" s="3"/>
    </row>
    <row r="11816" spans="16:25" x14ac:dyDescent="0.45">
      <c r="P11816" s="3"/>
      <c r="W11816" s="3"/>
      <c r="Y11816" s="3"/>
    </row>
    <row r="11817" spans="16:25" x14ac:dyDescent="0.45">
      <c r="P11817" s="3"/>
      <c r="W11817" s="3"/>
      <c r="Y11817" s="3"/>
    </row>
    <row r="11818" spans="16:25" x14ac:dyDescent="0.45">
      <c r="P11818" s="3"/>
      <c r="W11818" s="3"/>
      <c r="Y11818" s="3"/>
    </row>
    <row r="11819" spans="16:25" x14ac:dyDescent="0.45">
      <c r="P11819" s="3"/>
      <c r="W11819" s="3"/>
      <c r="Y11819" s="3"/>
    </row>
    <row r="11820" spans="16:25" x14ac:dyDescent="0.45">
      <c r="P11820" s="3"/>
      <c r="W11820" s="3"/>
      <c r="Y11820" s="3"/>
    </row>
    <row r="11821" spans="16:25" x14ac:dyDescent="0.45">
      <c r="P11821" s="3"/>
      <c r="W11821" s="3"/>
      <c r="Y11821" s="3"/>
    </row>
    <row r="11822" spans="16:25" x14ac:dyDescent="0.45">
      <c r="P11822" s="3"/>
      <c r="W11822" s="3"/>
      <c r="Y11822" s="3"/>
    </row>
    <row r="11823" spans="16:25" x14ac:dyDescent="0.45">
      <c r="P11823" s="3"/>
      <c r="W11823" s="3"/>
      <c r="Y11823" s="3"/>
    </row>
    <row r="11824" spans="16:25" x14ac:dyDescent="0.45">
      <c r="P11824" s="3"/>
      <c r="W11824" s="3"/>
      <c r="Y11824" s="3"/>
    </row>
    <row r="11825" spans="16:25" x14ac:dyDescent="0.45">
      <c r="P11825" s="3"/>
      <c r="W11825" s="3"/>
      <c r="Y11825" s="3"/>
    </row>
    <row r="11826" spans="16:25" x14ac:dyDescent="0.45">
      <c r="P11826" s="3"/>
      <c r="W11826" s="3"/>
      <c r="Y11826" s="3"/>
    </row>
    <row r="11827" spans="16:25" x14ac:dyDescent="0.45">
      <c r="P11827" s="3"/>
      <c r="W11827" s="3"/>
      <c r="Y11827" s="3"/>
    </row>
    <row r="11828" spans="16:25" x14ac:dyDescent="0.45">
      <c r="P11828" s="3"/>
      <c r="W11828" s="3"/>
      <c r="Y11828" s="3"/>
    </row>
    <row r="11829" spans="16:25" x14ac:dyDescent="0.45">
      <c r="P11829" s="3"/>
      <c r="W11829" s="3"/>
      <c r="Y11829" s="3"/>
    </row>
    <row r="11830" spans="16:25" x14ac:dyDescent="0.45">
      <c r="P11830" s="3"/>
      <c r="W11830" s="3"/>
      <c r="Y11830" s="3"/>
    </row>
    <row r="11831" spans="16:25" x14ac:dyDescent="0.45">
      <c r="P11831" s="3"/>
      <c r="W11831" s="3"/>
      <c r="Y11831" s="3"/>
    </row>
    <row r="11832" spans="16:25" x14ac:dyDescent="0.45">
      <c r="P11832" s="3"/>
      <c r="W11832" s="3"/>
      <c r="Y11832" s="3"/>
    </row>
    <row r="11833" spans="16:25" x14ac:dyDescent="0.45">
      <c r="P11833" s="3"/>
      <c r="W11833" s="3"/>
      <c r="Y11833" s="3"/>
    </row>
    <row r="11834" spans="16:25" x14ac:dyDescent="0.45">
      <c r="P11834" s="3"/>
      <c r="W11834" s="3"/>
      <c r="Y11834" s="3"/>
    </row>
    <row r="11835" spans="16:25" x14ac:dyDescent="0.45">
      <c r="P11835" s="3"/>
      <c r="W11835" s="3"/>
      <c r="Y11835" s="3"/>
    </row>
    <row r="11836" spans="16:25" x14ac:dyDescent="0.45">
      <c r="P11836" s="3"/>
      <c r="W11836" s="3"/>
      <c r="Y11836" s="3"/>
    </row>
    <row r="11837" spans="16:25" x14ac:dyDescent="0.45">
      <c r="P11837" s="3"/>
      <c r="W11837" s="3"/>
      <c r="Y11837" s="3"/>
    </row>
    <row r="11838" spans="16:25" x14ac:dyDescent="0.45">
      <c r="P11838" s="3"/>
      <c r="W11838" s="3"/>
      <c r="Y11838" s="3"/>
    </row>
    <row r="11839" spans="16:25" x14ac:dyDescent="0.45">
      <c r="P11839" s="3"/>
      <c r="W11839" s="3"/>
      <c r="Y11839" s="3"/>
    </row>
    <row r="11840" spans="16:25" x14ac:dyDescent="0.45">
      <c r="P11840" s="3"/>
      <c r="W11840" s="3"/>
      <c r="Y11840" s="3"/>
    </row>
    <row r="11841" spans="16:25" x14ac:dyDescent="0.45">
      <c r="P11841" s="3"/>
      <c r="W11841" s="3"/>
      <c r="Y11841" s="3"/>
    </row>
    <row r="11842" spans="16:25" x14ac:dyDescent="0.45">
      <c r="P11842" s="3"/>
      <c r="W11842" s="3"/>
      <c r="Y11842" s="3"/>
    </row>
    <row r="11843" spans="16:25" x14ac:dyDescent="0.45">
      <c r="P11843" s="3"/>
      <c r="W11843" s="3"/>
      <c r="Y11843" s="3"/>
    </row>
    <row r="11844" spans="16:25" x14ac:dyDescent="0.45">
      <c r="P11844" s="3"/>
      <c r="W11844" s="3"/>
      <c r="Y11844" s="3"/>
    </row>
    <row r="11845" spans="16:25" x14ac:dyDescent="0.45">
      <c r="P11845" s="3"/>
      <c r="W11845" s="3"/>
      <c r="Y11845" s="3"/>
    </row>
    <row r="11846" spans="16:25" x14ac:dyDescent="0.45">
      <c r="P11846" s="3"/>
      <c r="W11846" s="3"/>
      <c r="Y11846" s="3"/>
    </row>
    <row r="11847" spans="16:25" x14ac:dyDescent="0.45">
      <c r="P11847" s="3"/>
      <c r="W11847" s="3"/>
      <c r="Y11847" s="3"/>
    </row>
    <row r="11848" spans="16:25" x14ac:dyDescent="0.45">
      <c r="P11848" s="3"/>
      <c r="W11848" s="3"/>
      <c r="Y11848" s="3"/>
    </row>
    <row r="11849" spans="16:25" x14ac:dyDescent="0.45">
      <c r="P11849" s="3"/>
      <c r="W11849" s="3"/>
      <c r="Y11849" s="3"/>
    </row>
    <row r="11850" spans="16:25" x14ac:dyDescent="0.45">
      <c r="P11850" s="3"/>
      <c r="W11850" s="3"/>
      <c r="Y11850" s="3"/>
    </row>
    <row r="11851" spans="16:25" x14ac:dyDescent="0.45">
      <c r="P11851" s="3"/>
      <c r="W11851" s="3"/>
      <c r="Y11851" s="3"/>
    </row>
    <row r="11852" spans="16:25" x14ac:dyDescent="0.45">
      <c r="P11852" s="3"/>
      <c r="W11852" s="3"/>
      <c r="Y11852" s="3"/>
    </row>
    <row r="11853" spans="16:25" x14ac:dyDescent="0.45">
      <c r="P11853" s="3"/>
      <c r="W11853" s="3"/>
      <c r="Y11853" s="3"/>
    </row>
    <row r="11854" spans="16:25" x14ac:dyDescent="0.45">
      <c r="P11854" s="3"/>
      <c r="W11854" s="3"/>
      <c r="Y11854" s="3"/>
    </row>
    <row r="11855" spans="16:25" x14ac:dyDescent="0.45">
      <c r="P11855" s="3"/>
      <c r="W11855" s="3"/>
      <c r="Y11855" s="3"/>
    </row>
    <row r="11856" spans="16:25" x14ac:dyDescent="0.45">
      <c r="P11856" s="3"/>
      <c r="W11856" s="3"/>
      <c r="Y11856" s="3"/>
    </row>
    <row r="11857" spans="16:25" x14ac:dyDescent="0.45">
      <c r="P11857" s="3"/>
      <c r="W11857" s="3"/>
      <c r="Y11857" s="3"/>
    </row>
    <row r="11858" spans="16:25" x14ac:dyDescent="0.45">
      <c r="P11858" s="3"/>
      <c r="W11858" s="3"/>
      <c r="Y11858" s="3"/>
    </row>
    <row r="11859" spans="16:25" x14ac:dyDescent="0.45">
      <c r="P11859" s="3"/>
      <c r="W11859" s="3"/>
      <c r="Y11859" s="3"/>
    </row>
    <row r="11860" spans="16:25" x14ac:dyDescent="0.45">
      <c r="P11860" s="3"/>
      <c r="W11860" s="3"/>
      <c r="Y11860" s="3"/>
    </row>
    <row r="11861" spans="16:25" x14ac:dyDescent="0.45">
      <c r="P11861" s="3"/>
      <c r="W11861" s="3"/>
      <c r="Y11861" s="3"/>
    </row>
    <row r="11862" spans="16:25" x14ac:dyDescent="0.45">
      <c r="P11862" s="3"/>
      <c r="W11862" s="3"/>
      <c r="Y11862" s="3"/>
    </row>
    <row r="11863" spans="16:25" x14ac:dyDescent="0.45">
      <c r="P11863" s="3"/>
      <c r="W11863" s="3"/>
      <c r="Y11863" s="3"/>
    </row>
    <row r="11864" spans="16:25" x14ac:dyDescent="0.45">
      <c r="P11864" s="3"/>
      <c r="W11864" s="3"/>
      <c r="Y11864" s="3"/>
    </row>
    <row r="11865" spans="16:25" x14ac:dyDescent="0.45">
      <c r="P11865" s="3"/>
      <c r="W11865" s="3"/>
      <c r="Y11865" s="3"/>
    </row>
    <row r="11866" spans="16:25" x14ac:dyDescent="0.45">
      <c r="P11866" s="3"/>
      <c r="W11866" s="3"/>
      <c r="Y11866" s="3"/>
    </row>
    <row r="11867" spans="16:25" x14ac:dyDescent="0.45">
      <c r="P11867" s="3"/>
      <c r="W11867" s="3"/>
      <c r="Y11867" s="3"/>
    </row>
    <row r="11868" spans="16:25" x14ac:dyDescent="0.45">
      <c r="P11868" s="3"/>
      <c r="W11868" s="3"/>
      <c r="Y11868" s="3"/>
    </row>
    <row r="11869" spans="16:25" x14ac:dyDescent="0.45">
      <c r="P11869" s="3"/>
      <c r="W11869" s="3"/>
      <c r="Y11869" s="3"/>
    </row>
    <row r="11870" spans="16:25" x14ac:dyDescent="0.45">
      <c r="P11870" s="3"/>
      <c r="W11870" s="3"/>
      <c r="Y11870" s="3"/>
    </row>
    <row r="11871" spans="16:25" x14ac:dyDescent="0.45">
      <c r="P11871" s="3"/>
      <c r="W11871" s="3"/>
      <c r="Y11871" s="3"/>
    </row>
    <row r="11872" spans="16:25" x14ac:dyDescent="0.45">
      <c r="P11872" s="3"/>
      <c r="W11872" s="3"/>
      <c r="Y11872" s="3"/>
    </row>
    <row r="11873" spans="16:25" x14ac:dyDescent="0.45">
      <c r="P11873" s="3"/>
      <c r="W11873" s="3"/>
      <c r="Y11873" s="3"/>
    </row>
    <row r="11874" spans="16:25" x14ac:dyDescent="0.45">
      <c r="P11874" s="3"/>
      <c r="W11874" s="3"/>
      <c r="Y11874" s="3"/>
    </row>
    <row r="11875" spans="16:25" x14ac:dyDescent="0.45">
      <c r="P11875" s="3"/>
      <c r="W11875" s="3"/>
      <c r="Y11875" s="3"/>
    </row>
    <row r="11876" spans="16:25" x14ac:dyDescent="0.45">
      <c r="P11876" s="3"/>
      <c r="W11876" s="3"/>
      <c r="Y11876" s="3"/>
    </row>
    <row r="11877" spans="16:25" x14ac:dyDescent="0.45">
      <c r="P11877" s="3"/>
      <c r="W11877" s="3"/>
      <c r="Y11877" s="3"/>
    </row>
    <row r="11878" spans="16:25" x14ac:dyDescent="0.45">
      <c r="P11878" s="3"/>
      <c r="W11878" s="3"/>
      <c r="Y11878" s="3"/>
    </row>
    <row r="11879" spans="16:25" x14ac:dyDescent="0.45">
      <c r="P11879" s="3"/>
      <c r="W11879" s="3"/>
      <c r="Y11879" s="3"/>
    </row>
    <row r="11880" spans="16:25" x14ac:dyDescent="0.45">
      <c r="P11880" s="3"/>
      <c r="W11880" s="3"/>
      <c r="Y11880" s="3"/>
    </row>
    <row r="11881" spans="16:25" x14ac:dyDescent="0.45">
      <c r="P11881" s="3"/>
      <c r="W11881" s="3"/>
      <c r="Y11881" s="3"/>
    </row>
    <row r="11882" spans="16:25" x14ac:dyDescent="0.45">
      <c r="P11882" s="3"/>
      <c r="W11882" s="3"/>
      <c r="Y11882" s="3"/>
    </row>
    <row r="11883" spans="16:25" x14ac:dyDescent="0.45">
      <c r="P11883" s="3"/>
      <c r="W11883" s="3"/>
      <c r="Y11883" s="3"/>
    </row>
    <row r="11884" spans="16:25" x14ac:dyDescent="0.45">
      <c r="P11884" s="3"/>
      <c r="W11884" s="3"/>
      <c r="Y11884" s="3"/>
    </row>
    <row r="11885" spans="16:25" x14ac:dyDescent="0.45">
      <c r="P11885" s="3"/>
      <c r="W11885" s="3"/>
      <c r="Y11885" s="3"/>
    </row>
    <row r="11886" spans="16:25" x14ac:dyDescent="0.45">
      <c r="P11886" s="3"/>
      <c r="W11886" s="3"/>
      <c r="Y11886" s="3"/>
    </row>
    <row r="11887" spans="16:25" x14ac:dyDescent="0.45">
      <c r="P11887" s="3"/>
      <c r="W11887" s="3"/>
      <c r="Y11887" s="3"/>
    </row>
    <row r="11888" spans="16:25" x14ac:dyDescent="0.45">
      <c r="P11888" s="3"/>
      <c r="W11888" s="3"/>
      <c r="Y11888" s="3"/>
    </row>
    <row r="11889" spans="16:25" x14ac:dyDescent="0.45">
      <c r="P11889" s="3"/>
      <c r="W11889" s="3"/>
      <c r="Y11889" s="3"/>
    </row>
    <row r="11890" spans="16:25" x14ac:dyDescent="0.45">
      <c r="P11890" s="3"/>
      <c r="W11890" s="3"/>
      <c r="Y11890" s="3"/>
    </row>
    <row r="11891" spans="16:25" x14ac:dyDescent="0.45">
      <c r="P11891" s="3"/>
      <c r="W11891" s="3"/>
      <c r="Y11891" s="3"/>
    </row>
    <row r="11892" spans="16:25" x14ac:dyDescent="0.45">
      <c r="P11892" s="3"/>
      <c r="W11892" s="3"/>
      <c r="Y11892" s="3"/>
    </row>
    <row r="11893" spans="16:25" x14ac:dyDescent="0.45">
      <c r="P11893" s="3"/>
      <c r="W11893" s="3"/>
      <c r="Y11893" s="3"/>
    </row>
    <row r="11894" spans="16:25" x14ac:dyDescent="0.45">
      <c r="P11894" s="3"/>
      <c r="W11894" s="3"/>
      <c r="Y11894" s="3"/>
    </row>
    <row r="11895" spans="16:25" x14ac:dyDescent="0.45">
      <c r="P11895" s="3"/>
      <c r="W11895" s="3"/>
      <c r="Y11895" s="3"/>
    </row>
    <row r="11896" spans="16:25" x14ac:dyDescent="0.45">
      <c r="P11896" s="3"/>
      <c r="W11896" s="3"/>
      <c r="Y11896" s="3"/>
    </row>
    <row r="11897" spans="16:25" x14ac:dyDescent="0.45">
      <c r="P11897" s="3"/>
      <c r="W11897" s="3"/>
      <c r="Y11897" s="3"/>
    </row>
    <row r="11898" spans="16:25" x14ac:dyDescent="0.45">
      <c r="P11898" s="3"/>
      <c r="W11898" s="3"/>
      <c r="Y11898" s="3"/>
    </row>
    <row r="11899" spans="16:25" x14ac:dyDescent="0.45">
      <c r="P11899" s="3"/>
      <c r="W11899" s="3"/>
      <c r="Y11899" s="3"/>
    </row>
    <row r="11900" spans="16:25" x14ac:dyDescent="0.45">
      <c r="P11900" s="3"/>
      <c r="W11900" s="3"/>
      <c r="Y11900" s="3"/>
    </row>
    <row r="11901" spans="16:25" x14ac:dyDescent="0.45">
      <c r="P11901" s="3"/>
      <c r="W11901" s="3"/>
      <c r="Y11901" s="3"/>
    </row>
    <row r="11902" spans="16:25" x14ac:dyDescent="0.45">
      <c r="P11902" s="3"/>
      <c r="W11902" s="3"/>
      <c r="Y11902" s="3"/>
    </row>
    <row r="11903" spans="16:25" x14ac:dyDescent="0.45">
      <c r="P11903" s="3"/>
      <c r="W11903" s="3"/>
      <c r="Y11903" s="3"/>
    </row>
    <row r="11904" spans="16:25" x14ac:dyDescent="0.45">
      <c r="P11904" s="3"/>
      <c r="W11904" s="3"/>
      <c r="Y11904" s="3"/>
    </row>
    <row r="11905" spans="16:25" x14ac:dyDescent="0.45">
      <c r="P11905" s="3"/>
      <c r="W11905" s="3"/>
      <c r="Y11905" s="3"/>
    </row>
    <row r="11906" spans="16:25" x14ac:dyDescent="0.45">
      <c r="P11906" s="3"/>
      <c r="W11906" s="3"/>
      <c r="Y11906" s="3"/>
    </row>
    <row r="11907" spans="16:25" x14ac:dyDescent="0.45">
      <c r="P11907" s="3"/>
      <c r="W11907" s="3"/>
      <c r="Y11907" s="3"/>
    </row>
    <row r="11908" spans="16:25" x14ac:dyDescent="0.45">
      <c r="P11908" s="3"/>
      <c r="W11908" s="3"/>
      <c r="Y11908" s="3"/>
    </row>
    <row r="11909" spans="16:25" x14ac:dyDescent="0.45">
      <c r="P11909" s="3"/>
      <c r="W11909" s="3"/>
      <c r="Y11909" s="3"/>
    </row>
    <row r="11910" spans="16:25" x14ac:dyDescent="0.45">
      <c r="P11910" s="3"/>
      <c r="W11910" s="3"/>
      <c r="Y11910" s="3"/>
    </row>
    <row r="11911" spans="16:25" x14ac:dyDescent="0.45">
      <c r="P11911" s="3"/>
      <c r="W11911" s="3"/>
      <c r="Y11911" s="3"/>
    </row>
    <row r="11912" spans="16:25" x14ac:dyDescent="0.45">
      <c r="P11912" s="3"/>
      <c r="W11912" s="3"/>
      <c r="Y11912" s="3"/>
    </row>
    <row r="11913" spans="16:25" x14ac:dyDescent="0.45">
      <c r="P11913" s="3"/>
      <c r="W11913" s="3"/>
      <c r="Y11913" s="3"/>
    </row>
    <row r="11914" spans="16:25" x14ac:dyDescent="0.45">
      <c r="P11914" s="3"/>
      <c r="W11914" s="3"/>
      <c r="Y11914" s="3"/>
    </row>
    <row r="11915" spans="16:25" x14ac:dyDescent="0.45">
      <c r="P11915" s="3"/>
      <c r="W11915" s="3"/>
      <c r="Y11915" s="3"/>
    </row>
    <row r="11916" spans="16:25" x14ac:dyDescent="0.45">
      <c r="P11916" s="3"/>
      <c r="W11916" s="3"/>
      <c r="Y11916" s="3"/>
    </row>
    <row r="11917" spans="16:25" x14ac:dyDescent="0.45">
      <c r="P11917" s="3"/>
      <c r="W11917" s="3"/>
      <c r="Y11917" s="3"/>
    </row>
    <row r="11918" spans="16:25" x14ac:dyDescent="0.45">
      <c r="P11918" s="3"/>
      <c r="W11918" s="3"/>
      <c r="Y11918" s="3"/>
    </row>
    <row r="11919" spans="16:25" x14ac:dyDescent="0.45">
      <c r="P11919" s="3"/>
      <c r="W11919" s="3"/>
      <c r="Y11919" s="3"/>
    </row>
    <row r="11920" spans="16:25" x14ac:dyDescent="0.45">
      <c r="P11920" s="3"/>
      <c r="W11920" s="3"/>
      <c r="Y11920" s="3"/>
    </row>
    <row r="11921" spans="16:25" x14ac:dyDescent="0.45">
      <c r="P11921" s="3"/>
      <c r="W11921" s="3"/>
      <c r="Y11921" s="3"/>
    </row>
    <row r="11922" spans="16:25" x14ac:dyDescent="0.45">
      <c r="P11922" s="3"/>
      <c r="W11922" s="3"/>
      <c r="Y11922" s="3"/>
    </row>
    <row r="11923" spans="16:25" x14ac:dyDescent="0.45">
      <c r="P11923" s="3"/>
      <c r="W11923" s="3"/>
      <c r="Y11923" s="3"/>
    </row>
    <row r="11924" spans="16:25" x14ac:dyDescent="0.45">
      <c r="P11924" s="3"/>
      <c r="W11924" s="3"/>
      <c r="Y11924" s="3"/>
    </row>
    <row r="11925" spans="16:25" x14ac:dyDescent="0.45">
      <c r="P11925" s="3"/>
      <c r="W11925" s="3"/>
      <c r="Y11925" s="3"/>
    </row>
    <row r="11926" spans="16:25" x14ac:dyDescent="0.45">
      <c r="P11926" s="3"/>
      <c r="W11926" s="3"/>
      <c r="Y11926" s="3"/>
    </row>
    <row r="11927" spans="16:25" x14ac:dyDescent="0.45">
      <c r="P11927" s="3"/>
      <c r="W11927" s="3"/>
      <c r="Y11927" s="3"/>
    </row>
    <row r="11928" spans="16:25" x14ac:dyDescent="0.45">
      <c r="P11928" s="3"/>
      <c r="W11928" s="3"/>
      <c r="Y11928" s="3"/>
    </row>
    <row r="11929" spans="16:25" x14ac:dyDescent="0.45">
      <c r="P11929" s="3"/>
      <c r="W11929" s="3"/>
      <c r="Y11929" s="3"/>
    </row>
    <row r="11930" spans="16:25" x14ac:dyDescent="0.45">
      <c r="P11930" s="3"/>
      <c r="W11930" s="3"/>
      <c r="Y11930" s="3"/>
    </row>
    <row r="11931" spans="16:25" x14ac:dyDescent="0.45">
      <c r="P11931" s="3"/>
      <c r="W11931" s="3"/>
      <c r="Y11931" s="3"/>
    </row>
    <row r="11932" spans="16:25" x14ac:dyDescent="0.45">
      <c r="P11932" s="3"/>
      <c r="W11932" s="3"/>
      <c r="Y11932" s="3"/>
    </row>
    <row r="11933" spans="16:25" x14ac:dyDescent="0.45">
      <c r="P11933" s="3"/>
      <c r="W11933" s="3"/>
      <c r="Y11933" s="3"/>
    </row>
    <row r="11934" spans="16:25" x14ac:dyDescent="0.45">
      <c r="P11934" s="3"/>
      <c r="W11934" s="3"/>
      <c r="Y11934" s="3"/>
    </row>
    <row r="11935" spans="16:25" x14ac:dyDescent="0.45">
      <c r="P11935" s="3"/>
      <c r="W11935" s="3"/>
      <c r="Y11935" s="3"/>
    </row>
    <row r="11936" spans="16:25" x14ac:dyDescent="0.45">
      <c r="P11936" s="3"/>
      <c r="W11936" s="3"/>
      <c r="Y11936" s="3"/>
    </row>
    <row r="11937" spans="16:25" x14ac:dyDescent="0.45">
      <c r="P11937" s="3"/>
      <c r="W11937" s="3"/>
      <c r="Y11937" s="3"/>
    </row>
    <row r="11938" spans="16:25" x14ac:dyDescent="0.45">
      <c r="P11938" s="3"/>
      <c r="W11938" s="3"/>
      <c r="Y11938" s="3"/>
    </row>
    <row r="11939" spans="16:25" x14ac:dyDescent="0.45">
      <c r="P11939" s="3"/>
      <c r="W11939" s="3"/>
      <c r="Y11939" s="3"/>
    </row>
    <row r="11940" spans="16:25" x14ac:dyDescent="0.45">
      <c r="P11940" s="3"/>
      <c r="W11940" s="3"/>
      <c r="Y11940" s="3"/>
    </row>
    <row r="11941" spans="16:25" x14ac:dyDescent="0.45">
      <c r="P11941" s="3"/>
      <c r="W11941" s="3"/>
      <c r="Y11941" s="3"/>
    </row>
    <row r="11942" spans="16:25" x14ac:dyDescent="0.45">
      <c r="P11942" s="3"/>
      <c r="W11942" s="3"/>
      <c r="Y11942" s="3"/>
    </row>
    <row r="11943" spans="16:25" x14ac:dyDescent="0.45">
      <c r="P11943" s="3"/>
      <c r="W11943" s="3"/>
      <c r="Y11943" s="3"/>
    </row>
    <row r="11944" spans="16:25" x14ac:dyDescent="0.45">
      <c r="P11944" s="3"/>
      <c r="W11944" s="3"/>
      <c r="Y11944" s="3"/>
    </row>
    <row r="11945" spans="16:25" x14ac:dyDescent="0.45">
      <c r="P11945" s="3"/>
      <c r="W11945" s="3"/>
      <c r="Y11945" s="3"/>
    </row>
    <row r="11946" spans="16:25" x14ac:dyDescent="0.45">
      <c r="P11946" s="3"/>
      <c r="W11946" s="3"/>
      <c r="Y11946" s="3"/>
    </row>
    <row r="11947" spans="16:25" x14ac:dyDescent="0.45">
      <c r="P11947" s="3"/>
      <c r="W11947" s="3"/>
      <c r="Y11947" s="3"/>
    </row>
    <row r="11948" spans="16:25" x14ac:dyDescent="0.45">
      <c r="P11948" s="3"/>
      <c r="W11948" s="3"/>
      <c r="Y11948" s="3"/>
    </row>
    <row r="11949" spans="16:25" x14ac:dyDescent="0.45">
      <c r="P11949" s="3"/>
      <c r="W11949" s="3"/>
      <c r="Y11949" s="3"/>
    </row>
    <row r="11950" spans="16:25" x14ac:dyDescent="0.45">
      <c r="P11950" s="3"/>
      <c r="W11950" s="3"/>
      <c r="Y11950" s="3"/>
    </row>
    <row r="11951" spans="16:25" x14ac:dyDescent="0.45">
      <c r="P11951" s="3"/>
      <c r="W11951" s="3"/>
      <c r="Y11951" s="3"/>
    </row>
    <row r="11952" spans="16:25" x14ac:dyDescent="0.45">
      <c r="P11952" s="3"/>
      <c r="W11952" s="3"/>
      <c r="Y11952" s="3"/>
    </row>
    <row r="11953" spans="16:25" x14ac:dyDescent="0.45">
      <c r="P11953" s="3"/>
      <c r="W11953" s="3"/>
      <c r="Y11953" s="3"/>
    </row>
    <row r="11954" spans="16:25" x14ac:dyDescent="0.45">
      <c r="P11954" s="3"/>
      <c r="W11954" s="3"/>
      <c r="Y11954" s="3"/>
    </row>
    <row r="11955" spans="16:25" x14ac:dyDescent="0.45">
      <c r="P11955" s="3"/>
      <c r="W11955" s="3"/>
      <c r="Y11955" s="3"/>
    </row>
    <row r="11956" spans="16:25" x14ac:dyDescent="0.45">
      <c r="P11956" s="3"/>
      <c r="W11956" s="3"/>
      <c r="Y11956" s="3"/>
    </row>
    <row r="11957" spans="16:25" x14ac:dyDescent="0.45">
      <c r="P11957" s="3"/>
      <c r="W11957" s="3"/>
      <c r="Y11957" s="3"/>
    </row>
    <row r="11958" spans="16:25" x14ac:dyDescent="0.45">
      <c r="P11958" s="3"/>
      <c r="W11958" s="3"/>
      <c r="Y11958" s="3"/>
    </row>
    <row r="11959" spans="16:25" x14ac:dyDescent="0.45">
      <c r="P11959" s="3"/>
      <c r="W11959" s="3"/>
      <c r="Y11959" s="3"/>
    </row>
    <row r="11960" spans="16:25" x14ac:dyDescent="0.45">
      <c r="P11960" s="3"/>
      <c r="W11960" s="3"/>
      <c r="Y11960" s="3"/>
    </row>
    <row r="11961" spans="16:25" x14ac:dyDescent="0.45">
      <c r="P11961" s="3"/>
      <c r="W11961" s="3"/>
      <c r="Y11961" s="3"/>
    </row>
    <row r="11962" spans="16:25" x14ac:dyDescent="0.45">
      <c r="P11962" s="3"/>
      <c r="W11962" s="3"/>
      <c r="Y11962" s="3"/>
    </row>
    <row r="11963" spans="16:25" x14ac:dyDescent="0.45">
      <c r="P11963" s="3"/>
      <c r="W11963" s="3"/>
      <c r="Y11963" s="3"/>
    </row>
    <row r="11964" spans="16:25" x14ac:dyDescent="0.45">
      <c r="P11964" s="3"/>
      <c r="W11964" s="3"/>
      <c r="Y11964" s="3"/>
    </row>
    <row r="11965" spans="16:25" x14ac:dyDescent="0.45">
      <c r="P11965" s="3"/>
      <c r="W11965" s="3"/>
      <c r="Y11965" s="3"/>
    </row>
    <row r="11966" spans="16:25" x14ac:dyDescent="0.45">
      <c r="P11966" s="3"/>
      <c r="W11966" s="3"/>
      <c r="Y11966" s="3"/>
    </row>
    <row r="11967" spans="16:25" x14ac:dyDescent="0.45">
      <c r="P11967" s="3"/>
      <c r="W11967" s="3"/>
      <c r="Y11967" s="3"/>
    </row>
    <row r="11968" spans="16:25" x14ac:dyDescent="0.45">
      <c r="P11968" s="3"/>
      <c r="W11968" s="3"/>
      <c r="Y11968" s="3"/>
    </row>
    <row r="11969" spans="16:25" x14ac:dyDescent="0.45">
      <c r="P11969" s="3"/>
      <c r="W11969" s="3"/>
      <c r="Y11969" s="3"/>
    </row>
    <row r="11970" spans="16:25" x14ac:dyDescent="0.45">
      <c r="P11970" s="3"/>
      <c r="W11970" s="3"/>
      <c r="Y11970" s="3"/>
    </row>
    <row r="11971" spans="16:25" x14ac:dyDescent="0.45">
      <c r="P11971" s="3"/>
      <c r="W11971" s="3"/>
      <c r="Y11971" s="3"/>
    </row>
    <row r="11972" spans="16:25" x14ac:dyDescent="0.45">
      <c r="P11972" s="3"/>
      <c r="W11972" s="3"/>
      <c r="Y11972" s="3"/>
    </row>
    <row r="11973" spans="16:25" x14ac:dyDescent="0.45">
      <c r="P11973" s="3"/>
      <c r="W11973" s="3"/>
      <c r="Y11973" s="3"/>
    </row>
    <row r="11974" spans="16:25" x14ac:dyDescent="0.45">
      <c r="P11974" s="3"/>
      <c r="W11974" s="3"/>
      <c r="Y11974" s="3"/>
    </row>
    <row r="11975" spans="16:25" x14ac:dyDescent="0.45">
      <c r="P11975" s="3"/>
      <c r="W11975" s="3"/>
      <c r="Y11975" s="3"/>
    </row>
    <row r="11976" spans="16:25" x14ac:dyDescent="0.45">
      <c r="P11976" s="3"/>
      <c r="W11976" s="3"/>
      <c r="Y11976" s="3"/>
    </row>
    <row r="11977" spans="16:25" x14ac:dyDescent="0.45">
      <c r="P11977" s="3"/>
      <c r="W11977" s="3"/>
      <c r="Y11977" s="3"/>
    </row>
    <row r="11978" spans="16:25" x14ac:dyDescent="0.45">
      <c r="P11978" s="3"/>
      <c r="W11978" s="3"/>
      <c r="Y11978" s="3"/>
    </row>
    <row r="11979" spans="16:25" x14ac:dyDescent="0.45">
      <c r="P11979" s="3"/>
      <c r="W11979" s="3"/>
      <c r="Y11979" s="3"/>
    </row>
    <row r="11980" spans="16:25" x14ac:dyDescent="0.45">
      <c r="P11980" s="3"/>
      <c r="W11980" s="3"/>
      <c r="Y11980" s="3"/>
    </row>
    <row r="11981" spans="16:25" x14ac:dyDescent="0.45">
      <c r="P11981" s="3"/>
      <c r="W11981" s="3"/>
      <c r="Y11981" s="3"/>
    </row>
    <row r="11982" spans="16:25" x14ac:dyDescent="0.45">
      <c r="P11982" s="3"/>
      <c r="W11982" s="3"/>
      <c r="Y11982" s="3"/>
    </row>
    <row r="11983" spans="16:25" x14ac:dyDescent="0.45">
      <c r="P11983" s="3"/>
      <c r="W11983" s="3"/>
      <c r="Y11983" s="3"/>
    </row>
    <row r="11984" spans="16:25" x14ac:dyDescent="0.45">
      <c r="P11984" s="3"/>
      <c r="W11984" s="3"/>
      <c r="Y11984" s="3"/>
    </row>
    <row r="11985" spans="16:25" x14ac:dyDescent="0.45">
      <c r="P11985" s="3"/>
      <c r="W11985" s="3"/>
      <c r="Y11985" s="3"/>
    </row>
    <row r="11986" spans="16:25" x14ac:dyDescent="0.45">
      <c r="P11986" s="3"/>
      <c r="W11986" s="3"/>
      <c r="Y11986" s="3"/>
    </row>
    <row r="11987" spans="16:25" x14ac:dyDescent="0.45">
      <c r="P11987" s="3"/>
      <c r="W11987" s="3"/>
      <c r="Y11987" s="3"/>
    </row>
    <row r="11988" spans="16:25" x14ac:dyDescent="0.45">
      <c r="P11988" s="3"/>
      <c r="W11988" s="3"/>
      <c r="Y11988" s="3"/>
    </row>
    <row r="11989" spans="16:25" x14ac:dyDescent="0.45">
      <c r="P11989" s="3"/>
      <c r="W11989" s="3"/>
      <c r="Y11989" s="3"/>
    </row>
    <row r="11990" spans="16:25" x14ac:dyDescent="0.45">
      <c r="P11990" s="3"/>
      <c r="W11990" s="3"/>
      <c r="Y11990" s="3"/>
    </row>
    <row r="11991" spans="16:25" x14ac:dyDescent="0.45">
      <c r="P11991" s="3"/>
      <c r="W11991" s="3"/>
      <c r="Y11991" s="3"/>
    </row>
    <row r="11992" spans="16:25" x14ac:dyDescent="0.45">
      <c r="P11992" s="3"/>
      <c r="W11992" s="3"/>
      <c r="Y11992" s="3"/>
    </row>
    <row r="11993" spans="16:25" x14ac:dyDescent="0.45">
      <c r="P11993" s="3"/>
      <c r="W11993" s="3"/>
      <c r="Y11993" s="3"/>
    </row>
    <row r="11994" spans="16:25" x14ac:dyDescent="0.45">
      <c r="P11994" s="3"/>
      <c r="W11994" s="3"/>
      <c r="Y11994" s="3"/>
    </row>
    <row r="11995" spans="16:25" x14ac:dyDescent="0.45">
      <c r="P11995" s="3"/>
      <c r="W11995" s="3"/>
      <c r="Y11995" s="3"/>
    </row>
    <row r="11996" spans="16:25" x14ac:dyDescent="0.45">
      <c r="P11996" s="3"/>
      <c r="W11996" s="3"/>
      <c r="Y11996" s="3"/>
    </row>
    <row r="11997" spans="16:25" x14ac:dyDescent="0.45">
      <c r="P11997" s="3"/>
      <c r="W11997" s="3"/>
      <c r="Y11997" s="3"/>
    </row>
    <row r="11998" spans="16:25" x14ac:dyDescent="0.45">
      <c r="P11998" s="3"/>
      <c r="W11998" s="3"/>
      <c r="Y11998" s="3"/>
    </row>
    <row r="11999" spans="16:25" x14ac:dyDescent="0.45">
      <c r="P11999" s="3"/>
      <c r="W11999" s="3"/>
      <c r="Y11999" s="3"/>
    </row>
    <row r="12000" spans="16:25" x14ac:dyDescent="0.45">
      <c r="P12000" s="3"/>
      <c r="W12000" s="3"/>
      <c r="Y12000" s="3"/>
    </row>
    <row r="12001" spans="16:25" x14ac:dyDescent="0.45">
      <c r="P12001" s="3"/>
      <c r="W12001" s="3"/>
      <c r="Y12001" s="3"/>
    </row>
    <row r="12002" spans="16:25" x14ac:dyDescent="0.45">
      <c r="P12002" s="3"/>
      <c r="W12002" s="3"/>
      <c r="Y12002" s="3"/>
    </row>
    <row r="12003" spans="16:25" x14ac:dyDescent="0.45">
      <c r="P12003" s="3"/>
      <c r="W12003" s="3"/>
      <c r="Y12003" s="3"/>
    </row>
    <row r="12004" spans="16:25" x14ac:dyDescent="0.45">
      <c r="P12004" s="3"/>
      <c r="W12004" s="3"/>
      <c r="Y12004" s="3"/>
    </row>
    <row r="12005" spans="16:25" x14ac:dyDescent="0.45">
      <c r="P12005" s="3"/>
      <c r="W12005" s="3"/>
      <c r="Y12005" s="3"/>
    </row>
    <row r="12006" spans="16:25" x14ac:dyDescent="0.45">
      <c r="P12006" s="3"/>
      <c r="W12006" s="3"/>
      <c r="Y12006" s="3"/>
    </row>
    <row r="12007" spans="16:25" x14ac:dyDescent="0.45">
      <c r="P12007" s="3"/>
      <c r="W12007" s="3"/>
      <c r="Y12007" s="3"/>
    </row>
    <row r="12008" spans="16:25" x14ac:dyDescent="0.45">
      <c r="P12008" s="3"/>
      <c r="W12008" s="3"/>
      <c r="Y12008" s="3"/>
    </row>
    <row r="12009" spans="16:25" x14ac:dyDescent="0.45">
      <c r="P12009" s="3"/>
      <c r="W12009" s="3"/>
      <c r="Y12009" s="3"/>
    </row>
    <row r="12010" spans="16:25" x14ac:dyDescent="0.45">
      <c r="P12010" s="3"/>
      <c r="W12010" s="3"/>
      <c r="Y12010" s="3"/>
    </row>
    <row r="12011" spans="16:25" x14ac:dyDescent="0.45">
      <c r="P12011" s="3"/>
      <c r="W12011" s="3"/>
      <c r="Y12011" s="3"/>
    </row>
    <row r="12012" spans="16:25" x14ac:dyDescent="0.45">
      <c r="P12012" s="3"/>
      <c r="W12012" s="3"/>
      <c r="Y12012" s="3"/>
    </row>
    <row r="12013" spans="16:25" x14ac:dyDescent="0.45">
      <c r="P12013" s="3"/>
      <c r="W12013" s="3"/>
      <c r="Y12013" s="3"/>
    </row>
    <row r="12014" spans="16:25" x14ac:dyDescent="0.45">
      <c r="P12014" s="3"/>
      <c r="W12014" s="3"/>
      <c r="Y12014" s="3"/>
    </row>
    <row r="12015" spans="16:25" x14ac:dyDescent="0.45">
      <c r="P12015" s="3"/>
      <c r="W12015" s="3"/>
      <c r="Y12015" s="3"/>
    </row>
    <row r="12016" spans="16:25" x14ac:dyDescent="0.45">
      <c r="P12016" s="3"/>
      <c r="W12016" s="3"/>
      <c r="Y12016" s="3"/>
    </row>
    <row r="12017" spans="16:25" x14ac:dyDescent="0.45">
      <c r="P12017" s="3"/>
      <c r="W12017" s="3"/>
      <c r="Y12017" s="3"/>
    </row>
    <row r="12018" spans="16:25" x14ac:dyDescent="0.45">
      <c r="P12018" s="3"/>
      <c r="W12018" s="3"/>
      <c r="Y12018" s="3"/>
    </row>
    <row r="12019" spans="16:25" x14ac:dyDescent="0.45">
      <c r="P12019" s="3"/>
      <c r="W12019" s="3"/>
      <c r="Y12019" s="3"/>
    </row>
    <row r="12020" spans="16:25" x14ac:dyDescent="0.45">
      <c r="P12020" s="3"/>
      <c r="W12020" s="3"/>
      <c r="Y12020" s="3"/>
    </row>
    <row r="12021" spans="16:25" x14ac:dyDescent="0.45">
      <c r="P12021" s="3"/>
      <c r="W12021" s="3"/>
      <c r="Y12021" s="3"/>
    </row>
    <row r="12022" spans="16:25" x14ac:dyDescent="0.45">
      <c r="P12022" s="3"/>
      <c r="W12022" s="3"/>
      <c r="Y12022" s="3"/>
    </row>
    <row r="12023" spans="16:25" x14ac:dyDescent="0.45">
      <c r="P12023" s="3"/>
      <c r="W12023" s="3"/>
      <c r="Y12023" s="3"/>
    </row>
    <row r="12024" spans="16:25" x14ac:dyDescent="0.45">
      <c r="P12024" s="3"/>
      <c r="W12024" s="3"/>
      <c r="Y12024" s="3"/>
    </row>
    <row r="12025" spans="16:25" x14ac:dyDescent="0.45">
      <c r="P12025" s="3"/>
      <c r="W12025" s="3"/>
      <c r="Y12025" s="3"/>
    </row>
    <row r="12026" spans="16:25" x14ac:dyDescent="0.45">
      <c r="P12026" s="3"/>
      <c r="W12026" s="3"/>
      <c r="Y12026" s="3"/>
    </row>
    <row r="12027" spans="16:25" x14ac:dyDescent="0.45">
      <c r="P12027" s="3"/>
      <c r="W12027" s="3"/>
      <c r="Y12027" s="3"/>
    </row>
    <row r="12028" spans="16:25" x14ac:dyDescent="0.45">
      <c r="P12028" s="3"/>
      <c r="W12028" s="3"/>
      <c r="Y12028" s="3"/>
    </row>
    <row r="12029" spans="16:25" x14ac:dyDescent="0.45">
      <c r="P12029" s="3"/>
      <c r="W12029" s="3"/>
      <c r="Y12029" s="3"/>
    </row>
    <row r="12030" spans="16:25" x14ac:dyDescent="0.45">
      <c r="P12030" s="3"/>
      <c r="W12030" s="3"/>
      <c r="Y12030" s="3"/>
    </row>
    <row r="12031" spans="16:25" x14ac:dyDescent="0.45">
      <c r="P12031" s="3"/>
      <c r="W12031" s="3"/>
      <c r="Y12031" s="3"/>
    </row>
    <row r="12032" spans="16:25" x14ac:dyDescent="0.45">
      <c r="P12032" s="3"/>
      <c r="W12032" s="3"/>
      <c r="Y12032" s="3"/>
    </row>
    <row r="12033" spans="16:25" x14ac:dyDescent="0.45">
      <c r="P12033" s="3"/>
      <c r="W12033" s="3"/>
      <c r="Y12033" s="3"/>
    </row>
    <row r="12034" spans="16:25" x14ac:dyDescent="0.45">
      <c r="P12034" s="3"/>
      <c r="W12034" s="3"/>
      <c r="Y12034" s="3"/>
    </row>
    <row r="12035" spans="16:25" x14ac:dyDescent="0.45">
      <c r="P12035" s="3"/>
      <c r="W12035" s="3"/>
      <c r="Y12035" s="3"/>
    </row>
    <row r="12036" spans="16:25" x14ac:dyDescent="0.45">
      <c r="P12036" s="3"/>
      <c r="W12036" s="3"/>
      <c r="Y12036" s="3"/>
    </row>
    <row r="12037" spans="16:25" x14ac:dyDescent="0.45">
      <c r="P12037" s="3"/>
      <c r="W12037" s="3"/>
      <c r="Y12037" s="3"/>
    </row>
    <row r="12038" spans="16:25" x14ac:dyDescent="0.45">
      <c r="P12038" s="3"/>
      <c r="W12038" s="3"/>
      <c r="Y12038" s="3"/>
    </row>
    <row r="12039" spans="16:25" x14ac:dyDescent="0.45">
      <c r="P12039" s="3"/>
      <c r="W12039" s="3"/>
      <c r="Y12039" s="3"/>
    </row>
    <row r="12040" spans="16:25" x14ac:dyDescent="0.45">
      <c r="P12040" s="3"/>
      <c r="W12040" s="3"/>
      <c r="Y12040" s="3"/>
    </row>
    <row r="12041" spans="16:25" x14ac:dyDescent="0.45">
      <c r="P12041" s="3"/>
      <c r="W12041" s="3"/>
      <c r="Y12041" s="3"/>
    </row>
    <row r="12042" spans="16:25" x14ac:dyDescent="0.45">
      <c r="P12042" s="3"/>
      <c r="W12042" s="3"/>
      <c r="Y12042" s="3"/>
    </row>
    <row r="12043" spans="16:25" x14ac:dyDescent="0.45">
      <c r="P12043" s="3"/>
      <c r="W12043" s="3"/>
      <c r="Y12043" s="3"/>
    </row>
    <row r="12044" spans="16:25" x14ac:dyDescent="0.45">
      <c r="P12044" s="3"/>
      <c r="W12044" s="3"/>
      <c r="Y12044" s="3"/>
    </row>
    <row r="12045" spans="16:25" x14ac:dyDescent="0.45">
      <c r="P12045" s="3"/>
      <c r="W12045" s="3"/>
      <c r="Y12045" s="3"/>
    </row>
    <row r="12046" spans="16:25" x14ac:dyDescent="0.45">
      <c r="P12046" s="3"/>
      <c r="W12046" s="3"/>
      <c r="Y12046" s="3"/>
    </row>
    <row r="12047" spans="16:25" x14ac:dyDescent="0.45">
      <c r="P12047" s="3"/>
      <c r="W12047" s="3"/>
      <c r="Y12047" s="3"/>
    </row>
    <row r="12048" spans="16:25" x14ac:dyDescent="0.45">
      <c r="P12048" s="3"/>
      <c r="W12048" s="3"/>
      <c r="Y12048" s="3"/>
    </row>
    <row r="12049" spans="16:25" x14ac:dyDescent="0.45">
      <c r="P12049" s="3"/>
      <c r="W12049" s="3"/>
      <c r="Y12049" s="3"/>
    </row>
    <row r="12050" spans="16:25" x14ac:dyDescent="0.45">
      <c r="P12050" s="3"/>
      <c r="W12050" s="3"/>
      <c r="Y12050" s="3"/>
    </row>
    <row r="12051" spans="16:25" x14ac:dyDescent="0.45">
      <c r="P12051" s="3"/>
      <c r="W12051" s="3"/>
      <c r="Y12051" s="3"/>
    </row>
    <row r="12052" spans="16:25" x14ac:dyDescent="0.45">
      <c r="P12052" s="3"/>
      <c r="W12052" s="3"/>
      <c r="Y12052" s="3"/>
    </row>
    <row r="12053" spans="16:25" x14ac:dyDescent="0.45">
      <c r="P12053" s="3"/>
      <c r="W12053" s="3"/>
      <c r="Y12053" s="3"/>
    </row>
    <row r="12054" spans="16:25" x14ac:dyDescent="0.45">
      <c r="P12054" s="3"/>
      <c r="W12054" s="3"/>
      <c r="Y12054" s="3"/>
    </row>
    <row r="12055" spans="16:25" x14ac:dyDescent="0.45">
      <c r="P12055" s="3"/>
      <c r="W12055" s="3"/>
      <c r="Y12055" s="3"/>
    </row>
    <row r="12056" spans="16:25" x14ac:dyDescent="0.45">
      <c r="P12056" s="3"/>
      <c r="W12056" s="3"/>
      <c r="Y12056" s="3"/>
    </row>
    <row r="12057" spans="16:25" x14ac:dyDescent="0.45">
      <c r="P12057" s="3"/>
      <c r="W12057" s="3"/>
      <c r="Y12057" s="3"/>
    </row>
    <row r="12058" spans="16:25" x14ac:dyDescent="0.45">
      <c r="P12058" s="3"/>
      <c r="W12058" s="3"/>
      <c r="Y12058" s="3"/>
    </row>
    <row r="12059" spans="16:25" x14ac:dyDescent="0.45">
      <c r="P12059" s="3"/>
      <c r="W12059" s="3"/>
      <c r="Y12059" s="3"/>
    </row>
    <row r="12060" spans="16:25" x14ac:dyDescent="0.45">
      <c r="P12060" s="3"/>
      <c r="W12060" s="3"/>
      <c r="Y12060" s="3"/>
    </row>
    <row r="12061" spans="16:25" x14ac:dyDescent="0.45">
      <c r="P12061" s="3"/>
      <c r="W12061" s="3"/>
      <c r="Y12061" s="3"/>
    </row>
    <row r="12062" spans="16:25" x14ac:dyDescent="0.45">
      <c r="P12062" s="3"/>
      <c r="W12062" s="3"/>
      <c r="Y12062" s="3"/>
    </row>
    <row r="12063" spans="16:25" x14ac:dyDescent="0.45">
      <c r="P12063" s="3"/>
      <c r="W12063" s="3"/>
      <c r="Y12063" s="3"/>
    </row>
    <row r="12064" spans="16:25" x14ac:dyDescent="0.45">
      <c r="P12064" s="3"/>
      <c r="W12064" s="3"/>
      <c r="Y12064" s="3"/>
    </row>
    <row r="12065" spans="16:25" x14ac:dyDescent="0.45">
      <c r="P12065" s="3"/>
      <c r="W12065" s="3"/>
      <c r="Y12065" s="3"/>
    </row>
    <row r="12066" spans="16:25" x14ac:dyDescent="0.45">
      <c r="P12066" s="3"/>
      <c r="W12066" s="3"/>
      <c r="Y12066" s="3"/>
    </row>
    <row r="12067" spans="16:25" x14ac:dyDescent="0.45">
      <c r="P12067" s="3"/>
      <c r="W12067" s="3"/>
      <c r="Y12067" s="3"/>
    </row>
    <row r="12068" spans="16:25" x14ac:dyDescent="0.45">
      <c r="P12068" s="3"/>
      <c r="W12068" s="3"/>
      <c r="Y12068" s="3"/>
    </row>
    <row r="12069" spans="16:25" x14ac:dyDescent="0.45">
      <c r="P12069" s="3"/>
      <c r="W12069" s="3"/>
      <c r="Y12069" s="3"/>
    </row>
    <row r="12070" spans="16:25" x14ac:dyDescent="0.45">
      <c r="P12070" s="3"/>
      <c r="W12070" s="3"/>
      <c r="Y12070" s="3"/>
    </row>
    <row r="12071" spans="16:25" x14ac:dyDescent="0.45">
      <c r="P12071" s="3"/>
      <c r="W12071" s="3"/>
      <c r="Y12071" s="3"/>
    </row>
    <row r="12072" spans="16:25" x14ac:dyDescent="0.45">
      <c r="P12072" s="3"/>
      <c r="W12072" s="3"/>
      <c r="Y12072" s="3"/>
    </row>
    <row r="12073" spans="16:25" x14ac:dyDescent="0.45">
      <c r="P12073" s="3"/>
      <c r="W12073" s="3"/>
      <c r="Y12073" s="3"/>
    </row>
    <row r="12074" spans="16:25" x14ac:dyDescent="0.45">
      <c r="P12074" s="3"/>
      <c r="W12074" s="3"/>
      <c r="Y12074" s="3"/>
    </row>
    <row r="12075" spans="16:25" x14ac:dyDescent="0.45">
      <c r="P12075" s="3"/>
      <c r="W12075" s="3"/>
      <c r="Y12075" s="3"/>
    </row>
    <row r="12076" spans="16:25" x14ac:dyDescent="0.45">
      <c r="P12076" s="3"/>
      <c r="W12076" s="3"/>
      <c r="Y12076" s="3"/>
    </row>
    <row r="12077" spans="16:25" x14ac:dyDescent="0.45">
      <c r="P12077" s="3"/>
      <c r="W12077" s="3"/>
      <c r="Y12077" s="3"/>
    </row>
    <row r="12078" spans="16:25" x14ac:dyDescent="0.45">
      <c r="P12078" s="3"/>
      <c r="W12078" s="3"/>
      <c r="Y12078" s="3"/>
    </row>
    <row r="12079" spans="16:25" x14ac:dyDescent="0.45">
      <c r="P12079" s="3"/>
      <c r="W12079" s="3"/>
      <c r="Y12079" s="3"/>
    </row>
    <row r="12080" spans="16:25" x14ac:dyDescent="0.45">
      <c r="P12080" s="3"/>
      <c r="W12080" s="3"/>
      <c r="Y12080" s="3"/>
    </row>
    <row r="12081" spans="16:25" x14ac:dyDescent="0.45">
      <c r="P12081" s="3"/>
      <c r="W12081" s="3"/>
      <c r="Y12081" s="3"/>
    </row>
    <row r="12082" spans="16:25" x14ac:dyDescent="0.45">
      <c r="P12082" s="3"/>
      <c r="W12082" s="3"/>
      <c r="Y12082" s="3"/>
    </row>
    <row r="12083" spans="16:25" x14ac:dyDescent="0.45">
      <c r="P12083" s="3"/>
      <c r="W12083" s="3"/>
      <c r="Y12083" s="3"/>
    </row>
    <row r="12084" spans="16:25" x14ac:dyDescent="0.45">
      <c r="P12084" s="3"/>
      <c r="W12084" s="3"/>
      <c r="Y12084" s="3"/>
    </row>
    <row r="12085" spans="16:25" x14ac:dyDescent="0.45">
      <c r="P12085" s="3"/>
      <c r="W12085" s="3"/>
      <c r="Y12085" s="3"/>
    </row>
    <row r="12086" spans="16:25" x14ac:dyDescent="0.45">
      <c r="P12086" s="3"/>
      <c r="W12086" s="3"/>
      <c r="Y12086" s="3"/>
    </row>
    <row r="12087" spans="16:25" x14ac:dyDescent="0.45">
      <c r="P12087" s="3"/>
      <c r="W12087" s="3"/>
      <c r="Y12087" s="3"/>
    </row>
    <row r="12088" spans="16:25" x14ac:dyDescent="0.45">
      <c r="P12088" s="3"/>
      <c r="W12088" s="3"/>
      <c r="Y12088" s="3"/>
    </row>
    <row r="12089" spans="16:25" x14ac:dyDescent="0.45">
      <c r="P12089" s="3"/>
      <c r="W12089" s="3"/>
      <c r="Y12089" s="3"/>
    </row>
    <row r="12090" spans="16:25" x14ac:dyDescent="0.45">
      <c r="P12090" s="3"/>
      <c r="W12090" s="3"/>
      <c r="Y12090" s="3"/>
    </row>
    <row r="12091" spans="16:25" x14ac:dyDescent="0.45">
      <c r="P12091" s="3"/>
      <c r="W12091" s="3"/>
      <c r="Y12091" s="3"/>
    </row>
    <row r="12092" spans="16:25" x14ac:dyDescent="0.45">
      <c r="P12092" s="3"/>
      <c r="W12092" s="3"/>
      <c r="Y12092" s="3"/>
    </row>
    <row r="12093" spans="16:25" x14ac:dyDescent="0.45">
      <c r="P12093" s="3"/>
      <c r="W12093" s="3"/>
      <c r="Y12093" s="3"/>
    </row>
    <row r="12094" spans="16:25" x14ac:dyDescent="0.45">
      <c r="P12094" s="3"/>
      <c r="W12094" s="3"/>
      <c r="Y12094" s="3"/>
    </row>
    <row r="12095" spans="16:25" x14ac:dyDescent="0.45">
      <c r="P12095" s="3"/>
      <c r="W12095" s="3"/>
      <c r="Y12095" s="3"/>
    </row>
    <row r="12096" spans="16:25" x14ac:dyDescent="0.45">
      <c r="P12096" s="3"/>
      <c r="W12096" s="3"/>
      <c r="Y12096" s="3"/>
    </row>
    <row r="12097" spans="16:25" x14ac:dyDescent="0.45">
      <c r="P12097" s="3"/>
      <c r="W12097" s="3"/>
      <c r="Y12097" s="3"/>
    </row>
    <row r="12098" spans="16:25" x14ac:dyDescent="0.45">
      <c r="P12098" s="3"/>
      <c r="W12098" s="3"/>
      <c r="Y12098" s="3"/>
    </row>
    <row r="12099" spans="16:25" x14ac:dyDescent="0.45">
      <c r="P12099" s="3"/>
      <c r="W12099" s="3"/>
      <c r="Y12099" s="3"/>
    </row>
    <row r="12100" spans="16:25" x14ac:dyDescent="0.45">
      <c r="P12100" s="3"/>
      <c r="W12100" s="3"/>
      <c r="Y12100" s="3"/>
    </row>
    <row r="12101" spans="16:25" x14ac:dyDescent="0.45">
      <c r="P12101" s="3"/>
      <c r="W12101" s="3"/>
      <c r="Y12101" s="3"/>
    </row>
    <row r="12102" spans="16:25" x14ac:dyDescent="0.45">
      <c r="P12102" s="3"/>
      <c r="W12102" s="3"/>
      <c r="Y12102" s="3"/>
    </row>
    <row r="12103" spans="16:25" x14ac:dyDescent="0.45">
      <c r="P12103" s="3"/>
      <c r="W12103" s="3"/>
      <c r="Y12103" s="3"/>
    </row>
    <row r="12104" spans="16:25" x14ac:dyDescent="0.45">
      <c r="P12104" s="3"/>
      <c r="W12104" s="3"/>
      <c r="Y12104" s="3"/>
    </row>
    <row r="12105" spans="16:25" x14ac:dyDescent="0.45">
      <c r="P12105" s="3"/>
      <c r="W12105" s="3"/>
      <c r="Y12105" s="3"/>
    </row>
    <row r="12106" spans="16:25" x14ac:dyDescent="0.45">
      <c r="P12106" s="3"/>
      <c r="W12106" s="3"/>
      <c r="Y12106" s="3"/>
    </row>
    <row r="12107" spans="16:25" x14ac:dyDescent="0.45">
      <c r="P12107" s="3"/>
      <c r="W12107" s="3"/>
      <c r="Y12107" s="3"/>
    </row>
    <row r="12108" spans="16:25" x14ac:dyDescent="0.45">
      <c r="P12108" s="3"/>
      <c r="W12108" s="3"/>
      <c r="Y12108" s="3"/>
    </row>
    <row r="12109" spans="16:25" x14ac:dyDescent="0.45">
      <c r="P12109" s="3"/>
      <c r="W12109" s="3"/>
      <c r="Y12109" s="3"/>
    </row>
    <row r="12110" spans="16:25" x14ac:dyDescent="0.45">
      <c r="P12110" s="3"/>
      <c r="W12110" s="3"/>
      <c r="Y12110" s="3"/>
    </row>
    <row r="12111" spans="16:25" x14ac:dyDescent="0.45">
      <c r="P12111" s="3"/>
      <c r="W12111" s="3"/>
      <c r="Y12111" s="3"/>
    </row>
    <row r="12112" spans="16:25" x14ac:dyDescent="0.45">
      <c r="P12112" s="3"/>
      <c r="W12112" s="3"/>
      <c r="Y12112" s="3"/>
    </row>
    <row r="12113" spans="16:25" x14ac:dyDescent="0.45">
      <c r="P12113" s="3"/>
      <c r="W12113" s="3"/>
      <c r="Y12113" s="3"/>
    </row>
    <row r="12114" spans="16:25" x14ac:dyDescent="0.45">
      <c r="P12114" s="3"/>
      <c r="W12114" s="3"/>
      <c r="Y12114" s="3"/>
    </row>
    <row r="12115" spans="16:25" x14ac:dyDescent="0.45">
      <c r="P12115" s="3"/>
      <c r="W12115" s="3"/>
      <c r="Y12115" s="3"/>
    </row>
    <row r="12116" spans="16:25" x14ac:dyDescent="0.45">
      <c r="P12116" s="3"/>
      <c r="W12116" s="3"/>
      <c r="Y12116" s="3"/>
    </row>
    <row r="12117" spans="16:25" x14ac:dyDescent="0.45">
      <c r="P12117" s="3"/>
      <c r="W12117" s="3"/>
      <c r="Y12117" s="3"/>
    </row>
    <row r="12118" spans="16:25" x14ac:dyDescent="0.45">
      <c r="P12118" s="3"/>
      <c r="W12118" s="3"/>
      <c r="Y12118" s="3"/>
    </row>
    <row r="12119" spans="16:25" x14ac:dyDescent="0.45">
      <c r="P12119" s="3"/>
      <c r="W12119" s="3"/>
      <c r="Y12119" s="3"/>
    </row>
    <row r="12120" spans="16:25" x14ac:dyDescent="0.45">
      <c r="P12120" s="3"/>
      <c r="W12120" s="3"/>
      <c r="Y12120" s="3"/>
    </row>
    <row r="12121" spans="16:25" x14ac:dyDescent="0.45">
      <c r="P12121" s="3"/>
      <c r="W12121" s="3"/>
      <c r="Y12121" s="3"/>
    </row>
    <row r="12122" spans="16:25" x14ac:dyDescent="0.45">
      <c r="P12122" s="3"/>
      <c r="W12122" s="3"/>
      <c r="Y12122" s="3"/>
    </row>
    <row r="12123" spans="16:25" x14ac:dyDescent="0.45">
      <c r="P12123" s="3"/>
      <c r="W12123" s="3"/>
      <c r="Y12123" s="3"/>
    </row>
    <row r="12124" spans="16:25" x14ac:dyDescent="0.45">
      <c r="P12124" s="3"/>
      <c r="W12124" s="3"/>
      <c r="Y12124" s="3"/>
    </row>
    <row r="12125" spans="16:25" x14ac:dyDescent="0.45">
      <c r="P12125" s="3"/>
      <c r="W12125" s="3"/>
      <c r="Y12125" s="3"/>
    </row>
    <row r="12126" spans="16:25" x14ac:dyDescent="0.45">
      <c r="P12126" s="3"/>
      <c r="W12126" s="3"/>
      <c r="Y12126" s="3"/>
    </row>
    <row r="12127" spans="16:25" x14ac:dyDescent="0.45">
      <c r="P12127" s="3"/>
      <c r="W12127" s="3"/>
      <c r="Y12127" s="3"/>
    </row>
    <row r="12128" spans="16:25" x14ac:dyDescent="0.45">
      <c r="P12128" s="3"/>
      <c r="W12128" s="3"/>
      <c r="Y12128" s="3"/>
    </row>
    <row r="12129" spans="16:25" x14ac:dyDescent="0.45">
      <c r="P12129" s="3"/>
      <c r="W12129" s="3"/>
      <c r="Y12129" s="3"/>
    </row>
    <row r="12130" spans="16:25" x14ac:dyDescent="0.45">
      <c r="P12130" s="3"/>
      <c r="W12130" s="3"/>
      <c r="Y12130" s="3"/>
    </row>
    <row r="12131" spans="16:25" x14ac:dyDescent="0.45">
      <c r="P12131" s="3"/>
      <c r="W12131" s="3"/>
      <c r="Y12131" s="3"/>
    </row>
    <row r="12132" spans="16:25" x14ac:dyDescent="0.45">
      <c r="P12132" s="3"/>
      <c r="W12132" s="3"/>
      <c r="Y12132" s="3"/>
    </row>
    <row r="12133" spans="16:25" x14ac:dyDescent="0.45">
      <c r="P12133" s="3"/>
      <c r="W12133" s="3"/>
      <c r="Y12133" s="3"/>
    </row>
    <row r="12134" spans="16:25" x14ac:dyDescent="0.45">
      <c r="P12134" s="3"/>
      <c r="W12134" s="3"/>
      <c r="Y12134" s="3"/>
    </row>
    <row r="12135" spans="16:25" x14ac:dyDescent="0.45">
      <c r="P12135" s="3"/>
      <c r="W12135" s="3"/>
      <c r="Y12135" s="3"/>
    </row>
    <row r="12136" spans="16:25" x14ac:dyDescent="0.45">
      <c r="P12136" s="3"/>
      <c r="W12136" s="3"/>
      <c r="Y12136" s="3"/>
    </row>
    <row r="12137" spans="16:25" x14ac:dyDescent="0.45">
      <c r="P12137" s="3"/>
      <c r="W12137" s="3"/>
      <c r="Y12137" s="3"/>
    </row>
    <row r="12138" spans="16:25" x14ac:dyDescent="0.45">
      <c r="P12138" s="3"/>
      <c r="W12138" s="3"/>
      <c r="Y12138" s="3"/>
    </row>
    <row r="12139" spans="16:25" x14ac:dyDescent="0.45">
      <c r="P12139" s="3"/>
      <c r="W12139" s="3"/>
      <c r="Y12139" s="3"/>
    </row>
    <row r="12140" spans="16:25" x14ac:dyDescent="0.45">
      <c r="P12140" s="3"/>
      <c r="W12140" s="3"/>
      <c r="Y12140" s="3"/>
    </row>
    <row r="12141" spans="16:25" x14ac:dyDescent="0.45">
      <c r="P12141" s="3"/>
      <c r="W12141" s="3"/>
      <c r="Y12141" s="3"/>
    </row>
    <row r="12142" spans="16:25" x14ac:dyDescent="0.45">
      <c r="P12142" s="3"/>
      <c r="W12142" s="3"/>
      <c r="Y12142" s="3"/>
    </row>
    <row r="12143" spans="16:25" x14ac:dyDescent="0.45">
      <c r="P12143" s="3"/>
      <c r="W12143" s="3"/>
      <c r="Y12143" s="3"/>
    </row>
    <row r="12144" spans="16:25" x14ac:dyDescent="0.45">
      <c r="P12144" s="3"/>
      <c r="W12144" s="3"/>
      <c r="Y12144" s="3"/>
    </row>
    <row r="12145" spans="16:25" x14ac:dyDescent="0.45">
      <c r="P12145" s="3"/>
      <c r="W12145" s="3"/>
      <c r="Y12145" s="3"/>
    </row>
    <row r="12146" spans="16:25" x14ac:dyDescent="0.45">
      <c r="P12146" s="3"/>
      <c r="W12146" s="3"/>
      <c r="Y12146" s="3"/>
    </row>
    <row r="12147" spans="16:25" x14ac:dyDescent="0.45">
      <c r="P12147" s="3"/>
      <c r="W12147" s="3"/>
      <c r="Y12147" s="3"/>
    </row>
    <row r="12148" spans="16:25" x14ac:dyDescent="0.45">
      <c r="P12148" s="3"/>
      <c r="W12148" s="3"/>
      <c r="Y12148" s="3"/>
    </row>
    <row r="12149" spans="16:25" x14ac:dyDescent="0.45">
      <c r="P12149" s="3"/>
      <c r="W12149" s="3"/>
      <c r="Y12149" s="3"/>
    </row>
    <row r="12150" spans="16:25" x14ac:dyDescent="0.45">
      <c r="P12150" s="3"/>
      <c r="W12150" s="3"/>
      <c r="Y12150" s="3"/>
    </row>
    <row r="12151" spans="16:25" x14ac:dyDescent="0.45">
      <c r="P12151" s="3"/>
      <c r="W12151" s="3"/>
      <c r="Y12151" s="3"/>
    </row>
    <row r="12152" spans="16:25" x14ac:dyDescent="0.45">
      <c r="P12152" s="3"/>
      <c r="W12152" s="3"/>
      <c r="Y12152" s="3"/>
    </row>
    <row r="12153" spans="16:25" x14ac:dyDescent="0.45">
      <c r="P12153" s="3"/>
      <c r="W12153" s="3"/>
      <c r="Y12153" s="3"/>
    </row>
    <row r="12154" spans="16:25" x14ac:dyDescent="0.45">
      <c r="P12154" s="3"/>
      <c r="W12154" s="3"/>
      <c r="Y12154" s="3"/>
    </row>
    <row r="12155" spans="16:25" x14ac:dyDescent="0.45">
      <c r="P12155" s="3"/>
      <c r="W12155" s="3"/>
      <c r="Y12155" s="3"/>
    </row>
    <row r="12156" spans="16:25" x14ac:dyDescent="0.45">
      <c r="P12156" s="3"/>
      <c r="W12156" s="3"/>
      <c r="Y12156" s="3"/>
    </row>
    <row r="12157" spans="16:25" x14ac:dyDescent="0.45">
      <c r="P12157" s="3"/>
      <c r="W12157" s="3"/>
      <c r="Y12157" s="3"/>
    </row>
    <row r="12158" spans="16:25" x14ac:dyDescent="0.45">
      <c r="P12158" s="3"/>
      <c r="W12158" s="3"/>
      <c r="Y12158" s="3"/>
    </row>
    <row r="12159" spans="16:25" x14ac:dyDescent="0.45">
      <c r="P12159" s="3"/>
      <c r="W12159" s="3"/>
      <c r="Y12159" s="3"/>
    </row>
    <row r="12160" spans="16:25" x14ac:dyDescent="0.45">
      <c r="P12160" s="3"/>
      <c r="W12160" s="3"/>
      <c r="Y12160" s="3"/>
    </row>
    <row r="12161" spans="16:25" x14ac:dyDescent="0.45">
      <c r="P12161" s="3"/>
      <c r="W12161" s="3"/>
      <c r="Y12161" s="3"/>
    </row>
    <row r="12162" spans="16:25" x14ac:dyDescent="0.45">
      <c r="P12162" s="3"/>
      <c r="W12162" s="3"/>
      <c r="Y12162" s="3"/>
    </row>
    <row r="12163" spans="16:25" x14ac:dyDescent="0.45">
      <c r="P12163" s="3"/>
      <c r="W12163" s="3"/>
      <c r="Y12163" s="3"/>
    </row>
    <row r="12164" spans="16:25" x14ac:dyDescent="0.45">
      <c r="P12164" s="3"/>
      <c r="W12164" s="3"/>
      <c r="Y12164" s="3"/>
    </row>
    <row r="12165" spans="16:25" x14ac:dyDescent="0.45">
      <c r="P12165" s="3"/>
      <c r="W12165" s="3"/>
      <c r="Y12165" s="3"/>
    </row>
    <row r="12166" spans="16:25" x14ac:dyDescent="0.45">
      <c r="P12166" s="3"/>
      <c r="W12166" s="3"/>
      <c r="Y12166" s="3"/>
    </row>
    <row r="12167" spans="16:25" x14ac:dyDescent="0.45">
      <c r="P12167" s="3"/>
      <c r="W12167" s="3"/>
      <c r="Y12167" s="3"/>
    </row>
    <row r="12168" spans="16:25" x14ac:dyDescent="0.45">
      <c r="P12168" s="3"/>
      <c r="W12168" s="3"/>
      <c r="Y12168" s="3"/>
    </row>
    <row r="12169" spans="16:25" x14ac:dyDescent="0.45">
      <c r="P12169" s="3"/>
      <c r="W12169" s="3"/>
      <c r="Y12169" s="3"/>
    </row>
    <row r="12170" spans="16:25" x14ac:dyDescent="0.45">
      <c r="P12170" s="3"/>
      <c r="W12170" s="3"/>
      <c r="Y12170" s="3"/>
    </row>
    <row r="12171" spans="16:25" x14ac:dyDescent="0.45">
      <c r="P12171" s="3"/>
      <c r="W12171" s="3"/>
      <c r="Y12171" s="3"/>
    </row>
    <row r="12172" spans="16:25" x14ac:dyDescent="0.45">
      <c r="P12172" s="3"/>
      <c r="W12172" s="3"/>
      <c r="Y12172" s="3"/>
    </row>
    <row r="12173" spans="16:25" x14ac:dyDescent="0.45">
      <c r="P12173" s="3"/>
      <c r="W12173" s="3"/>
      <c r="Y12173" s="3"/>
    </row>
    <row r="12174" spans="16:25" x14ac:dyDescent="0.45">
      <c r="P12174" s="3"/>
      <c r="W12174" s="3"/>
      <c r="Y12174" s="3"/>
    </row>
    <row r="12175" spans="16:25" x14ac:dyDescent="0.45">
      <c r="P12175" s="3"/>
      <c r="W12175" s="3"/>
      <c r="Y12175" s="3"/>
    </row>
    <row r="12176" spans="16:25" x14ac:dyDescent="0.45">
      <c r="P12176" s="3"/>
      <c r="W12176" s="3"/>
      <c r="Y12176" s="3"/>
    </row>
    <row r="12177" spans="16:25" x14ac:dyDescent="0.45">
      <c r="P12177" s="3"/>
      <c r="W12177" s="3"/>
      <c r="Y12177" s="3"/>
    </row>
    <row r="12178" spans="16:25" x14ac:dyDescent="0.45">
      <c r="P12178" s="3"/>
      <c r="W12178" s="3"/>
      <c r="Y12178" s="3"/>
    </row>
    <row r="12179" spans="16:25" x14ac:dyDescent="0.45">
      <c r="P12179" s="3"/>
      <c r="W12179" s="3"/>
      <c r="Y12179" s="3"/>
    </row>
    <row r="12180" spans="16:25" x14ac:dyDescent="0.45">
      <c r="P12180" s="3"/>
      <c r="W12180" s="3"/>
      <c r="Y12180" s="3"/>
    </row>
    <row r="12181" spans="16:25" x14ac:dyDescent="0.45">
      <c r="P12181" s="3"/>
      <c r="W12181" s="3"/>
      <c r="Y12181" s="3"/>
    </row>
    <row r="12182" spans="16:25" x14ac:dyDescent="0.45">
      <c r="P12182" s="3"/>
      <c r="W12182" s="3"/>
      <c r="Y12182" s="3"/>
    </row>
    <row r="12183" spans="16:25" x14ac:dyDescent="0.45">
      <c r="P12183" s="3"/>
      <c r="W12183" s="3"/>
      <c r="Y12183" s="3"/>
    </row>
    <row r="12184" spans="16:25" x14ac:dyDescent="0.45">
      <c r="P12184" s="3"/>
      <c r="W12184" s="3"/>
      <c r="Y12184" s="3"/>
    </row>
    <row r="12185" spans="16:25" x14ac:dyDescent="0.45">
      <c r="P12185" s="3"/>
      <c r="W12185" s="3"/>
      <c r="Y12185" s="3"/>
    </row>
    <row r="12186" spans="16:25" x14ac:dyDescent="0.45">
      <c r="P12186" s="3"/>
      <c r="W12186" s="3"/>
      <c r="Y12186" s="3"/>
    </row>
    <row r="12187" spans="16:25" x14ac:dyDescent="0.45">
      <c r="P12187" s="3"/>
      <c r="W12187" s="3"/>
      <c r="Y12187" s="3"/>
    </row>
    <row r="12188" spans="16:25" x14ac:dyDescent="0.45">
      <c r="P12188" s="3"/>
      <c r="W12188" s="3"/>
      <c r="Y12188" s="3"/>
    </row>
    <row r="12189" spans="16:25" x14ac:dyDescent="0.45">
      <c r="P12189" s="3"/>
      <c r="W12189" s="3"/>
      <c r="Y12189" s="3"/>
    </row>
    <row r="12190" spans="16:25" x14ac:dyDescent="0.45">
      <c r="P12190" s="3"/>
      <c r="W12190" s="3"/>
      <c r="Y12190" s="3"/>
    </row>
    <row r="12191" spans="16:25" x14ac:dyDescent="0.45">
      <c r="P12191" s="3"/>
      <c r="W12191" s="3"/>
      <c r="Y12191" s="3"/>
    </row>
    <row r="12192" spans="16:25" x14ac:dyDescent="0.45">
      <c r="P12192" s="3"/>
      <c r="W12192" s="3"/>
      <c r="Y12192" s="3"/>
    </row>
    <row r="12193" spans="16:25" x14ac:dyDescent="0.45">
      <c r="P12193" s="3"/>
      <c r="W12193" s="3"/>
      <c r="Y12193" s="3"/>
    </row>
    <row r="12194" spans="16:25" x14ac:dyDescent="0.45">
      <c r="P12194" s="3"/>
      <c r="W12194" s="3"/>
      <c r="Y12194" s="3"/>
    </row>
    <row r="12195" spans="16:25" x14ac:dyDescent="0.45">
      <c r="P12195" s="3"/>
      <c r="W12195" s="3"/>
      <c r="Y12195" s="3"/>
    </row>
    <row r="12196" spans="16:25" x14ac:dyDescent="0.45">
      <c r="P12196" s="3"/>
      <c r="W12196" s="3"/>
      <c r="Y12196" s="3"/>
    </row>
    <row r="12197" spans="16:25" x14ac:dyDescent="0.45">
      <c r="P12197" s="3"/>
      <c r="W12197" s="3"/>
      <c r="Y12197" s="3"/>
    </row>
    <row r="12198" spans="16:25" x14ac:dyDescent="0.45">
      <c r="P12198" s="3"/>
      <c r="W12198" s="3"/>
      <c r="Y12198" s="3"/>
    </row>
    <row r="12199" spans="16:25" x14ac:dyDescent="0.45">
      <c r="P12199" s="3"/>
      <c r="W12199" s="3"/>
      <c r="Y12199" s="3"/>
    </row>
    <row r="12200" spans="16:25" x14ac:dyDescent="0.45">
      <c r="P12200" s="3"/>
      <c r="W12200" s="3"/>
      <c r="Y12200" s="3"/>
    </row>
    <row r="12201" spans="16:25" x14ac:dyDescent="0.45">
      <c r="P12201" s="3"/>
      <c r="W12201" s="3"/>
      <c r="Y12201" s="3"/>
    </row>
    <row r="12202" spans="16:25" x14ac:dyDescent="0.45">
      <c r="P12202" s="3"/>
      <c r="W12202" s="3"/>
      <c r="Y12202" s="3"/>
    </row>
    <row r="12203" spans="16:25" x14ac:dyDescent="0.45">
      <c r="P12203" s="3"/>
      <c r="W12203" s="3"/>
      <c r="Y12203" s="3"/>
    </row>
    <row r="12204" spans="16:25" x14ac:dyDescent="0.45">
      <c r="P12204" s="3"/>
      <c r="W12204" s="3"/>
      <c r="Y12204" s="3"/>
    </row>
    <row r="12205" spans="16:25" x14ac:dyDescent="0.45">
      <c r="P12205" s="3"/>
      <c r="W12205" s="3"/>
      <c r="Y12205" s="3"/>
    </row>
    <row r="12206" spans="16:25" x14ac:dyDescent="0.45">
      <c r="P12206" s="3"/>
      <c r="W12206" s="3"/>
      <c r="Y12206" s="3"/>
    </row>
    <row r="12207" spans="16:25" x14ac:dyDescent="0.45">
      <c r="P12207" s="3"/>
      <c r="W12207" s="3"/>
      <c r="Y12207" s="3"/>
    </row>
    <row r="12208" spans="16:25" x14ac:dyDescent="0.45">
      <c r="P12208" s="3"/>
      <c r="W12208" s="3"/>
      <c r="Y12208" s="3"/>
    </row>
    <row r="12209" spans="16:25" x14ac:dyDescent="0.45">
      <c r="P12209" s="3"/>
      <c r="W12209" s="3"/>
      <c r="Y12209" s="3"/>
    </row>
    <row r="12210" spans="16:25" x14ac:dyDescent="0.45">
      <c r="P12210" s="3"/>
      <c r="W12210" s="3"/>
      <c r="Y12210" s="3"/>
    </row>
    <row r="12211" spans="16:25" x14ac:dyDescent="0.45">
      <c r="P12211" s="3"/>
      <c r="W12211" s="3"/>
      <c r="Y12211" s="3"/>
    </row>
    <row r="12212" spans="16:25" x14ac:dyDescent="0.45">
      <c r="P12212" s="3"/>
      <c r="W12212" s="3"/>
      <c r="Y12212" s="3"/>
    </row>
    <row r="12213" spans="16:25" x14ac:dyDescent="0.45">
      <c r="P12213" s="3"/>
      <c r="W12213" s="3"/>
      <c r="Y12213" s="3"/>
    </row>
    <row r="12214" spans="16:25" x14ac:dyDescent="0.45">
      <c r="P12214" s="3"/>
      <c r="W12214" s="3"/>
      <c r="Y12214" s="3"/>
    </row>
    <row r="12215" spans="16:25" x14ac:dyDescent="0.45">
      <c r="P12215" s="3"/>
      <c r="W12215" s="3"/>
      <c r="Y12215" s="3"/>
    </row>
    <row r="12216" spans="16:25" x14ac:dyDescent="0.45">
      <c r="P12216" s="3"/>
      <c r="W12216" s="3"/>
      <c r="Y12216" s="3"/>
    </row>
    <row r="12217" spans="16:25" x14ac:dyDescent="0.45">
      <c r="P12217" s="3"/>
      <c r="W12217" s="3"/>
      <c r="Y12217" s="3"/>
    </row>
    <row r="12218" spans="16:25" x14ac:dyDescent="0.45">
      <c r="P12218" s="3"/>
      <c r="W12218" s="3"/>
      <c r="Y12218" s="3"/>
    </row>
    <row r="12219" spans="16:25" x14ac:dyDescent="0.45">
      <c r="P12219" s="3"/>
      <c r="W12219" s="3"/>
      <c r="Y12219" s="3"/>
    </row>
    <row r="12220" spans="16:25" x14ac:dyDescent="0.45">
      <c r="P12220" s="3"/>
      <c r="W12220" s="3"/>
      <c r="Y12220" s="3"/>
    </row>
    <row r="12221" spans="16:25" x14ac:dyDescent="0.45">
      <c r="P12221" s="3"/>
      <c r="W12221" s="3"/>
      <c r="Y12221" s="3"/>
    </row>
    <row r="12222" spans="16:25" x14ac:dyDescent="0.45">
      <c r="P12222" s="3"/>
      <c r="W12222" s="3"/>
      <c r="Y12222" s="3"/>
    </row>
    <row r="12223" spans="16:25" x14ac:dyDescent="0.45">
      <c r="P12223" s="3"/>
      <c r="W12223" s="3"/>
      <c r="Y12223" s="3"/>
    </row>
    <row r="12224" spans="16:25" x14ac:dyDescent="0.45">
      <c r="P12224" s="3"/>
      <c r="W12224" s="3"/>
      <c r="Y12224" s="3"/>
    </row>
    <row r="12225" spans="16:25" x14ac:dyDescent="0.45">
      <c r="P12225" s="3"/>
      <c r="W12225" s="3"/>
      <c r="Y12225" s="3"/>
    </row>
    <row r="12226" spans="16:25" x14ac:dyDescent="0.45">
      <c r="P12226" s="3"/>
      <c r="W12226" s="3"/>
      <c r="Y12226" s="3"/>
    </row>
    <row r="12227" spans="16:25" x14ac:dyDescent="0.45">
      <c r="P12227" s="3"/>
      <c r="W12227" s="3"/>
      <c r="Y12227" s="3"/>
    </row>
    <row r="12228" spans="16:25" x14ac:dyDescent="0.45">
      <c r="P12228" s="3"/>
      <c r="W12228" s="3"/>
      <c r="Y12228" s="3"/>
    </row>
    <row r="12229" spans="16:25" x14ac:dyDescent="0.45">
      <c r="P12229" s="3"/>
      <c r="W12229" s="3"/>
      <c r="Y12229" s="3"/>
    </row>
    <row r="12230" spans="16:25" x14ac:dyDescent="0.45">
      <c r="P12230" s="3"/>
      <c r="W12230" s="3"/>
      <c r="Y12230" s="3"/>
    </row>
    <row r="12231" spans="16:25" x14ac:dyDescent="0.45">
      <c r="P12231" s="3"/>
      <c r="W12231" s="3"/>
      <c r="Y12231" s="3"/>
    </row>
    <row r="12232" spans="16:25" x14ac:dyDescent="0.45">
      <c r="P12232" s="3"/>
      <c r="W12232" s="3"/>
      <c r="Y12232" s="3"/>
    </row>
    <row r="12233" spans="16:25" x14ac:dyDescent="0.45">
      <c r="P12233" s="3"/>
      <c r="W12233" s="3"/>
      <c r="Y12233" s="3"/>
    </row>
    <row r="12234" spans="16:25" x14ac:dyDescent="0.45">
      <c r="P12234" s="3"/>
      <c r="W12234" s="3"/>
      <c r="Y12234" s="3"/>
    </row>
    <row r="12235" spans="16:25" x14ac:dyDescent="0.45">
      <c r="P12235" s="3"/>
      <c r="W12235" s="3"/>
      <c r="Y12235" s="3"/>
    </row>
    <row r="12236" spans="16:25" x14ac:dyDescent="0.45">
      <c r="P12236" s="3"/>
      <c r="W12236" s="3"/>
      <c r="Y12236" s="3"/>
    </row>
    <row r="12237" spans="16:25" x14ac:dyDescent="0.45">
      <c r="P12237" s="3"/>
      <c r="W12237" s="3"/>
      <c r="Y12237" s="3"/>
    </row>
    <row r="12238" spans="16:25" x14ac:dyDescent="0.45">
      <c r="P12238" s="3"/>
      <c r="W12238" s="3"/>
      <c r="Y12238" s="3"/>
    </row>
    <row r="12239" spans="16:25" x14ac:dyDescent="0.45">
      <c r="P12239" s="3"/>
      <c r="W12239" s="3"/>
      <c r="Y12239" s="3"/>
    </row>
    <row r="12240" spans="16:25" x14ac:dyDescent="0.45">
      <c r="P12240" s="3"/>
      <c r="W12240" s="3"/>
      <c r="Y12240" s="3"/>
    </row>
    <row r="12241" spans="16:25" x14ac:dyDescent="0.45">
      <c r="P12241" s="3"/>
      <c r="W12241" s="3"/>
      <c r="Y12241" s="3"/>
    </row>
    <row r="12242" spans="16:25" x14ac:dyDescent="0.45">
      <c r="P12242" s="3"/>
      <c r="W12242" s="3"/>
      <c r="Y12242" s="3"/>
    </row>
    <row r="12243" spans="16:25" x14ac:dyDescent="0.45">
      <c r="P12243" s="3"/>
      <c r="W12243" s="3"/>
      <c r="Y12243" s="3"/>
    </row>
    <row r="12244" spans="16:25" x14ac:dyDescent="0.45">
      <c r="P12244" s="3"/>
      <c r="W12244" s="3"/>
      <c r="Y12244" s="3"/>
    </row>
    <row r="12245" spans="16:25" x14ac:dyDescent="0.45">
      <c r="P12245" s="3"/>
      <c r="W12245" s="3"/>
      <c r="Y12245" s="3"/>
    </row>
    <row r="12246" spans="16:25" x14ac:dyDescent="0.45">
      <c r="P12246" s="3"/>
      <c r="W12246" s="3"/>
      <c r="Y12246" s="3"/>
    </row>
    <row r="12247" spans="16:25" x14ac:dyDescent="0.45">
      <c r="P12247" s="3"/>
      <c r="W12247" s="3"/>
      <c r="Y12247" s="3"/>
    </row>
    <row r="12248" spans="16:25" x14ac:dyDescent="0.45">
      <c r="P12248" s="3"/>
      <c r="W12248" s="3"/>
      <c r="Y12248" s="3"/>
    </row>
    <row r="12249" spans="16:25" x14ac:dyDescent="0.45">
      <c r="P12249" s="3"/>
      <c r="W12249" s="3"/>
      <c r="Y12249" s="3"/>
    </row>
    <row r="12250" spans="16:25" x14ac:dyDescent="0.45">
      <c r="P12250" s="3"/>
      <c r="W12250" s="3"/>
      <c r="Y12250" s="3"/>
    </row>
    <row r="12251" spans="16:25" x14ac:dyDescent="0.45">
      <c r="P12251" s="3"/>
      <c r="W12251" s="3"/>
      <c r="Y12251" s="3"/>
    </row>
    <row r="12252" spans="16:25" x14ac:dyDescent="0.45">
      <c r="P12252" s="3"/>
      <c r="W12252" s="3"/>
      <c r="Y12252" s="3"/>
    </row>
    <row r="12253" spans="16:25" x14ac:dyDescent="0.45">
      <c r="P12253" s="3"/>
      <c r="W12253" s="3"/>
      <c r="Y12253" s="3"/>
    </row>
    <row r="12254" spans="16:25" x14ac:dyDescent="0.45">
      <c r="P12254" s="3"/>
      <c r="W12254" s="3"/>
      <c r="Y12254" s="3"/>
    </row>
    <row r="12255" spans="16:25" x14ac:dyDescent="0.45">
      <c r="P12255" s="3"/>
      <c r="W12255" s="3"/>
      <c r="Y12255" s="3"/>
    </row>
    <row r="12256" spans="16:25" x14ac:dyDescent="0.45">
      <c r="P12256" s="3"/>
      <c r="W12256" s="3"/>
      <c r="Y12256" s="3"/>
    </row>
    <row r="12257" spans="16:25" x14ac:dyDescent="0.45">
      <c r="P12257" s="3"/>
      <c r="W12257" s="3"/>
      <c r="Y12257" s="3"/>
    </row>
    <row r="12258" spans="16:25" x14ac:dyDescent="0.45">
      <c r="P12258" s="3"/>
      <c r="W12258" s="3"/>
      <c r="Y12258" s="3"/>
    </row>
    <row r="12259" spans="16:25" x14ac:dyDescent="0.45">
      <c r="P12259" s="3"/>
      <c r="W12259" s="3"/>
      <c r="Y12259" s="3"/>
    </row>
    <row r="12260" spans="16:25" x14ac:dyDescent="0.45">
      <c r="P12260" s="3"/>
      <c r="W12260" s="3"/>
      <c r="Y12260" s="3"/>
    </row>
    <row r="12261" spans="16:25" x14ac:dyDescent="0.45">
      <c r="P12261" s="3"/>
      <c r="W12261" s="3"/>
      <c r="Y12261" s="3"/>
    </row>
    <row r="12262" spans="16:25" x14ac:dyDescent="0.45">
      <c r="P12262" s="3"/>
      <c r="W12262" s="3"/>
      <c r="Y12262" s="3"/>
    </row>
    <row r="12263" spans="16:25" x14ac:dyDescent="0.45">
      <c r="P12263" s="3"/>
      <c r="W12263" s="3"/>
      <c r="Y12263" s="3"/>
    </row>
    <row r="12264" spans="16:25" x14ac:dyDescent="0.45">
      <c r="P12264" s="3"/>
      <c r="W12264" s="3"/>
      <c r="Y12264" s="3"/>
    </row>
    <row r="12265" spans="16:25" x14ac:dyDescent="0.45">
      <c r="P12265" s="3"/>
      <c r="W12265" s="3"/>
      <c r="Y12265" s="3"/>
    </row>
    <row r="12266" spans="16:25" x14ac:dyDescent="0.45">
      <c r="P12266" s="3"/>
      <c r="W12266" s="3"/>
      <c r="Y12266" s="3"/>
    </row>
    <row r="12267" spans="16:25" x14ac:dyDescent="0.45">
      <c r="P12267" s="3"/>
      <c r="W12267" s="3"/>
      <c r="Y12267" s="3"/>
    </row>
    <row r="12268" spans="16:25" x14ac:dyDescent="0.45">
      <c r="P12268" s="3"/>
      <c r="W12268" s="3"/>
      <c r="Y12268" s="3"/>
    </row>
    <row r="12269" spans="16:25" x14ac:dyDescent="0.45">
      <c r="P12269" s="3"/>
      <c r="W12269" s="3"/>
      <c r="Y12269" s="3"/>
    </row>
    <row r="12270" spans="16:25" x14ac:dyDescent="0.45">
      <c r="P12270" s="3"/>
      <c r="W12270" s="3"/>
      <c r="Y12270" s="3"/>
    </row>
    <row r="12271" spans="16:25" x14ac:dyDescent="0.45">
      <c r="P12271" s="3"/>
      <c r="W12271" s="3"/>
      <c r="Y12271" s="3"/>
    </row>
    <row r="12272" spans="16:25" x14ac:dyDescent="0.45">
      <c r="P12272" s="3"/>
      <c r="W12272" s="3"/>
      <c r="Y12272" s="3"/>
    </row>
    <row r="12273" spans="16:25" x14ac:dyDescent="0.45">
      <c r="P12273" s="3"/>
      <c r="W12273" s="3"/>
      <c r="Y12273" s="3"/>
    </row>
    <row r="12274" spans="16:25" x14ac:dyDescent="0.45">
      <c r="P12274" s="3"/>
      <c r="W12274" s="3"/>
      <c r="Y12274" s="3"/>
    </row>
    <row r="12275" spans="16:25" x14ac:dyDescent="0.45">
      <c r="P12275" s="3"/>
      <c r="W12275" s="3"/>
      <c r="Y12275" s="3"/>
    </row>
    <row r="12276" spans="16:25" x14ac:dyDescent="0.45">
      <c r="P12276" s="3"/>
      <c r="W12276" s="3"/>
      <c r="Y12276" s="3"/>
    </row>
    <row r="12277" spans="16:25" x14ac:dyDescent="0.45">
      <c r="P12277" s="3"/>
      <c r="W12277" s="3"/>
      <c r="Y12277" s="3"/>
    </row>
    <row r="12278" spans="16:25" x14ac:dyDescent="0.45">
      <c r="P12278" s="3"/>
      <c r="W12278" s="3"/>
      <c r="Y12278" s="3"/>
    </row>
    <row r="12279" spans="16:25" x14ac:dyDescent="0.45">
      <c r="P12279" s="3"/>
      <c r="W12279" s="3"/>
      <c r="Y12279" s="3"/>
    </row>
    <row r="12280" spans="16:25" x14ac:dyDescent="0.45">
      <c r="P12280" s="3"/>
      <c r="W12280" s="3"/>
      <c r="Y12280" s="3"/>
    </row>
    <row r="12281" spans="16:25" x14ac:dyDescent="0.45">
      <c r="P12281" s="3"/>
      <c r="W12281" s="3"/>
      <c r="Y12281" s="3"/>
    </row>
    <row r="12282" spans="16:25" x14ac:dyDescent="0.45">
      <c r="P12282" s="3"/>
      <c r="W12282" s="3"/>
      <c r="Y12282" s="3"/>
    </row>
    <row r="12283" spans="16:25" x14ac:dyDescent="0.45">
      <c r="P12283" s="3"/>
      <c r="W12283" s="3"/>
      <c r="Y12283" s="3"/>
    </row>
    <row r="12284" spans="16:25" x14ac:dyDescent="0.45">
      <c r="P12284" s="3"/>
      <c r="W12284" s="3"/>
      <c r="Y12284" s="3"/>
    </row>
    <row r="12285" spans="16:25" x14ac:dyDescent="0.45">
      <c r="P12285" s="3"/>
      <c r="W12285" s="3"/>
      <c r="Y12285" s="3"/>
    </row>
    <row r="12286" spans="16:25" x14ac:dyDescent="0.45">
      <c r="P12286" s="3"/>
      <c r="W12286" s="3"/>
      <c r="Y12286" s="3"/>
    </row>
    <row r="12287" spans="16:25" x14ac:dyDescent="0.45">
      <c r="P12287" s="3"/>
      <c r="W12287" s="3"/>
      <c r="Y12287" s="3"/>
    </row>
    <row r="12288" spans="16:25" x14ac:dyDescent="0.45">
      <c r="P12288" s="3"/>
      <c r="W12288" s="3"/>
      <c r="Y12288" s="3"/>
    </row>
    <row r="12289" spans="16:25" x14ac:dyDescent="0.45">
      <c r="P12289" s="3"/>
      <c r="W12289" s="3"/>
      <c r="Y12289" s="3"/>
    </row>
    <row r="12290" spans="16:25" x14ac:dyDescent="0.45">
      <c r="P12290" s="3"/>
      <c r="W12290" s="3"/>
      <c r="Y12290" s="3"/>
    </row>
    <row r="12291" spans="16:25" x14ac:dyDescent="0.45">
      <c r="P12291" s="3"/>
      <c r="W12291" s="3"/>
      <c r="Y12291" s="3"/>
    </row>
    <row r="12292" spans="16:25" x14ac:dyDescent="0.45">
      <c r="P12292" s="3"/>
      <c r="W12292" s="3"/>
      <c r="Y12292" s="3"/>
    </row>
    <row r="12293" spans="16:25" x14ac:dyDescent="0.45">
      <c r="P12293" s="3"/>
      <c r="W12293" s="3"/>
      <c r="Y12293" s="3"/>
    </row>
    <row r="12294" spans="16:25" x14ac:dyDescent="0.45">
      <c r="P12294" s="3"/>
      <c r="W12294" s="3"/>
      <c r="Y12294" s="3"/>
    </row>
    <row r="12295" spans="16:25" x14ac:dyDescent="0.45">
      <c r="P12295" s="3"/>
      <c r="W12295" s="3"/>
      <c r="Y12295" s="3"/>
    </row>
    <row r="12296" spans="16:25" x14ac:dyDescent="0.45">
      <c r="P12296" s="3"/>
      <c r="W12296" s="3"/>
      <c r="Y12296" s="3"/>
    </row>
    <row r="12297" spans="16:25" x14ac:dyDescent="0.45">
      <c r="P12297" s="3"/>
      <c r="W12297" s="3"/>
      <c r="Y12297" s="3"/>
    </row>
    <row r="12298" spans="16:25" x14ac:dyDescent="0.45">
      <c r="P12298" s="3"/>
      <c r="W12298" s="3"/>
      <c r="Y12298" s="3"/>
    </row>
    <row r="12299" spans="16:25" x14ac:dyDescent="0.45">
      <c r="P12299" s="3"/>
      <c r="W12299" s="3"/>
      <c r="Y12299" s="3"/>
    </row>
    <row r="12300" spans="16:25" x14ac:dyDescent="0.45">
      <c r="P12300" s="3"/>
      <c r="W12300" s="3"/>
      <c r="Y12300" s="3"/>
    </row>
    <row r="12301" spans="16:25" x14ac:dyDescent="0.45">
      <c r="P12301" s="3"/>
      <c r="W12301" s="3"/>
      <c r="Y12301" s="3"/>
    </row>
    <row r="12302" spans="16:25" x14ac:dyDescent="0.45">
      <c r="P12302" s="3"/>
      <c r="W12302" s="3"/>
      <c r="Y12302" s="3"/>
    </row>
    <row r="12303" spans="16:25" x14ac:dyDescent="0.45">
      <c r="P12303" s="3"/>
      <c r="W12303" s="3"/>
      <c r="Y12303" s="3"/>
    </row>
    <row r="12304" spans="16:25" x14ac:dyDescent="0.45">
      <c r="P12304" s="3"/>
      <c r="W12304" s="3"/>
      <c r="Y12304" s="3"/>
    </row>
    <row r="12305" spans="16:25" x14ac:dyDescent="0.45">
      <c r="P12305" s="3"/>
      <c r="W12305" s="3"/>
      <c r="Y12305" s="3"/>
    </row>
    <row r="12306" spans="16:25" x14ac:dyDescent="0.45">
      <c r="P12306" s="3"/>
      <c r="W12306" s="3"/>
      <c r="Y12306" s="3"/>
    </row>
    <row r="12307" spans="16:25" x14ac:dyDescent="0.45">
      <c r="P12307" s="3"/>
      <c r="W12307" s="3"/>
      <c r="Y12307" s="3"/>
    </row>
    <row r="12308" spans="16:25" x14ac:dyDescent="0.45">
      <c r="P12308" s="3"/>
      <c r="W12308" s="3"/>
      <c r="Y12308" s="3"/>
    </row>
    <row r="12309" spans="16:25" x14ac:dyDescent="0.45">
      <c r="P12309" s="3"/>
      <c r="W12309" s="3"/>
      <c r="Y12309" s="3"/>
    </row>
    <row r="12310" spans="16:25" x14ac:dyDescent="0.45">
      <c r="P12310" s="3"/>
      <c r="W12310" s="3"/>
      <c r="Y12310" s="3"/>
    </row>
    <row r="12311" spans="16:25" x14ac:dyDescent="0.45">
      <c r="P12311" s="3"/>
      <c r="W12311" s="3"/>
      <c r="Y12311" s="3"/>
    </row>
    <row r="12312" spans="16:25" x14ac:dyDescent="0.45">
      <c r="P12312" s="3"/>
      <c r="W12312" s="3"/>
      <c r="Y12312" s="3"/>
    </row>
    <row r="12313" spans="16:25" x14ac:dyDescent="0.45">
      <c r="P12313" s="3"/>
      <c r="W12313" s="3"/>
      <c r="Y12313" s="3"/>
    </row>
    <row r="12314" spans="16:25" x14ac:dyDescent="0.45">
      <c r="P12314" s="3"/>
      <c r="W12314" s="3"/>
      <c r="Y12314" s="3"/>
    </row>
    <row r="12315" spans="16:25" x14ac:dyDescent="0.45">
      <c r="P12315" s="3"/>
      <c r="W12315" s="3"/>
      <c r="Y12315" s="3"/>
    </row>
    <row r="12316" spans="16:25" x14ac:dyDescent="0.45">
      <c r="P12316" s="3"/>
      <c r="W12316" s="3"/>
      <c r="Y12316" s="3"/>
    </row>
    <row r="12317" spans="16:25" x14ac:dyDescent="0.45">
      <c r="P12317" s="3"/>
      <c r="W12317" s="3"/>
      <c r="Y12317" s="3"/>
    </row>
    <row r="12318" spans="16:25" x14ac:dyDescent="0.45">
      <c r="P12318" s="3"/>
      <c r="W12318" s="3"/>
      <c r="Y12318" s="3"/>
    </row>
    <row r="12319" spans="16:25" x14ac:dyDescent="0.45">
      <c r="P12319" s="3"/>
      <c r="W12319" s="3"/>
      <c r="Y12319" s="3"/>
    </row>
    <row r="12320" spans="16:25" x14ac:dyDescent="0.45">
      <c r="P12320" s="3"/>
      <c r="W12320" s="3"/>
      <c r="Y12320" s="3"/>
    </row>
    <row r="12321" spans="16:25" x14ac:dyDescent="0.45">
      <c r="P12321" s="3"/>
      <c r="W12321" s="3"/>
      <c r="Y12321" s="3"/>
    </row>
    <row r="12322" spans="16:25" x14ac:dyDescent="0.45">
      <c r="P12322" s="3"/>
      <c r="W12322" s="3"/>
      <c r="Y12322" s="3"/>
    </row>
    <row r="12323" spans="16:25" x14ac:dyDescent="0.45">
      <c r="P12323" s="3"/>
      <c r="W12323" s="3"/>
      <c r="Y12323" s="3"/>
    </row>
    <row r="12324" spans="16:25" x14ac:dyDescent="0.45">
      <c r="P12324" s="3"/>
      <c r="W12324" s="3"/>
      <c r="Y12324" s="3"/>
    </row>
    <row r="12325" spans="16:25" x14ac:dyDescent="0.45">
      <c r="P12325" s="3"/>
      <c r="W12325" s="3"/>
      <c r="Y12325" s="3"/>
    </row>
    <row r="12326" spans="16:25" x14ac:dyDescent="0.45">
      <c r="P12326" s="3"/>
      <c r="W12326" s="3"/>
      <c r="Y12326" s="3"/>
    </row>
    <row r="12327" spans="16:25" x14ac:dyDescent="0.45">
      <c r="P12327" s="3"/>
      <c r="W12327" s="3"/>
      <c r="Y12327" s="3"/>
    </row>
    <row r="12328" spans="16:25" x14ac:dyDescent="0.45">
      <c r="P12328" s="3"/>
      <c r="W12328" s="3"/>
      <c r="Y12328" s="3"/>
    </row>
    <row r="12329" spans="16:25" x14ac:dyDescent="0.45">
      <c r="P12329" s="3"/>
      <c r="W12329" s="3"/>
      <c r="Y12329" s="3"/>
    </row>
    <row r="12330" spans="16:25" x14ac:dyDescent="0.45">
      <c r="P12330" s="3"/>
      <c r="W12330" s="3"/>
      <c r="Y12330" s="3"/>
    </row>
    <row r="12331" spans="16:25" x14ac:dyDescent="0.45">
      <c r="P12331" s="3"/>
      <c r="W12331" s="3"/>
      <c r="Y12331" s="3"/>
    </row>
    <row r="12332" spans="16:25" x14ac:dyDescent="0.45">
      <c r="P12332" s="3"/>
      <c r="W12332" s="3"/>
      <c r="Y12332" s="3"/>
    </row>
    <row r="12333" spans="16:25" x14ac:dyDescent="0.45">
      <c r="P12333" s="3"/>
      <c r="W12333" s="3"/>
      <c r="Y12333" s="3"/>
    </row>
    <row r="12334" spans="16:25" x14ac:dyDescent="0.45">
      <c r="P12334" s="3"/>
      <c r="W12334" s="3"/>
      <c r="Y12334" s="3"/>
    </row>
    <row r="12335" spans="16:25" x14ac:dyDescent="0.45">
      <c r="P12335" s="3"/>
      <c r="W12335" s="3"/>
      <c r="Y12335" s="3"/>
    </row>
    <row r="12336" spans="16:25" x14ac:dyDescent="0.45">
      <c r="P12336" s="3"/>
      <c r="W12336" s="3"/>
      <c r="Y12336" s="3"/>
    </row>
    <row r="12337" spans="16:25" x14ac:dyDescent="0.45">
      <c r="P12337" s="3"/>
      <c r="W12337" s="3"/>
      <c r="Y12337" s="3"/>
    </row>
    <row r="12338" spans="16:25" x14ac:dyDescent="0.45">
      <c r="P12338" s="3"/>
      <c r="W12338" s="3"/>
      <c r="Y12338" s="3"/>
    </row>
    <row r="12339" spans="16:25" x14ac:dyDescent="0.45">
      <c r="P12339" s="3"/>
      <c r="W12339" s="3"/>
      <c r="Y12339" s="3"/>
    </row>
    <row r="12340" spans="16:25" x14ac:dyDescent="0.45">
      <c r="P12340" s="3"/>
      <c r="W12340" s="3"/>
      <c r="Y12340" s="3"/>
    </row>
    <row r="12341" spans="16:25" x14ac:dyDescent="0.45">
      <c r="P12341" s="3"/>
      <c r="W12341" s="3"/>
      <c r="Y12341" s="3"/>
    </row>
    <row r="12342" spans="16:25" x14ac:dyDescent="0.45">
      <c r="P12342" s="3"/>
      <c r="W12342" s="3"/>
      <c r="Y12342" s="3"/>
    </row>
    <row r="12343" spans="16:25" x14ac:dyDescent="0.45">
      <c r="P12343" s="3"/>
      <c r="W12343" s="3"/>
      <c r="Y12343" s="3"/>
    </row>
    <row r="12344" spans="16:25" x14ac:dyDescent="0.45">
      <c r="P12344" s="3"/>
      <c r="W12344" s="3"/>
      <c r="Y12344" s="3"/>
    </row>
    <row r="12345" spans="16:25" x14ac:dyDescent="0.45">
      <c r="P12345" s="3"/>
      <c r="W12345" s="3"/>
      <c r="Y12345" s="3"/>
    </row>
    <row r="12346" spans="16:25" x14ac:dyDescent="0.45">
      <c r="P12346" s="3"/>
      <c r="W12346" s="3"/>
      <c r="Y12346" s="3"/>
    </row>
    <row r="12347" spans="16:25" x14ac:dyDescent="0.45">
      <c r="P12347" s="3"/>
      <c r="W12347" s="3"/>
      <c r="Y12347" s="3"/>
    </row>
    <row r="12348" spans="16:25" x14ac:dyDescent="0.45">
      <c r="P12348" s="3"/>
      <c r="W12348" s="3"/>
      <c r="Y12348" s="3"/>
    </row>
    <row r="12349" spans="16:25" x14ac:dyDescent="0.45">
      <c r="P12349" s="3"/>
      <c r="W12349" s="3"/>
      <c r="Y12349" s="3"/>
    </row>
    <row r="12350" spans="16:25" x14ac:dyDescent="0.45">
      <c r="P12350" s="3"/>
      <c r="W12350" s="3"/>
      <c r="Y12350" s="3"/>
    </row>
    <row r="12351" spans="16:25" x14ac:dyDescent="0.45">
      <c r="P12351" s="3"/>
      <c r="W12351" s="3"/>
      <c r="Y12351" s="3"/>
    </row>
    <row r="12352" spans="16:25" x14ac:dyDescent="0.45">
      <c r="P12352" s="3"/>
      <c r="W12352" s="3"/>
      <c r="Y12352" s="3"/>
    </row>
    <row r="12353" spans="16:25" x14ac:dyDescent="0.45">
      <c r="P12353" s="3"/>
      <c r="W12353" s="3"/>
      <c r="Y12353" s="3"/>
    </row>
    <row r="12354" spans="16:25" x14ac:dyDescent="0.45">
      <c r="P12354" s="3"/>
      <c r="W12354" s="3"/>
      <c r="Y12354" s="3"/>
    </row>
    <row r="12355" spans="16:25" x14ac:dyDescent="0.45">
      <c r="P12355" s="3"/>
      <c r="W12355" s="3"/>
      <c r="Y12355" s="3"/>
    </row>
    <row r="12356" spans="16:25" x14ac:dyDescent="0.45">
      <c r="P12356" s="3"/>
      <c r="W12356" s="3"/>
      <c r="Y12356" s="3"/>
    </row>
    <row r="12357" spans="16:25" x14ac:dyDescent="0.45">
      <c r="P12357" s="3"/>
      <c r="W12357" s="3"/>
      <c r="Y12357" s="3"/>
    </row>
    <row r="12358" spans="16:25" x14ac:dyDescent="0.45">
      <c r="P12358" s="3"/>
      <c r="W12358" s="3"/>
      <c r="Y12358" s="3"/>
    </row>
    <row r="12359" spans="16:25" x14ac:dyDescent="0.45">
      <c r="P12359" s="3"/>
      <c r="W12359" s="3"/>
      <c r="Y12359" s="3"/>
    </row>
    <row r="12360" spans="16:25" x14ac:dyDescent="0.45">
      <c r="P12360" s="3"/>
      <c r="W12360" s="3"/>
      <c r="Y12360" s="3"/>
    </row>
    <row r="12361" spans="16:25" x14ac:dyDescent="0.45">
      <c r="P12361" s="3"/>
      <c r="W12361" s="3"/>
      <c r="Y12361" s="3"/>
    </row>
    <row r="12362" spans="16:25" x14ac:dyDescent="0.45">
      <c r="P12362" s="3"/>
      <c r="W12362" s="3"/>
      <c r="Y12362" s="3"/>
    </row>
    <row r="12363" spans="16:25" x14ac:dyDescent="0.45">
      <c r="P12363" s="3"/>
      <c r="W12363" s="3"/>
      <c r="Y12363" s="3"/>
    </row>
    <row r="12364" spans="16:25" x14ac:dyDescent="0.45">
      <c r="P12364" s="3"/>
      <c r="W12364" s="3"/>
      <c r="Y12364" s="3"/>
    </row>
    <row r="12365" spans="16:25" x14ac:dyDescent="0.45">
      <c r="P12365" s="3"/>
      <c r="W12365" s="3"/>
      <c r="Y12365" s="3"/>
    </row>
    <row r="12366" spans="16:25" x14ac:dyDescent="0.45">
      <c r="P12366" s="3"/>
      <c r="W12366" s="3"/>
      <c r="Y12366" s="3"/>
    </row>
    <row r="12367" spans="16:25" x14ac:dyDescent="0.45">
      <c r="P12367" s="3"/>
      <c r="W12367" s="3"/>
      <c r="Y12367" s="3"/>
    </row>
    <row r="12368" spans="16:25" x14ac:dyDescent="0.45">
      <c r="P12368" s="3"/>
      <c r="W12368" s="3"/>
      <c r="Y12368" s="3"/>
    </row>
    <row r="12369" spans="16:25" x14ac:dyDescent="0.45">
      <c r="P12369" s="3"/>
      <c r="W12369" s="3"/>
      <c r="Y12369" s="3"/>
    </row>
    <row r="12370" spans="16:25" x14ac:dyDescent="0.45">
      <c r="P12370" s="3"/>
      <c r="W12370" s="3"/>
      <c r="Y12370" s="3"/>
    </row>
    <row r="12371" spans="16:25" x14ac:dyDescent="0.45">
      <c r="P12371" s="3"/>
      <c r="W12371" s="3"/>
      <c r="Y12371" s="3"/>
    </row>
    <row r="12372" spans="16:25" x14ac:dyDescent="0.45">
      <c r="P12372" s="3"/>
      <c r="W12372" s="3"/>
      <c r="Y12372" s="3"/>
    </row>
    <row r="12373" spans="16:25" x14ac:dyDescent="0.45">
      <c r="P12373" s="3"/>
      <c r="W12373" s="3"/>
      <c r="Y12373" s="3"/>
    </row>
    <row r="12374" spans="16:25" x14ac:dyDescent="0.45">
      <c r="P12374" s="3"/>
      <c r="W12374" s="3"/>
      <c r="Y12374" s="3"/>
    </row>
    <row r="12375" spans="16:25" x14ac:dyDescent="0.45">
      <c r="P12375" s="3"/>
      <c r="W12375" s="3"/>
      <c r="Y12375" s="3"/>
    </row>
    <row r="12376" spans="16:25" x14ac:dyDescent="0.45">
      <c r="P12376" s="3"/>
      <c r="W12376" s="3"/>
      <c r="Y12376" s="3"/>
    </row>
    <row r="12377" spans="16:25" x14ac:dyDescent="0.45">
      <c r="P12377" s="3"/>
      <c r="W12377" s="3"/>
      <c r="Y12377" s="3"/>
    </row>
    <row r="12378" spans="16:25" x14ac:dyDescent="0.45">
      <c r="P12378" s="3"/>
      <c r="W12378" s="3"/>
      <c r="Y12378" s="3"/>
    </row>
    <row r="12379" spans="16:25" x14ac:dyDescent="0.45">
      <c r="P12379" s="3"/>
      <c r="W12379" s="3"/>
      <c r="Y12379" s="3"/>
    </row>
    <row r="12380" spans="16:25" x14ac:dyDescent="0.45">
      <c r="P12380" s="3"/>
      <c r="W12380" s="3"/>
      <c r="Y12380" s="3"/>
    </row>
    <row r="12381" spans="16:25" x14ac:dyDescent="0.45">
      <c r="P12381" s="3"/>
      <c r="W12381" s="3"/>
      <c r="Y12381" s="3"/>
    </row>
    <row r="12382" spans="16:25" x14ac:dyDescent="0.45">
      <c r="P12382" s="3"/>
      <c r="W12382" s="3"/>
      <c r="Y12382" s="3"/>
    </row>
    <row r="12383" spans="16:25" x14ac:dyDescent="0.45">
      <c r="P12383" s="3"/>
      <c r="W12383" s="3"/>
      <c r="Y12383" s="3"/>
    </row>
    <row r="12384" spans="16:25" x14ac:dyDescent="0.45">
      <c r="P12384" s="3"/>
      <c r="W12384" s="3"/>
      <c r="Y12384" s="3"/>
    </row>
    <row r="12385" spans="16:25" x14ac:dyDescent="0.45">
      <c r="P12385" s="3"/>
      <c r="W12385" s="3"/>
      <c r="Y12385" s="3"/>
    </row>
    <row r="12386" spans="16:25" x14ac:dyDescent="0.45">
      <c r="P12386" s="3"/>
      <c r="W12386" s="3"/>
      <c r="Y12386" s="3"/>
    </row>
    <row r="12387" spans="16:25" x14ac:dyDescent="0.45">
      <c r="P12387" s="3"/>
      <c r="W12387" s="3"/>
      <c r="Y12387" s="3"/>
    </row>
    <row r="12388" spans="16:25" x14ac:dyDescent="0.45">
      <c r="P12388" s="3"/>
      <c r="W12388" s="3"/>
      <c r="Y12388" s="3"/>
    </row>
    <row r="12389" spans="16:25" x14ac:dyDescent="0.45">
      <c r="P12389" s="3"/>
      <c r="W12389" s="3"/>
      <c r="Y12389" s="3"/>
    </row>
    <row r="12390" spans="16:25" x14ac:dyDescent="0.45">
      <c r="P12390" s="3"/>
      <c r="W12390" s="3"/>
      <c r="Y12390" s="3"/>
    </row>
    <row r="12391" spans="16:25" x14ac:dyDescent="0.45">
      <c r="P12391" s="3"/>
      <c r="W12391" s="3"/>
      <c r="Y12391" s="3"/>
    </row>
    <row r="12392" spans="16:25" x14ac:dyDescent="0.45">
      <c r="P12392" s="3"/>
      <c r="W12392" s="3"/>
      <c r="Y12392" s="3"/>
    </row>
    <row r="12393" spans="16:25" x14ac:dyDescent="0.45">
      <c r="P12393" s="3"/>
      <c r="W12393" s="3"/>
      <c r="Y12393" s="3"/>
    </row>
    <row r="12394" spans="16:25" x14ac:dyDescent="0.45">
      <c r="P12394" s="3"/>
      <c r="W12394" s="3"/>
      <c r="Y12394" s="3"/>
    </row>
    <row r="12395" spans="16:25" x14ac:dyDescent="0.45">
      <c r="P12395" s="3"/>
      <c r="W12395" s="3"/>
      <c r="Y12395" s="3"/>
    </row>
    <row r="12396" spans="16:25" x14ac:dyDescent="0.45">
      <c r="P12396" s="3"/>
      <c r="W12396" s="3"/>
      <c r="Y12396" s="3"/>
    </row>
    <row r="12397" spans="16:25" x14ac:dyDescent="0.45">
      <c r="P12397" s="3"/>
      <c r="W12397" s="3"/>
      <c r="Y12397" s="3"/>
    </row>
    <row r="12398" spans="16:25" x14ac:dyDescent="0.45">
      <c r="P12398" s="3"/>
      <c r="W12398" s="3"/>
      <c r="Y12398" s="3"/>
    </row>
    <row r="12399" spans="16:25" x14ac:dyDescent="0.45">
      <c r="P12399" s="3"/>
      <c r="W12399" s="3"/>
      <c r="Y12399" s="3"/>
    </row>
    <row r="12400" spans="16:25" x14ac:dyDescent="0.45">
      <c r="P12400" s="3"/>
      <c r="W12400" s="3"/>
      <c r="Y12400" s="3"/>
    </row>
    <row r="12401" spans="16:25" x14ac:dyDescent="0.45">
      <c r="P12401" s="3"/>
      <c r="W12401" s="3"/>
      <c r="Y12401" s="3"/>
    </row>
    <row r="12402" spans="16:25" x14ac:dyDescent="0.45">
      <c r="P12402" s="3"/>
      <c r="W12402" s="3"/>
      <c r="Y12402" s="3"/>
    </row>
    <row r="12403" spans="16:25" x14ac:dyDescent="0.45">
      <c r="P12403" s="3"/>
      <c r="W12403" s="3"/>
      <c r="Y12403" s="3"/>
    </row>
    <row r="12404" spans="16:25" x14ac:dyDescent="0.45">
      <c r="P12404" s="3"/>
      <c r="W12404" s="3"/>
      <c r="Y12404" s="3"/>
    </row>
    <row r="12405" spans="16:25" x14ac:dyDescent="0.45">
      <c r="P12405" s="3"/>
      <c r="W12405" s="3"/>
      <c r="Y12405" s="3"/>
    </row>
    <row r="12406" spans="16:25" x14ac:dyDescent="0.45">
      <c r="P12406" s="3"/>
      <c r="W12406" s="3"/>
      <c r="Y12406" s="3"/>
    </row>
    <row r="12407" spans="16:25" x14ac:dyDescent="0.45">
      <c r="P12407" s="3"/>
      <c r="W12407" s="3"/>
      <c r="Y12407" s="3"/>
    </row>
    <row r="12408" spans="16:25" x14ac:dyDescent="0.45">
      <c r="P12408" s="3"/>
      <c r="W12408" s="3"/>
      <c r="Y12408" s="3"/>
    </row>
    <row r="12409" spans="16:25" x14ac:dyDescent="0.45">
      <c r="P12409" s="3"/>
      <c r="W12409" s="3"/>
      <c r="Y12409" s="3"/>
    </row>
    <row r="12410" spans="16:25" x14ac:dyDescent="0.45">
      <c r="P12410" s="3"/>
      <c r="W12410" s="3"/>
      <c r="Y12410" s="3"/>
    </row>
    <row r="12411" spans="16:25" x14ac:dyDescent="0.45">
      <c r="P12411" s="3"/>
      <c r="W12411" s="3"/>
      <c r="Y12411" s="3"/>
    </row>
    <row r="12412" spans="16:25" x14ac:dyDescent="0.45">
      <c r="P12412" s="3"/>
      <c r="W12412" s="3"/>
      <c r="Y12412" s="3"/>
    </row>
    <row r="12413" spans="16:25" x14ac:dyDescent="0.45">
      <c r="P12413" s="3"/>
      <c r="W12413" s="3"/>
      <c r="Y12413" s="3"/>
    </row>
    <row r="12414" spans="16:25" x14ac:dyDescent="0.45">
      <c r="P12414" s="3"/>
      <c r="W12414" s="3"/>
      <c r="Y12414" s="3"/>
    </row>
    <row r="12415" spans="16:25" x14ac:dyDescent="0.45">
      <c r="P12415" s="3"/>
      <c r="W12415" s="3"/>
      <c r="Y12415" s="3"/>
    </row>
    <row r="12416" spans="16:25" x14ac:dyDescent="0.45">
      <c r="P12416" s="3"/>
      <c r="W12416" s="3"/>
      <c r="Y12416" s="3"/>
    </row>
    <row r="12417" spans="16:25" x14ac:dyDescent="0.45">
      <c r="P12417" s="3"/>
      <c r="W12417" s="3"/>
      <c r="Y12417" s="3"/>
    </row>
    <row r="12418" spans="16:25" x14ac:dyDescent="0.45">
      <c r="P12418" s="3"/>
      <c r="W12418" s="3"/>
      <c r="Y12418" s="3"/>
    </row>
    <row r="12419" spans="16:25" x14ac:dyDescent="0.45">
      <c r="P12419" s="3"/>
      <c r="W12419" s="3"/>
      <c r="Y12419" s="3"/>
    </row>
    <row r="12420" spans="16:25" x14ac:dyDescent="0.45">
      <c r="P12420" s="3"/>
      <c r="W12420" s="3"/>
      <c r="Y12420" s="3"/>
    </row>
    <row r="12421" spans="16:25" x14ac:dyDescent="0.45">
      <c r="P12421" s="3"/>
      <c r="W12421" s="3"/>
      <c r="Y12421" s="3"/>
    </row>
    <row r="12422" spans="16:25" x14ac:dyDescent="0.45">
      <c r="P12422" s="3"/>
      <c r="W12422" s="3"/>
      <c r="Y12422" s="3"/>
    </row>
    <row r="12423" spans="16:25" x14ac:dyDescent="0.45">
      <c r="P12423" s="3"/>
      <c r="W12423" s="3"/>
      <c r="Y12423" s="3"/>
    </row>
    <row r="12424" spans="16:25" x14ac:dyDescent="0.45">
      <c r="P12424" s="3"/>
      <c r="W12424" s="3"/>
      <c r="Y12424" s="3"/>
    </row>
    <row r="12425" spans="16:25" x14ac:dyDescent="0.45">
      <c r="P12425" s="3"/>
      <c r="W12425" s="3"/>
      <c r="Y12425" s="3"/>
    </row>
    <row r="12426" spans="16:25" x14ac:dyDescent="0.45">
      <c r="P12426" s="3"/>
      <c r="W12426" s="3"/>
      <c r="Y12426" s="3"/>
    </row>
    <row r="12427" spans="16:25" x14ac:dyDescent="0.45">
      <c r="P12427" s="3"/>
      <c r="W12427" s="3"/>
      <c r="Y12427" s="3"/>
    </row>
    <row r="12428" spans="16:25" x14ac:dyDescent="0.45">
      <c r="P12428" s="3"/>
      <c r="W12428" s="3"/>
      <c r="Y12428" s="3"/>
    </row>
    <row r="12429" spans="16:25" x14ac:dyDescent="0.45">
      <c r="P12429" s="3"/>
      <c r="W12429" s="3"/>
      <c r="Y12429" s="3"/>
    </row>
    <row r="12430" spans="16:25" x14ac:dyDescent="0.45">
      <c r="P12430" s="3"/>
      <c r="W12430" s="3"/>
      <c r="Y12430" s="3"/>
    </row>
    <row r="12431" spans="16:25" x14ac:dyDescent="0.45">
      <c r="P12431" s="3"/>
      <c r="W12431" s="3"/>
      <c r="Y12431" s="3"/>
    </row>
    <row r="12432" spans="16:25" x14ac:dyDescent="0.45">
      <c r="P12432" s="3"/>
      <c r="W12432" s="3"/>
      <c r="Y12432" s="3"/>
    </row>
    <row r="12433" spans="16:25" x14ac:dyDescent="0.45">
      <c r="P12433" s="3"/>
      <c r="W12433" s="3"/>
      <c r="Y12433" s="3"/>
    </row>
    <row r="12434" spans="16:25" x14ac:dyDescent="0.45">
      <c r="P12434" s="3"/>
      <c r="W12434" s="3"/>
      <c r="Y12434" s="3"/>
    </row>
    <row r="12435" spans="16:25" x14ac:dyDescent="0.45">
      <c r="P12435" s="3"/>
      <c r="W12435" s="3"/>
      <c r="Y12435" s="3"/>
    </row>
    <row r="12436" spans="16:25" x14ac:dyDescent="0.45">
      <c r="P12436" s="3"/>
      <c r="W12436" s="3"/>
      <c r="Y12436" s="3"/>
    </row>
    <row r="12437" spans="16:25" x14ac:dyDescent="0.45">
      <c r="P12437" s="3"/>
      <c r="W12437" s="3"/>
      <c r="Y12437" s="3"/>
    </row>
    <row r="12438" spans="16:25" x14ac:dyDescent="0.45">
      <c r="P12438" s="3"/>
      <c r="W12438" s="3"/>
      <c r="Y12438" s="3"/>
    </row>
    <row r="12439" spans="16:25" x14ac:dyDescent="0.45">
      <c r="P12439" s="3"/>
      <c r="W12439" s="3"/>
      <c r="Y12439" s="3"/>
    </row>
    <row r="12440" spans="16:25" x14ac:dyDescent="0.45">
      <c r="P12440" s="3"/>
      <c r="W12440" s="3"/>
      <c r="Y12440" s="3"/>
    </row>
    <row r="12441" spans="16:25" x14ac:dyDescent="0.45">
      <c r="P12441" s="3"/>
      <c r="W12441" s="3"/>
      <c r="Y12441" s="3"/>
    </row>
    <row r="12442" spans="16:25" x14ac:dyDescent="0.45">
      <c r="P12442" s="3"/>
      <c r="W12442" s="3"/>
      <c r="Y12442" s="3"/>
    </row>
    <row r="12443" spans="16:25" x14ac:dyDescent="0.45">
      <c r="P12443" s="3"/>
      <c r="W12443" s="3"/>
      <c r="Y12443" s="3"/>
    </row>
    <row r="12444" spans="16:25" x14ac:dyDescent="0.45">
      <c r="P12444" s="3"/>
      <c r="W12444" s="3"/>
      <c r="Y12444" s="3"/>
    </row>
    <row r="12445" spans="16:25" x14ac:dyDescent="0.45">
      <c r="P12445" s="3"/>
      <c r="W12445" s="3"/>
      <c r="Y12445" s="3"/>
    </row>
    <row r="12446" spans="16:25" x14ac:dyDescent="0.45">
      <c r="P12446" s="3"/>
      <c r="W12446" s="3"/>
      <c r="Y12446" s="3"/>
    </row>
    <row r="12447" spans="16:25" x14ac:dyDescent="0.45">
      <c r="P12447" s="3"/>
      <c r="W12447" s="3"/>
      <c r="Y12447" s="3"/>
    </row>
    <row r="12448" spans="16:25" x14ac:dyDescent="0.45">
      <c r="P12448" s="3"/>
      <c r="W12448" s="3"/>
      <c r="Y12448" s="3"/>
    </row>
    <row r="12449" spans="16:25" x14ac:dyDescent="0.45">
      <c r="P12449" s="3"/>
      <c r="W12449" s="3"/>
      <c r="Y12449" s="3"/>
    </row>
    <row r="12450" spans="16:25" x14ac:dyDescent="0.45">
      <c r="P12450" s="3"/>
      <c r="W12450" s="3"/>
      <c r="Y12450" s="3"/>
    </row>
    <row r="12451" spans="16:25" x14ac:dyDescent="0.45">
      <c r="P12451" s="3"/>
      <c r="W12451" s="3"/>
      <c r="Y12451" s="3"/>
    </row>
    <row r="12452" spans="16:25" x14ac:dyDescent="0.45">
      <c r="P12452" s="3"/>
      <c r="W12452" s="3"/>
      <c r="Y12452" s="3"/>
    </row>
    <row r="12453" spans="16:25" x14ac:dyDescent="0.45">
      <c r="P12453" s="3"/>
      <c r="W12453" s="3"/>
      <c r="Y12453" s="3"/>
    </row>
    <row r="12454" spans="16:25" x14ac:dyDescent="0.45">
      <c r="P12454" s="3"/>
      <c r="W12454" s="3"/>
      <c r="Y12454" s="3"/>
    </row>
    <row r="12455" spans="16:25" x14ac:dyDescent="0.45">
      <c r="P12455" s="3"/>
      <c r="W12455" s="3"/>
      <c r="Y12455" s="3"/>
    </row>
    <row r="12456" spans="16:25" x14ac:dyDescent="0.45">
      <c r="P12456" s="3"/>
      <c r="W12456" s="3"/>
      <c r="Y12456" s="3"/>
    </row>
    <row r="12457" spans="16:25" x14ac:dyDescent="0.45">
      <c r="P12457" s="3"/>
      <c r="W12457" s="3"/>
      <c r="Y12457" s="3"/>
    </row>
    <row r="12458" spans="16:25" x14ac:dyDescent="0.45">
      <c r="P12458" s="3"/>
      <c r="W12458" s="3"/>
      <c r="Y12458" s="3"/>
    </row>
    <row r="12459" spans="16:25" x14ac:dyDescent="0.45">
      <c r="P12459" s="3"/>
      <c r="W12459" s="3"/>
      <c r="Y12459" s="3"/>
    </row>
    <row r="12460" spans="16:25" x14ac:dyDescent="0.45">
      <c r="P12460" s="3"/>
      <c r="W12460" s="3"/>
      <c r="Y12460" s="3"/>
    </row>
    <row r="12461" spans="16:25" x14ac:dyDescent="0.45">
      <c r="P12461" s="3"/>
      <c r="W12461" s="3"/>
      <c r="Y12461" s="3"/>
    </row>
    <row r="12462" spans="16:25" x14ac:dyDescent="0.45">
      <c r="P12462" s="3"/>
      <c r="W12462" s="3"/>
      <c r="Y12462" s="3"/>
    </row>
    <row r="12463" spans="16:25" x14ac:dyDescent="0.45">
      <c r="P12463" s="3"/>
      <c r="W12463" s="3"/>
      <c r="Y12463" s="3"/>
    </row>
    <row r="12464" spans="16:25" x14ac:dyDescent="0.45">
      <c r="P12464" s="3"/>
      <c r="W12464" s="3"/>
      <c r="Y12464" s="3"/>
    </row>
    <row r="12465" spans="16:25" x14ac:dyDescent="0.45">
      <c r="P12465" s="3"/>
      <c r="W12465" s="3"/>
      <c r="Y12465" s="3"/>
    </row>
    <row r="12466" spans="16:25" x14ac:dyDescent="0.45">
      <c r="P12466" s="3"/>
      <c r="W12466" s="3"/>
      <c r="Y12466" s="3"/>
    </row>
    <row r="12467" spans="16:25" x14ac:dyDescent="0.45">
      <c r="P12467" s="3"/>
      <c r="W12467" s="3"/>
      <c r="Y12467" s="3"/>
    </row>
    <row r="12468" spans="16:25" x14ac:dyDescent="0.45">
      <c r="P12468" s="3"/>
      <c r="W12468" s="3"/>
      <c r="Y12468" s="3"/>
    </row>
    <row r="12469" spans="16:25" x14ac:dyDescent="0.45">
      <c r="P12469" s="3"/>
      <c r="W12469" s="3"/>
      <c r="Y12469" s="3"/>
    </row>
    <row r="12470" spans="16:25" x14ac:dyDescent="0.45">
      <c r="P12470" s="3"/>
      <c r="W12470" s="3"/>
      <c r="Y12470" s="3"/>
    </row>
    <row r="12471" spans="16:25" x14ac:dyDescent="0.45">
      <c r="P12471" s="3"/>
      <c r="W12471" s="3"/>
      <c r="Y12471" s="3"/>
    </row>
    <row r="12472" spans="16:25" x14ac:dyDescent="0.45">
      <c r="P12472" s="3"/>
      <c r="W12472" s="3"/>
      <c r="Y12472" s="3"/>
    </row>
    <row r="12473" spans="16:25" x14ac:dyDescent="0.45">
      <c r="P12473" s="3"/>
      <c r="W12473" s="3"/>
      <c r="Y12473" s="3"/>
    </row>
    <row r="12474" spans="16:25" x14ac:dyDescent="0.45">
      <c r="P12474" s="3"/>
      <c r="W12474" s="3"/>
      <c r="Y12474" s="3"/>
    </row>
    <row r="12475" spans="16:25" x14ac:dyDescent="0.45">
      <c r="P12475" s="3"/>
      <c r="W12475" s="3"/>
      <c r="Y12475" s="3"/>
    </row>
    <row r="12476" spans="16:25" x14ac:dyDescent="0.45">
      <c r="P12476" s="3"/>
      <c r="W12476" s="3"/>
      <c r="Y12476" s="3"/>
    </row>
    <row r="12477" spans="16:25" x14ac:dyDescent="0.45">
      <c r="P12477" s="3"/>
      <c r="W12477" s="3"/>
      <c r="Y12477" s="3"/>
    </row>
    <row r="12478" spans="16:25" x14ac:dyDescent="0.45">
      <c r="P12478" s="3"/>
      <c r="W12478" s="3"/>
      <c r="Y12478" s="3"/>
    </row>
    <row r="12479" spans="16:25" x14ac:dyDescent="0.45">
      <c r="P12479" s="3"/>
      <c r="W12479" s="3"/>
      <c r="Y12479" s="3"/>
    </row>
    <row r="12480" spans="16:25" x14ac:dyDescent="0.45">
      <c r="P12480" s="3"/>
      <c r="W12480" s="3"/>
      <c r="Y12480" s="3"/>
    </row>
    <row r="12481" spans="16:25" x14ac:dyDescent="0.45">
      <c r="P12481" s="3"/>
      <c r="W12481" s="3"/>
      <c r="Y12481" s="3"/>
    </row>
    <row r="12482" spans="16:25" x14ac:dyDescent="0.45">
      <c r="P12482" s="3"/>
      <c r="W12482" s="3"/>
      <c r="Y12482" s="3"/>
    </row>
    <row r="12483" spans="16:25" x14ac:dyDescent="0.45">
      <c r="P12483" s="3"/>
      <c r="W12483" s="3"/>
      <c r="Y12483" s="3"/>
    </row>
    <row r="12484" spans="16:25" x14ac:dyDescent="0.45">
      <c r="P12484" s="3"/>
      <c r="W12484" s="3"/>
      <c r="Y12484" s="3"/>
    </row>
    <row r="12485" spans="16:25" x14ac:dyDescent="0.45">
      <c r="P12485" s="3"/>
      <c r="W12485" s="3"/>
      <c r="Y12485" s="3"/>
    </row>
    <row r="12486" spans="16:25" x14ac:dyDescent="0.45">
      <c r="P12486" s="3"/>
      <c r="W12486" s="3"/>
      <c r="Y12486" s="3"/>
    </row>
    <row r="12487" spans="16:25" x14ac:dyDescent="0.45">
      <c r="P12487" s="3"/>
      <c r="W12487" s="3"/>
      <c r="Y12487" s="3"/>
    </row>
    <row r="12488" spans="16:25" x14ac:dyDescent="0.45">
      <c r="P12488" s="3"/>
      <c r="W12488" s="3"/>
      <c r="Y12488" s="3"/>
    </row>
    <row r="12489" spans="16:25" x14ac:dyDescent="0.45">
      <c r="P12489" s="3"/>
      <c r="W12489" s="3"/>
      <c r="Y12489" s="3"/>
    </row>
    <row r="12490" spans="16:25" x14ac:dyDescent="0.45">
      <c r="P12490" s="3"/>
      <c r="W12490" s="3"/>
      <c r="Y12490" s="3"/>
    </row>
    <row r="12491" spans="16:25" x14ac:dyDescent="0.45">
      <c r="P12491" s="3"/>
      <c r="W12491" s="3"/>
      <c r="Y12491" s="3"/>
    </row>
    <row r="12492" spans="16:25" x14ac:dyDescent="0.45">
      <c r="P12492" s="3"/>
      <c r="W12492" s="3"/>
      <c r="Y12492" s="3"/>
    </row>
    <row r="12493" spans="16:25" x14ac:dyDescent="0.45">
      <c r="P12493" s="3"/>
      <c r="W12493" s="3"/>
      <c r="Y12493" s="3"/>
    </row>
    <row r="12494" spans="16:25" x14ac:dyDescent="0.45">
      <c r="P12494" s="3"/>
      <c r="W12494" s="3"/>
      <c r="Y12494" s="3"/>
    </row>
    <row r="12495" spans="16:25" x14ac:dyDescent="0.45">
      <c r="P12495" s="3"/>
      <c r="W12495" s="3"/>
      <c r="Y12495" s="3"/>
    </row>
    <row r="12496" spans="16:25" x14ac:dyDescent="0.45">
      <c r="P12496" s="3"/>
      <c r="W12496" s="3"/>
      <c r="Y12496" s="3"/>
    </row>
    <row r="12497" spans="16:25" x14ac:dyDescent="0.45">
      <c r="P12497" s="3"/>
      <c r="W12497" s="3"/>
      <c r="Y12497" s="3"/>
    </row>
    <row r="12498" spans="16:25" x14ac:dyDescent="0.45">
      <c r="P12498" s="3"/>
      <c r="W12498" s="3"/>
      <c r="Y12498" s="3"/>
    </row>
    <row r="12499" spans="16:25" x14ac:dyDescent="0.45">
      <c r="P12499" s="3"/>
      <c r="W12499" s="3"/>
      <c r="Y12499" s="3"/>
    </row>
    <row r="12500" spans="16:25" x14ac:dyDescent="0.45">
      <c r="P12500" s="3"/>
      <c r="W12500" s="3"/>
      <c r="Y12500" s="3"/>
    </row>
    <row r="12501" spans="16:25" x14ac:dyDescent="0.45">
      <c r="P12501" s="3"/>
      <c r="W12501" s="3"/>
      <c r="Y12501" s="3"/>
    </row>
    <row r="12502" spans="16:25" x14ac:dyDescent="0.45">
      <c r="P12502" s="3"/>
      <c r="W12502" s="3"/>
      <c r="Y12502" s="3"/>
    </row>
    <row r="12503" spans="16:25" x14ac:dyDescent="0.45">
      <c r="P12503" s="3"/>
      <c r="W12503" s="3"/>
      <c r="Y12503" s="3"/>
    </row>
    <row r="12504" spans="16:25" x14ac:dyDescent="0.45">
      <c r="P12504" s="3"/>
      <c r="W12504" s="3"/>
      <c r="Y12504" s="3"/>
    </row>
    <row r="12505" spans="16:25" x14ac:dyDescent="0.45">
      <c r="P12505" s="3"/>
      <c r="W12505" s="3"/>
      <c r="Y12505" s="3"/>
    </row>
    <row r="12506" spans="16:25" x14ac:dyDescent="0.45">
      <c r="P12506" s="3"/>
      <c r="W12506" s="3"/>
      <c r="Y12506" s="3"/>
    </row>
    <row r="12507" spans="16:25" x14ac:dyDescent="0.45">
      <c r="P12507" s="3"/>
      <c r="W12507" s="3"/>
      <c r="Y12507" s="3"/>
    </row>
    <row r="12508" spans="16:25" x14ac:dyDescent="0.45">
      <c r="P12508" s="3"/>
      <c r="W12508" s="3"/>
      <c r="Y12508" s="3"/>
    </row>
    <row r="12509" spans="16:25" x14ac:dyDescent="0.45">
      <c r="P12509" s="3"/>
      <c r="W12509" s="3"/>
      <c r="Y12509" s="3"/>
    </row>
    <row r="12510" spans="16:25" x14ac:dyDescent="0.45">
      <c r="P12510" s="3"/>
      <c r="W12510" s="3"/>
      <c r="Y12510" s="3"/>
    </row>
    <row r="12511" spans="16:25" x14ac:dyDescent="0.45">
      <c r="P12511" s="3"/>
      <c r="W12511" s="3"/>
      <c r="Y12511" s="3"/>
    </row>
    <row r="12512" spans="16:25" x14ac:dyDescent="0.45">
      <c r="P12512" s="3"/>
      <c r="W12512" s="3"/>
      <c r="Y12512" s="3"/>
    </row>
    <row r="12513" spans="16:25" x14ac:dyDescent="0.45">
      <c r="P12513" s="3"/>
      <c r="W12513" s="3"/>
      <c r="Y12513" s="3"/>
    </row>
    <row r="12514" spans="16:25" x14ac:dyDescent="0.45">
      <c r="P12514" s="3"/>
      <c r="W12514" s="3"/>
      <c r="Y12514" s="3"/>
    </row>
    <row r="12515" spans="16:25" x14ac:dyDescent="0.45">
      <c r="P12515" s="3"/>
      <c r="W12515" s="3"/>
      <c r="Y12515" s="3"/>
    </row>
    <row r="12516" spans="16:25" x14ac:dyDescent="0.45">
      <c r="P12516" s="3"/>
      <c r="W12516" s="3"/>
      <c r="Y12516" s="3"/>
    </row>
    <row r="12517" spans="16:25" x14ac:dyDescent="0.45">
      <c r="P12517" s="3"/>
      <c r="W12517" s="3"/>
      <c r="Y12517" s="3"/>
    </row>
    <row r="12518" spans="16:25" x14ac:dyDescent="0.45">
      <c r="P12518" s="3"/>
      <c r="W12518" s="3"/>
      <c r="Y12518" s="3"/>
    </row>
    <row r="12519" spans="16:25" x14ac:dyDescent="0.45">
      <c r="P12519" s="3"/>
      <c r="W12519" s="3"/>
      <c r="Y12519" s="3"/>
    </row>
    <row r="12520" spans="16:25" x14ac:dyDescent="0.45">
      <c r="P12520" s="3"/>
      <c r="W12520" s="3"/>
      <c r="Y12520" s="3"/>
    </row>
    <row r="12521" spans="16:25" x14ac:dyDescent="0.45">
      <c r="P12521" s="3"/>
      <c r="W12521" s="3"/>
      <c r="Y12521" s="3"/>
    </row>
    <row r="12522" spans="16:25" x14ac:dyDescent="0.45">
      <c r="P12522" s="3"/>
      <c r="W12522" s="3"/>
      <c r="Y12522" s="3"/>
    </row>
    <row r="12523" spans="16:25" x14ac:dyDescent="0.45">
      <c r="P12523" s="3"/>
      <c r="W12523" s="3"/>
      <c r="Y12523" s="3"/>
    </row>
    <row r="12524" spans="16:25" x14ac:dyDescent="0.45">
      <c r="P12524" s="3"/>
      <c r="W12524" s="3"/>
      <c r="Y12524" s="3"/>
    </row>
    <row r="12525" spans="16:25" x14ac:dyDescent="0.45">
      <c r="P12525" s="3"/>
      <c r="W12525" s="3"/>
      <c r="Y12525" s="3"/>
    </row>
    <row r="12526" spans="16:25" x14ac:dyDescent="0.45">
      <c r="P12526" s="3"/>
      <c r="W12526" s="3"/>
      <c r="Y12526" s="3"/>
    </row>
    <row r="12527" spans="16:25" x14ac:dyDescent="0.45">
      <c r="P12527" s="3"/>
      <c r="W12527" s="3"/>
      <c r="Y12527" s="3"/>
    </row>
    <row r="12528" spans="16:25" x14ac:dyDescent="0.45">
      <c r="P12528" s="3"/>
      <c r="W12528" s="3"/>
      <c r="Y12528" s="3"/>
    </row>
    <row r="12529" spans="16:25" x14ac:dyDescent="0.45">
      <c r="P12529" s="3"/>
      <c r="W12529" s="3"/>
      <c r="Y12529" s="3"/>
    </row>
    <row r="12530" spans="16:25" x14ac:dyDescent="0.45">
      <c r="P12530" s="3"/>
      <c r="W12530" s="3"/>
      <c r="Y12530" s="3"/>
    </row>
    <row r="12531" spans="16:25" x14ac:dyDescent="0.45">
      <c r="P12531" s="3"/>
      <c r="W12531" s="3"/>
      <c r="Y12531" s="3"/>
    </row>
    <row r="12532" spans="16:25" x14ac:dyDescent="0.45">
      <c r="P12532" s="3"/>
      <c r="W12532" s="3"/>
      <c r="Y12532" s="3"/>
    </row>
    <row r="12533" spans="16:25" x14ac:dyDescent="0.45">
      <c r="P12533" s="3"/>
      <c r="W12533" s="3"/>
      <c r="Y12533" s="3"/>
    </row>
    <row r="12534" spans="16:25" x14ac:dyDescent="0.45">
      <c r="P12534" s="3"/>
      <c r="W12534" s="3"/>
      <c r="Y12534" s="3"/>
    </row>
    <row r="12535" spans="16:25" x14ac:dyDescent="0.45">
      <c r="P12535" s="3"/>
      <c r="W12535" s="3"/>
      <c r="Y12535" s="3"/>
    </row>
    <row r="12536" spans="16:25" x14ac:dyDescent="0.45">
      <c r="P12536" s="3"/>
      <c r="W12536" s="3"/>
      <c r="Y12536" s="3"/>
    </row>
    <row r="12537" spans="16:25" x14ac:dyDescent="0.45">
      <c r="P12537" s="3"/>
      <c r="W12537" s="3"/>
      <c r="Y12537" s="3"/>
    </row>
    <row r="12538" spans="16:25" x14ac:dyDescent="0.45">
      <c r="P12538" s="3"/>
      <c r="W12538" s="3"/>
      <c r="Y12538" s="3"/>
    </row>
    <row r="12539" spans="16:25" x14ac:dyDescent="0.45">
      <c r="P12539" s="3"/>
      <c r="W12539" s="3"/>
      <c r="Y12539" s="3"/>
    </row>
    <row r="12540" spans="16:25" x14ac:dyDescent="0.45">
      <c r="P12540" s="3"/>
      <c r="W12540" s="3"/>
      <c r="Y12540" s="3"/>
    </row>
    <row r="12541" spans="16:25" x14ac:dyDescent="0.45">
      <c r="P12541" s="3"/>
      <c r="W12541" s="3"/>
      <c r="Y12541" s="3"/>
    </row>
    <row r="12542" spans="16:25" x14ac:dyDescent="0.45">
      <c r="P12542" s="3"/>
      <c r="W12542" s="3"/>
      <c r="Y12542" s="3"/>
    </row>
    <row r="12543" spans="16:25" x14ac:dyDescent="0.45">
      <c r="P12543" s="3"/>
      <c r="W12543" s="3"/>
      <c r="Y12543" s="3"/>
    </row>
    <row r="12544" spans="16:25" x14ac:dyDescent="0.45">
      <c r="P12544" s="3"/>
      <c r="W12544" s="3"/>
      <c r="Y12544" s="3"/>
    </row>
    <row r="12545" spans="16:25" x14ac:dyDescent="0.45">
      <c r="P12545" s="3"/>
      <c r="W12545" s="3"/>
      <c r="Y12545" s="3"/>
    </row>
    <row r="12546" spans="16:25" x14ac:dyDescent="0.45">
      <c r="P12546" s="3"/>
      <c r="W12546" s="3"/>
      <c r="Y12546" s="3"/>
    </row>
    <row r="12547" spans="16:25" x14ac:dyDescent="0.45">
      <c r="P12547" s="3"/>
      <c r="W12547" s="3"/>
      <c r="Y12547" s="3"/>
    </row>
    <row r="12548" spans="16:25" x14ac:dyDescent="0.45">
      <c r="P12548" s="3"/>
      <c r="W12548" s="3"/>
      <c r="Y12548" s="3"/>
    </row>
    <row r="12549" spans="16:25" x14ac:dyDescent="0.45">
      <c r="P12549" s="3"/>
      <c r="W12549" s="3"/>
      <c r="Y12549" s="3"/>
    </row>
    <row r="12550" spans="16:25" x14ac:dyDescent="0.45">
      <c r="P12550" s="3"/>
      <c r="W12550" s="3"/>
      <c r="Y12550" s="3"/>
    </row>
    <row r="12551" spans="16:25" x14ac:dyDescent="0.45">
      <c r="P12551" s="3"/>
      <c r="W12551" s="3"/>
      <c r="Y12551" s="3"/>
    </row>
    <row r="12552" spans="16:25" x14ac:dyDescent="0.45">
      <c r="P12552" s="3"/>
      <c r="W12552" s="3"/>
      <c r="Y12552" s="3"/>
    </row>
    <row r="12553" spans="16:25" x14ac:dyDescent="0.45">
      <c r="P12553" s="3"/>
      <c r="W12553" s="3"/>
      <c r="Y12553" s="3"/>
    </row>
    <row r="12554" spans="16:25" x14ac:dyDescent="0.45">
      <c r="P12554" s="3"/>
      <c r="W12554" s="3"/>
      <c r="Y12554" s="3"/>
    </row>
    <row r="12555" spans="16:25" x14ac:dyDescent="0.45">
      <c r="P12555" s="3"/>
      <c r="W12555" s="3"/>
      <c r="Y12555" s="3"/>
    </row>
    <row r="12556" spans="16:25" x14ac:dyDescent="0.45">
      <c r="P12556" s="3"/>
      <c r="W12556" s="3"/>
      <c r="Y12556" s="3"/>
    </row>
    <row r="12557" spans="16:25" x14ac:dyDescent="0.45">
      <c r="P12557" s="3"/>
      <c r="W12557" s="3"/>
      <c r="Y12557" s="3"/>
    </row>
    <row r="12558" spans="16:25" x14ac:dyDescent="0.45">
      <c r="P12558" s="3"/>
      <c r="W12558" s="3"/>
      <c r="Y12558" s="3"/>
    </row>
    <row r="12559" spans="16:25" x14ac:dyDescent="0.45">
      <c r="P12559" s="3"/>
      <c r="W12559" s="3"/>
      <c r="Y12559" s="3"/>
    </row>
    <row r="12560" spans="16:25" x14ac:dyDescent="0.45">
      <c r="P12560" s="3"/>
      <c r="W12560" s="3"/>
      <c r="Y12560" s="3"/>
    </row>
    <row r="12561" spans="16:25" x14ac:dyDescent="0.45">
      <c r="P12561" s="3"/>
      <c r="W12561" s="3"/>
      <c r="Y12561" s="3"/>
    </row>
    <row r="12562" spans="16:25" x14ac:dyDescent="0.45">
      <c r="P12562" s="3"/>
      <c r="W12562" s="3"/>
      <c r="Y12562" s="3"/>
    </row>
    <row r="12563" spans="16:25" x14ac:dyDescent="0.45">
      <c r="P12563" s="3"/>
      <c r="W12563" s="3"/>
      <c r="Y12563" s="3"/>
    </row>
    <row r="12564" spans="16:25" x14ac:dyDescent="0.45">
      <c r="P12564" s="3"/>
      <c r="W12564" s="3"/>
      <c r="Y12564" s="3"/>
    </row>
    <row r="12565" spans="16:25" x14ac:dyDescent="0.45">
      <c r="P12565" s="3"/>
      <c r="W12565" s="3"/>
      <c r="Y12565" s="3"/>
    </row>
    <row r="12566" spans="16:25" x14ac:dyDescent="0.45">
      <c r="P12566" s="3"/>
      <c r="W12566" s="3"/>
      <c r="Y12566" s="3"/>
    </row>
    <row r="12567" spans="16:25" x14ac:dyDescent="0.45">
      <c r="P12567" s="3"/>
      <c r="W12567" s="3"/>
      <c r="Y12567" s="3"/>
    </row>
    <row r="12568" spans="16:25" x14ac:dyDescent="0.45">
      <c r="P12568" s="3"/>
      <c r="W12568" s="3"/>
      <c r="Y12568" s="3"/>
    </row>
    <row r="12569" spans="16:25" x14ac:dyDescent="0.45">
      <c r="P12569" s="3"/>
      <c r="W12569" s="3"/>
      <c r="Y12569" s="3"/>
    </row>
    <row r="12570" spans="16:25" x14ac:dyDescent="0.45">
      <c r="P12570" s="3"/>
      <c r="W12570" s="3"/>
      <c r="Y12570" s="3"/>
    </row>
    <row r="12571" spans="16:25" x14ac:dyDescent="0.45">
      <c r="P12571" s="3"/>
      <c r="W12571" s="3"/>
      <c r="Y12571" s="3"/>
    </row>
    <row r="12572" spans="16:25" x14ac:dyDescent="0.45">
      <c r="P12572" s="3"/>
      <c r="W12572" s="3"/>
      <c r="Y12572" s="3"/>
    </row>
    <row r="12573" spans="16:25" x14ac:dyDescent="0.45">
      <c r="P12573" s="3"/>
      <c r="W12573" s="3"/>
      <c r="Y12573" s="3"/>
    </row>
    <row r="12574" spans="16:25" x14ac:dyDescent="0.45">
      <c r="P12574" s="3"/>
      <c r="W12574" s="3"/>
      <c r="Y12574" s="3"/>
    </row>
    <row r="12575" spans="16:25" x14ac:dyDescent="0.45">
      <c r="P12575" s="3"/>
      <c r="W12575" s="3"/>
      <c r="Y12575" s="3"/>
    </row>
    <row r="12576" spans="16:25" x14ac:dyDescent="0.45">
      <c r="P12576" s="3"/>
      <c r="W12576" s="3"/>
      <c r="Y12576" s="3"/>
    </row>
    <row r="12577" spans="16:25" x14ac:dyDescent="0.45">
      <c r="P12577" s="3"/>
      <c r="W12577" s="3"/>
      <c r="Y12577" s="3"/>
    </row>
    <row r="12578" spans="16:25" x14ac:dyDescent="0.45">
      <c r="P12578" s="3"/>
      <c r="W12578" s="3"/>
      <c r="Y12578" s="3"/>
    </row>
    <row r="12579" spans="16:25" x14ac:dyDescent="0.45">
      <c r="P12579" s="3"/>
      <c r="W12579" s="3"/>
      <c r="Y12579" s="3"/>
    </row>
    <row r="12580" spans="16:25" x14ac:dyDescent="0.45">
      <c r="P12580" s="3"/>
      <c r="W12580" s="3"/>
      <c r="Y12580" s="3"/>
    </row>
    <row r="12581" spans="16:25" x14ac:dyDescent="0.45">
      <c r="P12581" s="3"/>
      <c r="W12581" s="3"/>
      <c r="Y12581" s="3"/>
    </row>
    <row r="12582" spans="16:25" x14ac:dyDescent="0.45">
      <c r="P12582" s="3"/>
      <c r="W12582" s="3"/>
      <c r="Y12582" s="3"/>
    </row>
    <row r="12583" spans="16:25" x14ac:dyDescent="0.45">
      <c r="P12583" s="3"/>
      <c r="W12583" s="3"/>
      <c r="Y12583" s="3"/>
    </row>
    <row r="12584" spans="16:25" x14ac:dyDescent="0.45">
      <c r="P12584" s="3"/>
      <c r="W12584" s="3"/>
      <c r="Y12584" s="3"/>
    </row>
    <row r="12585" spans="16:25" x14ac:dyDescent="0.45">
      <c r="P12585" s="3"/>
      <c r="W12585" s="3"/>
      <c r="Y12585" s="3"/>
    </row>
    <row r="12586" spans="16:25" x14ac:dyDescent="0.45">
      <c r="P12586" s="3"/>
      <c r="W12586" s="3"/>
      <c r="Y12586" s="3"/>
    </row>
    <row r="12587" spans="16:25" x14ac:dyDescent="0.45">
      <c r="P12587" s="3"/>
      <c r="W12587" s="3"/>
      <c r="Y12587" s="3"/>
    </row>
    <row r="12588" spans="16:25" x14ac:dyDescent="0.45">
      <c r="P12588" s="3"/>
      <c r="W12588" s="3"/>
      <c r="Y12588" s="3"/>
    </row>
    <row r="12589" spans="16:25" x14ac:dyDescent="0.45">
      <c r="P12589" s="3"/>
      <c r="W12589" s="3"/>
      <c r="Y12589" s="3"/>
    </row>
    <row r="12590" spans="16:25" x14ac:dyDescent="0.45">
      <c r="P12590" s="3"/>
      <c r="W12590" s="3"/>
      <c r="Y12590" s="3"/>
    </row>
    <row r="12591" spans="16:25" x14ac:dyDescent="0.45">
      <c r="P12591" s="3"/>
      <c r="W12591" s="3"/>
      <c r="Y12591" s="3"/>
    </row>
    <row r="12592" spans="16:25" x14ac:dyDescent="0.45">
      <c r="P12592" s="3"/>
      <c r="W12592" s="3"/>
      <c r="Y12592" s="3"/>
    </row>
    <row r="12593" spans="16:25" x14ac:dyDescent="0.45">
      <c r="P12593" s="3"/>
      <c r="W12593" s="3"/>
      <c r="Y12593" s="3"/>
    </row>
    <row r="12594" spans="16:25" x14ac:dyDescent="0.45">
      <c r="P12594" s="3"/>
      <c r="W12594" s="3"/>
      <c r="Y12594" s="3"/>
    </row>
    <row r="12595" spans="16:25" x14ac:dyDescent="0.45">
      <c r="P12595" s="3"/>
      <c r="W12595" s="3"/>
      <c r="Y12595" s="3"/>
    </row>
    <row r="12596" spans="16:25" x14ac:dyDescent="0.45">
      <c r="P12596" s="3"/>
      <c r="W12596" s="3"/>
      <c r="Y12596" s="3"/>
    </row>
    <row r="12597" spans="16:25" x14ac:dyDescent="0.45">
      <c r="P12597" s="3"/>
      <c r="W12597" s="3"/>
      <c r="Y12597" s="3"/>
    </row>
    <row r="12598" spans="16:25" x14ac:dyDescent="0.45">
      <c r="P12598" s="3"/>
      <c r="W12598" s="3"/>
      <c r="Y12598" s="3"/>
    </row>
    <row r="12599" spans="16:25" x14ac:dyDescent="0.45">
      <c r="P12599" s="3"/>
      <c r="W12599" s="3"/>
      <c r="Y12599" s="3"/>
    </row>
    <row r="12600" spans="16:25" x14ac:dyDescent="0.45">
      <c r="P12600" s="3"/>
      <c r="W12600" s="3"/>
      <c r="Y12600" s="3"/>
    </row>
    <row r="12601" spans="16:25" x14ac:dyDescent="0.45">
      <c r="P12601" s="3"/>
      <c r="W12601" s="3"/>
      <c r="Y12601" s="3"/>
    </row>
    <row r="12602" spans="16:25" x14ac:dyDescent="0.45">
      <c r="P12602" s="3"/>
      <c r="W12602" s="3"/>
      <c r="Y12602" s="3"/>
    </row>
    <row r="12603" spans="16:25" x14ac:dyDescent="0.45">
      <c r="P12603" s="3"/>
      <c r="W12603" s="3"/>
      <c r="Y12603" s="3"/>
    </row>
    <row r="12604" spans="16:25" x14ac:dyDescent="0.45">
      <c r="P12604" s="3"/>
      <c r="W12604" s="3"/>
      <c r="Y12604" s="3"/>
    </row>
    <row r="12605" spans="16:25" x14ac:dyDescent="0.45">
      <c r="P12605" s="3"/>
      <c r="W12605" s="3"/>
      <c r="Y12605" s="3"/>
    </row>
    <row r="12606" spans="16:25" x14ac:dyDescent="0.45">
      <c r="P12606" s="3"/>
      <c r="W12606" s="3"/>
      <c r="Y12606" s="3"/>
    </row>
    <row r="12607" spans="16:25" x14ac:dyDescent="0.45">
      <c r="P12607" s="3"/>
      <c r="W12607" s="3"/>
      <c r="Y12607" s="3"/>
    </row>
    <row r="12608" spans="16:25" x14ac:dyDescent="0.45">
      <c r="P12608" s="3"/>
      <c r="W12608" s="3"/>
      <c r="Y12608" s="3"/>
    </row>
    <row r="12609" spans="16:25" x14ac:dyDescent="0.45">
      <c r="P12609" s="3"/>
      <c r="W12609" s="3"/>
      <c r="Y12609" s="3"/>
    </row>
    <row r="12610" spans="16:25" x14ac:dyDescent="0.45">
      <c r="P12610" s="3"/>
      <c r="W12610" s="3"/>
      <c r="Y12610" s="3"/>
    </row>
    <row r="12611" spans="16:25" x14ac:dyDescent="0.45">
      <c r="P12611" s="3"/>
      <c r="W12611" s="3"/>
      <c r="Y12611" s="3"/>
    </row>
    <row r="12612" spans="16:25" x14ac:dyDescent="0.45">
      <c r="P12612" s="3"/>
      <c r="W12612" s="3"/>
      <c r="Y12612" s="3"/>
    </row>
    <row r="12613" spans="16:25" x14ac:dyDescent="0.45">
      <c r="P12613" s="3"/>
      <c r="W12613" s="3"/>
      <c r="Y12613" s="3"/>
    </row>
    <row r="12614" spans="16:25" x14ac:dyDescent="0.45">
      <c r="P12614" s="3"/>
      <c r="W12614" s="3"/>
      <c r="Y12614" s="3"/>
    </row>
    <row r="12615" spans="16:25" x14ac:dyDescent="0.45">
      <c r="P12615" s="3"/>
      <c r="W12615" s="3"/>
      <c r="Y12615" s="3"/>
    </row>
    <row r="12616" spans="16:25" x14ac:dyDescent="0.45">
      <c r="P12616" s="3"/>
      <c r="W12616" s="3"/>
      <c r="Y12616" s="3"/>
    </row>
    <row r="12617" spans="16:25" x14ac:dyDescent="0.45">
      <c r="P12617" s="3"/>
      <c r="W12617" s="3"/>
      <c r="Y12617" s="3"/>
    </row>
    <row r="12618" spans="16:25" x14ac:dyDescent="0.45">
      <c r="P12618" s="3"/>
      <c r="W12618" s="3"/>
      <c r="Y12618" s="3"/>
    </row>
    <row r="12619" spans="16:25" x14ac:dyDescent="0.45">
      <c r="P12619" s="3"/>
      <c r="W12619" s="3"/>
      <c r="Y12619" s="3"/>
    </row>
    <row r="12620" spans="16:25" x14ac:dyDescent="0.45">
      <c r="P12620" s="3"/>
      <c r="W12620" s="3"/>
      <c r="Y12620" s="3"/>
    </row>
    <row r="12621" spans="16:25" x14ac:dyDescent="0.45">
      <c r="P12621" s="3"/>
      <c r="W12621" s="3"/>
      <c r="Y12621" s="3"/>
    </row>
    <row r="12622" spans="16:25" x14ac:dyDescent="0.45">
      <c r="P12622" s="3"/>
      <c r="W12622" s="3"/>
      <c r="Y12622" s="3"/>
    </row>
    <row r="12623" spans="16:25" x14ac:dyDescent="0.45">
      <c r="P12623" s="3"/>
      <c r="W12623" s="3"/>
      <c r="Y12623" s="3"/>
    </row>
    <row r="12624" spans="16:25" x14ac:dyDescent="0.45">
      <c r="P12624" s="3"/>
      <c r="W12624" s="3"/>
      <c r="Y12624" s="3"/>
    </row>
    <row r="12625" spans="16:25" x14ac:dyDescent="0.45">
      <c r="P12625" s="3"/>
      <c r="W12625" s="3"/>
      <c r="Y12625" s="3"/>
    </row>
    <row r="12626" spans="16:25" x14ac:dyDescent="0.45">
      <c r="P12626" s="3"/>
      <c r="W12626" s="3"/>
      <c r="Y12626" s="3"/>
    </row>
    <row r="12627" spans="16:25" x14ac:dyDescent="0.45">
      <c r="P12627" s="3"/>
      <c r="W12627" s="3"/>
      <c r="Y12627" s="3"/>
    </row>
    <row r="12628" spans="16:25" x14ac:dyDescent="0.45">
      <c r="P12628" s="3"/>
      <c r="W12628" s="3"/>
      <c r="Y12628" s="3"/>
    </row>
    <row r="12629" spans="16:25" x14ac:dyDescent="0.45">
      <c r="P12629" s="3"/>
      <c r="W12629" s="3"/>
      <c r="Y12629" s="3"/>
    </row>
    <row r="12630" spans="16:25" x14ac:dyDescent="0.45">
      <c r="P12630" s="3"/>
      <c r="W12630" s="3"/>
      <c r="Y12630" s="3"/>
    </row>
    <row r="12631" spans="16:25" x14ac:dyDescent="0.45">
      <c r="P12631" s="3"/>
      <c r="W12631" s="3"/>
      <c r="Y12631" s="3"/>
    </row>
    <row r="12632" spans="16:25" x14ac:dyDescent="0.45">
      <c r="P12632" s="3"/>
      <c r="W12632" s="3"/>
      <c r="Y12632" s="3"/>
    </row>
    <row r="12633" spans="16:25" x14ac:dyDescent="0.45">
      <c r="P12633" s="3"/>
      <c r="W12633" s="3"/>
      <c r="Y12633" s="3"/>
    </row>
    <row r="12634" spans="16:25" x14ac:dyDescent="0.45">
      <c r="P12634" s="3"/>
      <c r="W12634" s="3"/>
      <c r="Y12634" s="3"/>
    </row>
    <row r="12635" spans="16:25" x14ac:dyDescent="0.45">
      <c r="P12635" s="3"/>
      <c r="W12635" s="3"/>
      <c r="Y12635" s="3"/>
    </row>
    <row r="12636" spans="16:25" x14ac:dyDescent="0.45">
      <c r="P12636" s="3"/>
      <c r="W12636" s="3"/>
      <c r="Y12636" s="3"/>
    </row>
    <row r="12637" spans="16:25" x14ac:dyDescent="0.45">
      <c r="P12637" s="3"/>
      <c r="W12637" s="3"/>
      <c r="Y12637" s="3"/>
    </row>
    <row r="12638" spans="16:25" x14ac:dyDescent="0.45">
      <c r="P12638" s="3"/>
      <c r="W12638" s="3"/>
      <c r="Y12638" s="3"/>
    </row>
    <row r="12639" spans="16:25" x14ac:dyDescent="0.45">
      <c r="P12639" s="3"/>
      <c r="W12639" s="3"/>
      <c r="Y12639" s="3"/>
    </row>
    <row r="12640" spans="16:25" x14ac:dyDescent="0.45">
      <c r="P12640" s="3"/>
      <c r="W12640" s="3"/>
      <c r="Y12640" s="3"/>
    </row>
    <row r="12641" spans="16:25" x14ac:dyDescent="0.45">
      <c r="P12641" s="3"/>
      <c r="W12641" s="3"/>
      <c r="Y12641" s="3"/>
    </row>
    <row r="12642" spans="16:25" x14ac:dyDescent="0.45">
      <c r="P12642" s="3"/>
      <c r="W12642" s="3"/>
      <c r="Y12642" s="3"/>
    </row>
    <row r="12643" spans="16:25" x14ac:dyDescent="0.45">
      <c r="P12643" s="3"/>
      <c r="W12643" s="3"/>
      <c r="Y12643" s="3"/>
    </row>
    <row r="12644" spans="16:25" x14ac:dyDescent="0.45">
      <c r="P12644" s="3"/>
      <c r="W12644" s="3"/>
      <c r="Y12644" s="3"/>
    </row>
    <row r="12645" spans="16:25" x14ac:dyDescent="0.45">
      <c r="P12645" s="3"/>
      <c r="W12645" s="3"/>
      <c r="Y12645" s="3"/>
    </row>
    <row r="12646" spans="16:25" x14ac:dyDescent="0.45">
      <c r="P12646" s="3"/>
      <c r="W12646" s="3"/>
      <c r="Y12646" s="3"/>
    </row>
    <row r="12647" spans="16:25" x14ac:dyDescent="0.45">
      <c r="P12647" s="3"/>
      <c r="W12647" s="3"/>
      <c r="Y12647" s="3"/>
    </row>
    <row r="12648" spans="16:25" x14ac:dyDescent="0.45">
      <c r="P12648" s="3"/>
      <c r="W12648" s="3"/>
      <c r="Y12648" s="3"/>
    </row>
    <row r="12649" spans="16:25" x14ac:dyDescent="0.45">
      <c r="P12649" s="3"/>
      <c r="W12649" s="3"/>
      <c r="Y12649" s="3"/>
    </row>
    <row r="12650" spans="16:25" x14ac:dyDescent="0.45">
      <c r="P12650" s="3"/>
      <c r="W12650" s="3"/>
      <c r="Y12650" s="3"/>
    </row>
    <row r="12651" spans="16:25" x14ac:dyDescent="0.45">
      <c r="P12651" s="3"/>
      <c r="W12651" s="3"/>
      <c r="Y12651" s="3"/>
    </row>
    <row r="12652" spans="16:25" x14ac:dyDescent="0.45">
      <c r="P12652" s="3"/>
      <c r="W12652" s="3"/>
      <c r="Y12652" s="3"/>
    </row>
    <row r="12653" spans="16:25" x14ac:dyDescent="0.45">
      <c r="P12653" s="3"/>
      <c r="W12653" s="3"/>
      <c r="Y12653" s="3"/>
    </row>
    <row r="12654" spans="16:25" x14ac:dyDescent="0.45">
      <c r="P12654" s="3"/>
      <c r="W12654" s="3"/>
      <c r="Y12654" s="3"/>
    </row>
    <row r="12655" spans="16:25" x14ac:dyDescent="0.45">
      <c r="P12655" s="3"/>
      <c r="W12655" s="3"/>
      <c r="Y12655" s="3"/>
    </row>
    <row r="12656" spans="16:25" x14ac:dyDescent="0.45">
      <c r="P12656" s="3"/>
      <c r="W12656" s="3"/>
      <c r="Y12656" s="3"/>
    </row>
    <row r="12657" spans="16:25" x14ac:dyDescent="0.45">
      <c r="P12657" s="3"/>
      <c r="W12657" s="3"/>
      <c r="Y12657" s="3"/>
    </row>
    <row r="12658" spans="16:25" x14ac:dyDescent="0.45">
      <c r="P12658" s="3"/>
      <c r="W12658" s="3"/>
      <c r="Y12658" s="3"/>
    </row>
    <row r="12659" spans="16:25" x14ac:dyDescent="0.45">
      <c r="P12659" s="3"/>
      <c r="W12659" s="3"/>
      <c r="Y12659" s="3"/>
    </row>
    <row r="12660" spans="16:25" x14ac:dyDescent="0.45">
      <c r="P12660" s="3"/>
      <c r="W12660" s="3"/>
      <c r="Y12660" s="3"/>
    </row>
    <row r="12661" spans="16:25" x14ac:dyDescent="0.45">
      <c r="P12661" s="3"/>
      <c r="W12661" s="3"/>
      <c r="Y12661" s="3"/>
    </row>
    <row r="12662" spans="16:25" x14ac:dyDescent="0.45">
      <c r="P12662" s="3"/>
      <c r="W12662" s="3"/>
      <c r="Y12662" s="3"/>
    </row>
    <row r="12663" spans="16:25" x14ac:dyDescent="0.45">
      <c r="P12663" s="3"/>
      <c r="W12663" s="3"/>
      <c r="Y12663" s="3"/>
    </row>
    <row r="12664" spans="16:25" x14ac:dyDescent="0.45">
      <c r="P12664" s="3"/>
      <c r="W12664" s="3"/>
      <c r="Y12664" s="3"/>
    </row>
    <row r="12665" spans="16:25" x14ac:dyDescent="0.45">
      <c r="P12665" s="3"/>
      <c r="W12665" s="3"/>
      <c r="Y12665" s="3"/>
    </row>
    <row r="12666" spans="16:25" x14ac:dyDescent="0.45">
      <c r="P12666" s="3"/>
      <c r="W12666" s="3"/>
      <c r="Y12666" s="3"/>
    </row>
    <row r="12667" spans="16:25" x14ac:dyDescent="0.45">
      <c r="P12667" s="3"/>
      <c r="W12667" s="3"/>
      <c r="Y12667" s="3"/>
    </row>
    <row r="12668" spans="16:25" x14ac:dyDescent="0.45">
      <c r="P12668" s="3"/>
      <c r="W12668" s="3"/>
      <c r="Y12668" s="3"/>
    </row>
    <row r="12669" spans="16:25" x14ac:dyDescent="0.45">
      <c r="P12669" s="3"/>
      <c r="W12669" s="3"/>
      <c r="Y12669" s="3"/>
    </row>
    <row r="12670" spans="16:25" x14ac:dyDescent="0.45">
      <c r="P12670" s="3"/>
      <c r="W12670" s="3"/>
      <c r="Y12670" s="3"/>
    </row>
    <row r="12671" spans="16:25" x14ac:dyDescent="0.45">
      <c r="P12671" s="3"/>
      <c r="W12671" s="3"/>
      <c r="Y12671" s="3"/>
    </row>
    <row r="12672" spans="16:25" x14ac:dyDescent="0.45">
      <c r="P12672" s="3"/>
      <c r="W12672" s="3"/>
      <c r="Y12672" s="3"/>
    </row>
    <row r="12673" spans="16:25" x14ac:dyDescent="0.45">
      <c r="P12673" s="3"/>
      <c r="W12673" s="3"/>
      <c r="Y12673" s="3"/>
    </row>
    <row r="12674" spans="16:25" x14ac:dyDescent="0.45">
      <c r="P12674" s="3"/>
      <c r="W12674" s="3"/>
      <c r="Y12674" s="3"/>
    </row>
    <row r="12675" spans="16:25" x14ac:dyDescent="0.45">
      <c r="P12675" s="3"/>
      <c r="W12675" s="3"/>
      <c r="Y12675" s="3"/>
    </row>
    <row r="12676" spans="16:25" x14ac:dyDescent="0.45">
      <c r="P12676" s="3"/>
      <c r="W12676" s="3"/>
      <c r="Y12676" s="3"/>
    </row>
    <row r="12677" spans="16:25" x14ac:dyDescent="0.45">
      <c r="P12677" s="3"/>
      <c r="W12677" s="3"/>
      <c r="Y12677" s="3"/>
    </row>
    <row r="12678" spans="16:25" x14ac:dyDescent="0.45">
      <c r="P12678" s="3"/>
      <c r="W12678" s="3"/>
      <c r="Y12678" s="3"/>
    </row>
    <row r="12679" spans="16:25" x14ac:dyDescent="0.45">
      <c r="P12679" s="3"/>
      <c r="W12679" s="3"/>
      <c r="Y12679" s="3"/>
    </row>
    <row r="12680" spans="16:25" x14ac:dyDescent="0.45">
      <c r="P12680" s="3"/>
      <c r="W12680" s="3"/>
      <c r="Y12680" s="3"/>
    </row>
    <row r="12681" spans="16:25" x14ac:dyDescent="0.45">
      <c r="P12681" s="3"/>
      <c r="W12681" s="3"/>
      <c r="Y12681" s="3"/>
    </row>
    <row r="12682" spans="16:25" x14ac:dyDescent="0.45">
      <c r="P12682" s="3"/>
      <c r="W12682" s="3"/>
      <c r="Y12682" s="3"/>
    </row>
    <row r="12683" spans="16:25" x14ac:dyDescent="0.45">
      <c r="P12683" s="3"/>
      <c r="W12683" s="3"/>
      <c r="Y12683" s="3"/>
    </row>
    <row r="12684" spans="16:25" x14ac:dyDescent="0.45">
      <c r="P12684" s="3"/>
      <c r="W12684" s="3"/>
      <c r="Y12684" s="3"/>
    </row>
    <row r="12685" spans="16:25" x14ac:dyDescent="0.45">
      <c r="P12685" s="3"/>
      <c r="W12685" s="3"/>
      <c r="Y12685" s="3"/>
    </row>
    <row r="12686" spans="16:25" x14ac:dyDescent="0.45">
      <c r="P12686" s="3"/>
      <c r="W12686" s="3"/>
      <c r="Y12686" s="3"/>
    </row>
    <row r="12687" spans="16:25" x14ac:dyDescent="0.45">
      <c r="P12687" s="3"/>
      <c r="W12687" s="3"/>
      <c r="Y12687" s="3"/>
    </row>
    <row r="12688" spans="16:25" x14ac:dyDescent="0.45">
      <c r="P12688" s="3"/>
      <c r="W12688" s="3"/>
      <c r="Y12688" s="3"/>
    </row>
    <row r="12689" spans="16:25" x14ac:dyDescent="0.45">
      <c r="P12689" s="3"/>
      <c r="W12689" s="3"/>
      <c r="Y12689" s="3"/>
    </row>
    <row r="12690" spans="16:25" x14ac:dyDescent="0.45">
      <c r="P12690" s="3"/>
      <c r="W12690" s="3"/>
      <c r="Y12690" s="3"/>
    </row>
    <row r="12691" spans="16:25" x14ac:dyDescent="0.45">
      <c r="P12691" s="3"/>
      <c r="W12691" s="3"/>
      <c r="Y12691" s="3"/>
    </row>
    <row r="12692" spans="16:25" x14ac:dyDescent="0.45">
      <c r="P12692" s="3"/>
      <c r="W12692" s="3"/>
      <c r="Y12692" s="3"/>
    </row>
    <row r="12693" spans="16:25" x14ac:dyDescent="0.45">
      <c r="P12693" s="3"/>
      <c r="W12693" s="3"/>
      <c r="Y12693" s="3"/>
    </row>
    <row r="12694" spans="16:25" x14ac:dyDescent="0.45">
      <c r="P12694" s="3"/>
      <c r="W12694" s="3"/>
      <c r="Y12694" s="3"/>
    </row>
    <row r="12695" spans="16:25" x14ac:dyDescent="0.45">
      <c r="P12695" s="3"/>
      <c r="W12695" s="3"/>
      <c r="Y12695" s="3"/>
    </row>
    <row r="12696" spans="16:25" x14ac:dyDescent="0.45">
      <c r="P12696" s="3"/>
      <c r="W12696" s="3"/>
      <c r="Y12696" s="3"/>
    </row>
    <row r="12697" spans="16:25" x14ac:dyDescent="0.45">
      <c r="P12697" s="3"/>
      <c r="W12697" s="3"/>
      <c r="Y12697" s="3"/>
    </row>
    <row r="12698" spans="16:25" x14ac:dyDescent="0.45">
      <c r="P12698" s="3"/>
      <c r="W12698" s="3"/>
      <c r="Y12698" s="3"/>
    </row>
    <row r="12699" spans="16:25" x14ac:dyDescent="0.45">
      <c r="P12699" s="3"/>
      <c r="W12699" s="3"/>
      <c r="Y12699" s="3"/>
    </row>
    <row r="12700" spans="16:25" x14ac:dyDescent="0.45">
      <c r="P12700" s="3"/>
      <c r="W12700" s="3"/>
      <c r="Y12700" s="3"/>
    </row>
    <row r="12701" spans="16:25" x14ac:dyDescent="0.45">
      <c r="P12701" s="3"/>
      <c r="W12701" s="3"/>
      <c r="Y12701" s="3"/>
    </row>
    <row r="12702" spans="16:25" x14ac:dyDescent="0.45">
      <c r="P12702" s="3"/>
      <c r="W12702" s="3"/>
      <c r="Y12702" s="3"/>
    </row>
    <row r="12703" spans="16:25" x14ac:dyDescent="0.45">
      <c r="P12703" s="3"/>
      <c r="W12703" s="3"/>
      <c r="Y12703" s="3"/>
    </row>
    <row r="12704" spans="16:25" x14ac:dyDescent="0.45">
      <c r="P12704" s="3"/>
      <c r="W12704" s="3"/>
      <c r="Y12704" s="3"/>
    </row>
    <row r="12705" spans="16:25" x14ac:dyDescent="0.45">
      <c r="P12705" s="3"/>
      <c r="W12705" s="3"/>
      <c r="Y12705" s="3"/>
    </row>
    <row r="12706" spans="16:25" x14ac:dyDescent="0.45">
      <c r="P12706" s="3"/>
      <c r="W12706" s="3"/>
      <c r="Y12706" s="3"/>
    </row>
    <row r="12707" spans="16:25" x14ac:dyDescent="0.45">
      <c r="P12707" s="3"/>
      <c r="W12707" s="3"/>
      <c r="Y12707" s="3"/>
    </row>
    <row r="12708" spans="16:25" x14ac:dyDescent="0.45">
      <c r="P12708" s="3"/>
      <c r="W12708" s="3"/>
      <c r="Y12708" s="3"/>
    </row>
    <row r="12709" spans="16:25" x14ac:dyDescent="0.45">
      <c r="P12709" s="3"/>
      <c r="W12709" s="3"/>
      <c r="Y12709" s="3"/>
    </row>
    <row r="12710" spans="16:25" x14ac:dyDescent="0.45">
      <c r="P12710" s="3"/>
      <c r="W12710" s="3"/>
      <c r="Y12710" s="3"/>
    </row>
    <row r="12711" spans="16:25" x14ac:dyDescent="0.45">
      <c r="P12711" s="3"/>
      <c r="W12711" s="3"/>
      <c r="Y12711" s="3"/>
    </row>
    <row r="12712" spans="16:25" x14ac:dyDescent="0.45">
      <c r="P12712" s="3"/>
      <c r="W12712" s="3"/>
      <c r="Y12712" s="3"/>
    </row>
    <row r="12713" spans="16:25" x14ac:dyDescent="0.45">
      <c r="P12713" s="3"/>
      <c r="W12713" s="3"/>
      <c r="Y12713" s="3"/>
    </row>
    <row r="12714" spans="16:25" x14ac:dyDescent="0.45">
      <c r="P12714" s="3"/>
      <c r="W12714" s="3"/>
      <c r="Y12714" s="3"/>
    </row>
    <row r="12715" spans="16:25" x14ac:dyDescent="0.45">
      <c r="P12715" s="3"/>
      <c r="W12715" s="3"/>
      <c r="Y12715" s="3"/>
    </row>
    <row r="12716" spans="16:25" x14ac:dyDescent="0.45">
      <c r="P12716" s="3"/>
      <c r="W12716" s="3"/>
      <c r="Y12716" s="3"/>
    </row>
    <row r="12717" spans="16:25" x14ac:dyDescent="0.45">
      <c r="P12717" s="3"/>
      <c r="W12717" s="3"/>
      <c r="Y12717" s="3"/>
    </row>
    <row r="12718" spans="16:25" x14ac:dyDescent="0.45">
      <c r="P12718" s="3"/>
      <c r="W12718" s="3"/>
      <c r="Y12718" s="3"/>
    </row>
    <row r="12719" spans="16:25" x14ac:dyDescent="0.45">
      <c r="P12719" s="3"/>
      <c r="W12719" s="3"/>
      <c r="Y12719" s="3"/>
    </row>
    <row r="12720" spans="16:25" x14ac:dyDescent="0.45">
      <c r="P12720" s="3"/>
      <c r="W12720" s="3"/>
      <c r="Y12720" s="3"/>
    </row>
    <row r="12721" spans="16:25" x14ac:dyDescent="0.45">
      <c r="P12721" s="3"/>
      <c r="W12721" s="3"/>
      <c r="Y12721" s="3"/>
    </row>
    <row r="12722" spans="16:25" x14ac:dyDescent="0.45">
      <c r="P12722" s="3"/>
      <c r="W12722" s="3"/>
      <c r="Y12722" s="3"/>
    </row>
    <row r="12723" spans="16:25" x14ac:dyDescent="0.45">
      <c r="P12723" s="3"/>
      <c r="W12723" s="3"/>
      <c r="Y12723" s="3"/>
    </row>
    <row r="12724" spans="16:25" x14ac:dyDescent="0.45">
      <c r="P12724" s="3"/>
      <c r="W12724" s="3"/>
      <c r="Y12724" s="3"/>
    </row>
    <row r="12725" spans="16:25" x14ac:dyDescent="0.45">
      <c r="P12725" s="3"/>
      <c r="W12725" s="3"/>
      <c r="Y12725" s="3"/>
    </row>
    <row r="12726" spans="16:25" x14ac:dyDescent="0.45">
      <c r="P12726" s="3"/>
      <c r="W12726" s="3"/>
      <c r="Y12726" s="3"/>
    </row>
    <row r="12727" spans="16:25" x14ac:dyDescent="0.45">
      <c r="P12727" s="3"/>
      <c r="W12727" s="3"/>
      <c r="Y12727" s="3"/>
    </row>
    <row r="12728" spans="16:25" x14ac:dyDescent="0.45">
      <c r="P12728" s="3"/>
      <c r="W12728" s="3"/>
      <c r="Y12728" s="3"/>
    </row>
    <row r="12729" spans="16:25" x14ac:dyDescent="0.45">
      <c r="P12729" s="3"/>
      <c r="W12729" s="3"/>
      <c r="Y12729" s="3"/>
    </row>
    <row r="12730" spans="16:25" x14ac:dyDescent="0.45">
      <c r="P12730" s="3"/>
      <c r="W12730" s="3"/>
      <c r="Y12730" s="3"/>
    </row>
    <row r="12731" spans="16:25" x14ac:dyDescent="0.45">
      <c r="P12731" s="3"/>
      <c r="W12731" s="3"/>
      <c r="Y12731" s="3"/>
    </row>
    <row r="12732" spans="16:25" x14ac:dyDescent="0.45">
      <c r="P12732" s="3"/>
      <c r="W12732" s="3"/>
      <c r="Y12732" s="3"/>
    </row>
    <row r="12733" spans="16:25" x14ac:dyDescent="0.45">
      <c r="P12733" s="3"/>
      <c r="W12733" s="3"/>
      <c r="Y12733" s="3"/>
    </row>
    <row r="12734" spans="16:25" x14ac:dyDescent="0.45">
      <c r="P12734" s="3"/>
      <c r="W12734" s="3"/>
      <c r="Y12734" s="3"/>
    </row>
    <row r="12735" spans="16:25" x14ac:dyDescent="0.45">
      <c r="P12735" s="3"/>
      <c r="W12735" s="3"/>
      <c r="Y12735" s="3"/>
    </row>
    <row r="12736" spans="16:25" x14ac:dyDescent="0.45">
      <c r="P12736" s="3"/>
      <c r="W12736" s="3"/>
      <c r="Y12736" s="3"/>
    </row>
    <row r="12737" spans="16:25" x14ac:dyDescent="0.45">
      <c r="P12737" s="3"/>
      <c r="W12737" s="3"/>
      <c r="Y12737" s="3"/>
    </row>
    <row r="12738" spans="16:25" x14ac:dyDescent="0.45">
      <c r="P12738" s="3"/>
      <c r="W12738" s="3"/>
      <c r="Y12738" s="3"/>
    </row>
    <row r="12739" spans="16:25" x14ac:dyDescent="0.45">
      <c r="P12739" s="3"/>
      <c r="W12739" s="3"/>
      <c r="Y12739" s="3"/>
    </row>
    <row r="12740" spans="16:25" x14ac:dyDescent="0.45">
      <c r="P12740" s="3"/>
      <c r="W12740" s="3"/>
      <c r="Y12740" s="3"/>
    </row>
    <row r="12741" spans="16:25" x14ac:dyDescent="0.45">
      <c r="P12741" s="3"/>
      <c r="W12741" s="3"/>
      <c r="Y12741" s="3"/>
    </row>
    <row r="12742" spans="16:25" x14ac:dyDescent="0.45">
      <c r="P12742" s="3"/>
      <c r="W12742" s="3"/>
      <c r="Y12742" s="3"/>
    </row>
    <row r="12743" spans="16:25" x14ac:dyDescent="0.45">
      <c r="P12743" s="3"/>
      <c r="W12743" s="3"/>
      <c r="Y12743" s="3"/>
    </row>
    <row r="12744" spans="16:25" x14ac:dyDescent="0.45">
      <c r="P12744" s="3"/>
      <c r="W12744" s="3"/>
      <c r="Y12744" s="3"/>
    </row>
    <row r="12745" spans="16:25" x14ac:dyDescent="0.45">
      <c r="P12745" s="3"/>
      <c r="W12745" s="3"/>
      <c r="Y12745" s="3"/>
    </row>
    <row r="12746" spans="16:25" x14ac:dyDescent="0.45">
      <c r="P12746" s="3"/>
      <c r="W12746" s="3"/>
      <c r="Y12746" s="3"/>
    </row>
    <row r="12747" spans="16:25" x14ac:dyDescent="0.45">
      <c r="P12747" s="3"/>
      <c r="W12747" s="3"/>
      <c r="Y12747" s="3"/>
    </row>
    <row r="12748" spans="16:25" x14ac:dyDescent="0.45">
      <c r="P12748" s="3"/>
      <c r="W12748" s="3"/>
      <c r="Y12748" s="3"/>
    </row>
    <row r="12749" spans="16:25" x14ac:dyDescent="0.45">
      <c r="P12749" s="3"/>
      <c r="W12749" s="3"/>
      <c r="Y12749" s="3"/>
    </row>
    <row r="12750" spans="16:25" x14ac:dyDescent="0.45">
      <c r="P12750" s="3"/>
      <c r="W12750" s="3"/>
      <c r="Y12750" s="3"/>
    </row>
    <row r="12751" spans="16:25" x14ac:dyDescent="0.45">
      <c r="P12751" s="3"/>
      <c r="W12751" s="3"/>
      <c r="Y12751" s="3"/>
    </row>
    <row r="12752" spans="16:25" x14ac:dyDescent="0.45">
      <c r="P12752" s="3"/>
      <c r="W12752" s="3"/>
      <c r="Y12752" s="3"/>
    </row>
    <row r="12753" spans="16:25" x14ac:dyDescent="0.45">
      <c r="P12753" s="3"/>
      <c r="W12753" s="3"/>
      <c r="Y12753" s="3"/>
    </row>
    <row r="12754" spans="16:25" x14ac:dyDescent="0.45">
      <c r="P12754" s="3"/>
      <c r="W12754" s="3"/>
      <c r="Y12754" s="3"/>
    </row>
    <row r="12755" spans="16:25" x14ac:dyDescent="0.45">
      <c r="P12755" s="3"/>
      <c r="W12755" s="3"/>
      <c r="Y12755" s="3"/>
    </row>
    <row r="12756" spans="16:25" x14ac:dyDescent="0.45">
      <c r="P12756" s="3"/>
      <c r="W12756" s="3"/>
      <c r="Y12756" s="3"/>
    </row>
    <row r="12757" spans="16:25" x14ac:dyDescent="0.45">
      <c r="P12757" s="3"/>
      <c r="W12757" s="3"/>
      <c r="Y12757" s="3"/>
    </row>
    <row r="12758" spans="16:25" x14ac:dyDescent="0.45">
      <c r="P12758" s="3"/>
      <c r="W12758" s="3"/>
      <c r="Y12758" s="3"/>
    </row>
    <row r="12759" spans="16:25" x14ac:dyDescent="0.45">
      <c r="P12759" s="3"/>
      <c r="W12759" s="3"/>
      <c r="Y12759" s="3"/>
    </row>
    <row r="12760" spans="16:25" x14ac:dyDescent="0.45">
      <c r="P12760" s="3"/>
      <c r="W12760" s="3"/>
      <c r="Y12760" s="3"/>
    </row>
    <row r="12761" spans="16:25" x14ac:dyDescent="0.45">
      <c r="P12761" s="3"/>
      <c r="W12761" s="3"/>
      <c r="Y12761" s="3"/>
    </row>
    <row r="12762" spans="16:25" x14ac:dyDescent="0.45">
      <c r="P12762" s="3"/>
      <c r="W12762" s="3"/>
      <c r="Y12762" s="3"/>
    </row>
    <row r="12763" spans="16:25" x14ac:dyDescent="0.45">
      <c r="P12763" s="3"/>
      <c r="W12763" s="3"/>
      <c r="Y12763" s="3"/>
    </row>
    <row r="12764" spans="16:25" x14ac:dyDescent="0.45">
      <c r="P12764" s="3"/>
      <c r="W12764" s="3"/>
      <c r="Y12764" s="3"/>
    </row>
    <row r="12765" spans="16:25" x14ac:dyDescent="0.45">
      <c r="P12765" s="3"/>
      <c r="W12765" s="3"/>
      <c r="Y12765" s="3"/>
    </row>
    <row r="12766" spans="16:25" x14ac:dyDescent="0.45">
      <c r="P12766" s="3"/>
      <c r="W12766" s="3"/>
      <c r="Y12766" s="3"/>
    </row>
    <row r="12767" spans="16:25" x14ac:dyDescent="0.45">
      <c r="P12767" s="3"/>
      <c r="W12767" s="3"/>
      <c r="Y12767" s="3"/>
    </row>
    <row r="12768" spans="16:25" x14ac:dyDescent="0.45">
      <c r="P12768" s="3"/>
      <c r="W12768" s="3"/>
      <c r="Y12768" s="3"/>
    </row>
    <row r="12769" spans="16:25" x14ac:dyDescent="0.45">
      <c r="P12769" s="3"/>
      <c r="W12769" s="3"/>
      <c r="Y12769" s="3"/>
    </row>
    <row r="12770" spans="16:25" x14ac:dyDescent="0.45">
      <c r="P12770" s="3"/>
      <c r="W12770" s="3"/>
      <c r="Y12770" s="3"/>
    </row>
    <row r="12771" spans="16:25" x14ac:dyDescent="0.45">
      <c r="P12771" s="3"/>
      <c r="W12771" s="3"/>
      <c r="Y12771" s="3"/>
    </row>
    <row r="12772" spans="16:25" x14ac:dyDescent="0.45">
      <c r="P12772" s="3"/>
      <c r="W12772" s="3"/>
      <c r="Y12772" s="3"/>
    </row>
    <row r="12773" spans="16:25" x14ac:dyDescent="0.45">
      <c r="P12773" s="3"/>
      <c r="W12773" s="3"/>
      <c r="Y12773" s="3"/>
    </row>
    <row r="12774" spans="16:25" x14ac:dyDescent="0.45">
      <c r="P12774" s="3"/>
      <c r="W12774" s="3"/>
      <c r="Y12774" s="3"/>
    </row>
    <row r="12775" spans="16:25" x14ac:dyDescent="0.45">
      <c r="P12775" s="3"/>
      <c r="W12775" s="3"/>
      <c r="Y12775" s="3"/>
    </row>
    <row r="12776" spans="16:25" x14ac:dyDescent="0.45">
      <c r="P12776" s="3"/>
      <c r="W12776" s="3"/>
      <c r="Y12776" s="3"/>
    </row>
    <row r="12777" spans="16:25" x14ac:dyDescent="0.45">
      <c r="P12777" s="3"/>
      <c r="W12777" s="3"/>
      <c r="Y12777" s="3"/>
    </row>
    <row r="12778" spans="16:25" x14ac:dyDescent="0.45">
      <c r="P12778" s="3"/>
      <c r="W12778" s="3"/>
      <c r="Y12778" s="3"/>
    </row>
    <row r="12779" spans="16:25" x14ac:dyDescent="0.45">
      <c r="P12779" s="3"/>
      <c r="W12779" s="3"/>
      <c r="Y12779" s="3"/>
    </row>
    <row r="12780" spans="16:25" x14ac:dyDescent="0.45">
      <c r="P12780" s="3"/>
      <c r="W12780" s="3"/>
      <c r="Y12780" s="3"/>
    </row>
    <row r="12781" spans="16:25" x14ac:dyDescent="0.45">
      <c r="P12781" s="3"/>
      <c r="W12781" s="3"/>
      <c r="Y12781" s="3"/>
    </row>
    <row r="12782" spans="16:25" x14ac:dyDescent="0.45">
      <c r="P12782" s="3"/>
      <c r="W12782" s="3"/>
      <c r="Y12782" s="3"/>
    </row>
    <row r="12783" spans="16:25" x14ac:dyDescent="0.45">
      <c r="P12783" s="3"/>
      <c r="W12783" s="3"/>
      <c r="Y12783" s="3"/>
    </row>
    <row r="12784" spans="16:25" x14ac:dyDescent="0.45">
      <c r="P12784" s="3"/>
      <c r="W12784" s="3"/>
      <c r="Y12784" s="3"/>
    </row>
    <row r="12785" spans="16:25" x14ac:dyDescent="0.45">
      <c r="P12785" s="3"/>
      <c r="W12785" s="3"/>
      <c r="Y12785" s="3"/>
    </row>
    <row r="12786" spans="16:25" x14ac:dyDescent="0.45">
      <c r="P12786" s="3"/>
      <c r="W12786" s="3"/>
      <c r="Y12786" s="3"/>
    </row>
    <row r="12787" spans="16:25" x14ac:dyDescent="0.45">
      <c r="P12787" s="3"/>
      <c r="W12787" s="3"/>
      <c r="Y12787" s="3"/>
    </row>
    <row r="12788" spans="16:25" x14ac:dyDescent="0.45">
      <c r="P12788" s="3"/>
      <c r="W12788" s="3"/>
      <c r="Y12788" s="3"/>
    </row>
    <row r="12789" spans="16:25" x14ac:dyDescent="0.45">
      <c r="P12789" s="3"/>
      <c r="W12789" s="3"/>
      <c r="Y12789" s="3"/>
    </row>
    <row r="12790" spans="16:25" x14ac:dyDescent="0.45">
      <c r="P12790" s="3"/>
      <c r="W12790" s="3"/>
      <c r="Y12790" s="3"/>
    </row>
    <row r="12791" spans="16:25" x14ac:dyDescent="0.45">
      <c r="P12791" s="3"/>
      <c r="W12791" s="3"/>
      <c r="Y12791" s="3"/>
    </row>
    <row r="12792" spans="16:25" x14ac:dyDescent="0.45">
      <c r="P12792" s="3"/>
      <c r="W12792" s="3"/>
      <c r="Y12792" s="3"/>
    </row>
    <row r="12793" spans="16:25" x14ac:dyDescent="0.45">
      <c r="P12793" s="3"/>
      <c r="W12793" s="3"/>
      <c r="Y12793" s="3"/>
    </row>
    <row r="12794" spans="16:25" x14ac:dyDescent="0.45">
      <c r="P12794" s="3"/>
      <c r="W12794" s="3"/>
      <c r="Y12794" s="3"/>
    </row>
    <row r="12795" spans="16:25" x14ac:dyDescent="0.45">
      <c r="P12795" s="3"/>
      <c r="W12795" s="3"/>
      <c r="Y12795" s="3"/>
    </row>
    <row r="12796" spans="16:25" x14ac:dyDescent="0.45">
      <c r="P12796" s="3"/>
      <c r="W12796" s="3"/>
      <c r="Y12796" s="3"/>
    </row>
    <row r="12797" spans="16:25" x14ac:dyDescent="0.45">
      <c r="P12797" s="3"/>
      <c r="W12797" s="3"/>
      <c r="Y12797" s="3"/>
    </row>
    <row r="12798" spans="16:25" x14ac:dyDescent="0.45">
      <c r="P12798" s="3"/>
      <c r="W12798" s="3"/>
      <c r="Y12798" s="3"/>
    </row>
    <row r="12799" spans="16:25" x14ac:dyDescent="0.45">
      <c r="P12799" s="3"/>
      <c r="W12799" s="3"/>
      <c r="Y12799" s="3"/>
    </row>
    <row r="12800" spans="16:25" x14ac:dyDescent="0.45">
      <c r="P12800" s="3"/>
      <c r="W12800" s="3"/>
      <c r="Y12800" s="3"/>
    </row>
    <row r="12801" spans="16:25" x14ac:dyDescent="0.45">
      <c r="P12801" s="3"/>
      <c r="W12801" s="3"/>
      <c r="Y12801" s="3"/>
    </row>
    <row r="12802" spans="16:25" x14ac:dyDescent="0.45">
      <c r="P12802" s="3"/>
      <c r="W12802" s="3"/>
      <c r="Y12802" s="3"/>
    </row>
    <row r="12803" spans="16:25" x14ac:dyDescent="0.45">
      <c r="P12803" s="3"/>
      <c r="W12803" s="3"/>
      <c r="Y12803" s="3"/>
    </row>
    <row r="12804" spans="16:25" x14ac:dyDescent="0.45">
      <c r="P12804" s="3"/>
      <c r="W12804" s="3"/>
      <c r="Y12804" s="3"/>
    </row>
    <row r="12805" spans="16:25" x14ac:dyDescent="0.45">
      <c r="P12805" s="3"/>
      <c r="W12805" s="3"/>
      <c r="Y12805" s="3"/>
    </row>
    <row r="12806" spans="16:25" x14ac:dyDescent="0.45">
      <c r="P12806" s="3"/>
      <c r="W12806" s="3"/>
      <c r="Y12806" s="3"/>
    </row>
    <row r="12807" spans="16:25" x14ac:dyDescent="0.45">
      <c r="P12807" s="3"/>
      <c r="W12807" s="3"/>
      <c r="Y12807" s="3"/>
    </row>
    <row r="12808" spans="16:25" x14ac:dyDescent="0.45">
      <c r="P12808" s="3"/>
      <c r="W12808" s="3"/>
      <c r="Y12808" s="3"/>
    </row>
    <row r="12809" spans="16:25" x14ac:dyDescent="0.45">
      <c r="P12809" s="3"/>
      <c r="W12809" s="3"/>
      <c r="Y12809" s="3"/>
    </row>
    <row r="12810" spans="16:25" x14ac:dyDescent="0.45">
      <c r="P12810" s="3"/>
      <c r="W12810" s="3"/>
      <c r="Y12810" s="3"/>
    </row>
    <row r="12811" spans="16:25" x14ac:dyDescent="0.45">
      <c r="P12811" s="3"/>
      <c r="W12811" s="3"/>
      <c r="Y12811" s="3"/>
    </row>
    <row r="12812" spans="16:25" x14ac:dyDescent="0.45">
      <c r="P12812" s="3"/>
      <c r="W12812" s="3"/>
      <c r="Y12812" s="3"/>
    </row>
    <row r="12813" spans="16:25" x14ac:dyDescent="0.45">
      <c r="P12813" s="3"/>
      <c r="W12813" s="3"/>
      <c r="Y12813" s="3"/>
    </row>
    <row r="12814" spans="16:25" x14ac:dyDescent="0.45">
      <c r="P12814" s="3"/>
      <c r="W12814" s="3"/>
      <c r="Y12814" s="3"/>
    </row>
    <row r="12815" spans="16:25" x14ac:dyDescent="0.45">
      <c r="P12815" s="3"/>
      <c r="W12815" s="3"/>
      <c r="Y12815" s="3"/>
    </row>
    <row r="12816" spans="16:25" x14ac:dyDescent="0.45">
      <c r="P12816" s="3"/>
      <c r="W12816" s="3"/>
      <c r="Y12816" s="3"/>
    </row>
    <row r="12817" spans="16:25" x14ac:dyDescent="0.45">
      <c r="P12817" s="3"/>
      <c r="W12817" s="3"/>
      <c r="Y12817" s="3"/>
    </row>
    <row r="12818" spans="16:25" x14ac:dyDescent="0.45">
      <c r="P12818" s="3"/>
      <c r="W12818" s="3"/>
      <c r="Y12818" s="3"/>
    </row>
    <row r="12819" spans="16:25" x14ac:dyDescent="0.45">
      <c r="P12819" s="3"/>
      <c r="W12819" s="3"/>
      <c r="Y12819" s="3"/>
    </row>
    <row r="12820" spans="16:25" x14ac:dyDescent="0.45">
      <c r="P12820" s="3"/>
      <c r="W12820" s="3"/>
      <c r="Y12820" s="3"/>
    </row>
    <row r="12821" spans="16:25" x14ac:dyDescent="0.45">
      <c r="P12821" s="3"/>
      <c r="W12821" s="3"/>
      <c r="Y12821" s="3"/>
    </row>
    <row r="12822" spans="16:25" x14ac:dyDescent="0.45">
      <c r="P12822" s="3"/>
      <c r="W12822" s="3"/>
      <c r="Y12822" s="3"/>
    </row>
    <row r="12823" spans="16:25" x14ac:dyDescent="0.45">
      <c r="P12823" s="3"/>
      <c r="W12823" s="3"/>
      <c r="Y12823" s="3"/>
    </row>
    <row r="12824" spans="16:25" x14ac:dyDescent="0.45">
      <c r="P12824" s="3"/>
      <c r="W12824" s="3"/>
      <c r="Y12824" s="3"/>
    </row>
    <row r="12825" spans="16:25" x14ac:dyDescent="0.45">
      <c r="P12825" s="3"/>
      <c r="W12825" s="3"/>
      <c r="Y12825" s="3"/>
    </row>
    <row r="12826" spans="16:25" x14ac:dyDescent="0.45">
      <c r="P12826" s="3"/>
      <c r="W12826" s="3"/>
      <c r="Y12826" s="3"/>
    </row>
    <row r="12827" spans="16:25" x14ac:dyDescent="0.45">
      <c r="P12827" s="3"/>
      <c r="W12827" s="3"/>
      <c r="Y12827" s="3"/>
    </row>
    <row r="12828" spans="16:25" x14ac:dyDescent="0.45">
      <c r="P12828" s="3"/>
      <c r="W12828" s="3"/>
      <c r="Y12828" s="3"/>
    </row>
    <row r="12829" spans="16:25" x14ac:dyDescent="0.45">
      <c r="P12829" s="3"/>
      <c r="W12829" s="3"/>
      <c r="Y12829" s="3"/>
    </row>
    <row r="12830" spans="16:25" x14ac:dyDescent="0.45">
      <c r="P12830" s="3"/>
      <c r="W12830" s="3"/>
      <c r="Y12830" s="3"/>
    </row>
    <row r="12831" spans="16:25" x14ac:dyDescent="0.45">
      <c r="P12831" s="3"/>
      <c r="W12831" s="3"/>
      <c r="Y12831" s="3"/>
    </row>
    <row r="12832" spans="16:25" x14ac:dyDescent="0.45">
      <c r="P12832" s="3"/>
      <c r="W12832" s="3"/>
      <c r="Y12832" s="3"/>
    </row>
    <row r="12833" spans="16:25" x14ac:dyDescent="0.45">
      <c r="P12833" s="3"/>
      <c r="W12833" s="3"/>
      <c r="Y12833" s="3"/>
    </row>
    <row r="12834" spans="16:25" x14ac:dyDescent="0.45">
      <c r="P12834" s="3"/>
      <c r="W12834" s="3"/>
      <c r="Y12834" s="3"/>
    </row>
    <row r="12835" spans="16:25" x14ac:dyDescent="0.45">
      <c r="P12835" s="3"/>
      <c r="W12835" s="3"/>
      <c r="Y12835" s="3"/>
    </row>
    <row r="12836" spans="16:25" x14ac:dyDescent="0.45">
      <c r="P12836" s="3"/>
      <c r="W12836" s="3"/>
      <c r="Y12836" s="3"/>
    </row>
    <row r="12837" spans="16:25" x14ac:dyDescent="0.45">
      <c r="P12837" s="3"/>
      <c r="W12837" s="3"/>
      <c r="Y12837" s="3"/>
    </row>
    <row r="12838" spans="16:25" x14ac:dyDescent="0.45">
      <c r="P12838" s="3"/>
      <c r="W12838" s="3"/>
      <c r="Y12838" s="3"/>
    </row>
    <row r="12839" spans="16:25" x14ac:dyDescent="0.45">
      <c r="P12839" s="3"/>
      <c r="W12839" s="3"/>
      <c r="Y12839" s="3"/>
    </row>
    <row r="12840" spans="16:25" x14ac:dyDescent="0.45">
      <c r="P12840" s="3"/>
      <c r="W12840" s="3"/>
      <c r="Y12840" s="3"/>
    </row>
    <row r="12841" spans="16:25" x14ac:dyDescent="0.45">
      <c r="P12841" s="3"/>
      <c r="W12841" s="3"/>
      <c r="Y12841" s="3"/>
    </row>
    <row r="12842" spans="16:25" x14ac:dyDescent="0.45">
      <c r="P12842" s="3"/>
      <c r="W12842" s="3"/>
      <c r="Y12842" s="3"/>
    </row>
    <row r="12843" spans="16:25" x14ac:dyDescent="0.45">
      <c r="P12843" s="3"/>
      <c r="W12843" s="3"/>
      <c r="Y12843" s="3"/>
    </row>
    <row r="12844" spans="16:25" x14ac:dyDescent="0.45">
      <c r="P12844" s="3"/>
      <c r="W12844" s="3"/>
      <c r="Y12844" s="3"/>
    </row>
    <row r="12845" spans="16:25" x14ac:dyDescent="0.45">
      <c r="P12845" s="3"/>
      <c r="W12845" s="3"/>
      <c r="Y12845" s="3"/>
    </row>
    <row r="12846" spans="16:25" x14ac:dyDescent="0.45">
      <c r="P12846" s="3"/>
      <c r="W12846" s="3"/>
      <c r="Y12846" s="3"/>
    </row>
    <row r="12847" spans="16:25" x14ac:dyDescent="0.45">
      <c r="P12847" s="3"/>
      <c r="W12847" s="3"/>
      <c r="Y12847" s="3"/>
    </row>
    <row r="12848" spans="16:25" x14ac:dyDescent="0.45">
      <c r="P12848" s="3"/>
      <c r="W12848" s="3"/>
      <c r="Y12848" s="3"/>
    </row>
    <row r="12849" spans="16:25" x14ac:dyDescent="0.45">
      <c r="P12849" s="3"/>
      <c r="W12849" s="3"/>
      <c r="Y12849" s="3"/>
    </row>
    <row r="12850" spans="16:25" x14ac:dyDescent="0.45">
      <c r="P12850" s="3"/>
      <c r="W12850" s="3"/>
      <c r="Y12850" s="3"/>
    </row>
    <row r="12851" spans="16:25" x14ac:dyDescent="0.45">
      <c r="P12851" s="3"/>
      <c r="W12851" s="3"/>
      <c r="Y12851" s="3"/>
    </row>
    <row r="12852" spans="16:25" x14ac:dyDescent="0.45">
      <c r="P12852" s="3"/>
      <c r="W12852" s="3"/>
      <c r="Y12852" s="3"/>
    </row>
    <row r="12853" spans="16:25" x14ac:dyDescent="0.45">
      <c r="P12853" s="3"/>
      <c r="W12853" s="3"/>
      <c r="Y12853" s="3"/>
    </row>
    <row r="12854" spans="16:25" x14ac:dyDescent="0.45">
      <c r="P12854" s="3"/>
      <c r="W12854" s="3"/>
      <c r="Y12854" s="3"/>
    </row>
    <row r="12855" spans="16:25" x14ac:dyDescent="0.45">
      <c r="P12855" s="3"/>
      <c r="W12855" s="3"/>
      <c r="Y12855" s="3"/>
    </row>
    <row r="12856" spans="16:25" x14ac:dyDescent="0.45">
      <c r="P12856" s="3"/>
      <c r="W12856" s="3"/>
      <c r="Y12856" s="3"/>
    </row>
    <row r="12857" spans="16:25" x14ac:dyDescent="0.45">
      <c r="P12857" s="3"/>
      <c r="W12857" s="3"/>
      <c r="Y12857" s="3"/>
    </row>
    <row r="12858" spans="16:25" x14ac:dyDescent="0.45">
      <c r="P12858" s="3"/>
      <c r="W12858" s="3"/>
      <c r="Y12858" s="3"/>
    </row>
    <row r="12859" spans="16:25" x14ac:dyDescent="0.45">
      <c r="P12859" s="3"/>
      <c r="W12859" s="3"/>
      <c r="Y12859" s="3"/>
    </row>
    <row r="12860" spans="16:25" x14ac:dyDescent="0.45">
      <c r="P12860" s="3"/>
      <c r="W12860" s="3"/>
      <c r="Y12860" s="3"/>
    </row>
    <row r="12861" spans="16:25" x14ac:dyDescent="0.45">
      <c r="P12861" s="3"/>
      <c r="W12861" s="3"/>
      <c r="Y12861" s="3"/>
    </row>
    <row r="12862" spans="16:25" x14ac:dyDescent="0.45">
      <c r="P12862" s="3"/>
      <c r="W12862" s="3"/>
      <c r="Y12862" s="3"/>
    </row>
    <row r="12863" spans="16:25" x14ac:dyDescent="0.45">
      <c r="P12863" s="3"/>
      <c r="W12863" s="3"/>
      <c r="Y12863" s="3"/>
    </row>
    <row r="12864" spans="16:25" x14ac:dyDescent="0.45">
      <c r="P12864" s="3"/>
      <c r="W12864" s="3"/>
      <c r="Y12864" s="3"/>
    </row>
    <row r="12865" spans="16:25" x14ac:dyDescent="0.45">
      <c r="P12865" s="3"/>
      <c r="W12865" s="3"/>
      <c r="Y12865" s="3"/>
    </row>
    <row r="12866" spans="16:25" x14ac:dyDescent="0.45">
      <c r="P12866" s="3"/>
      <c r="W12866" s="3"/>
      <c r="Y12866" s="3"/>
    </row>
    <row r="12867" spans="16:25" x14ac:dyDescent="0.45">
      <c r="P12867" s="3"/>
      <c r="W12867" s="3"/>
      <c r="Y12867" s="3"/>
    </row>
    <row r="12868" spans="16:25" x14ac:dyDescent="0.45">
      <c r="P12868" s="3"/>
      <c r="W12868" s="3"/>
      <c r="Y12868" s="3"/>
    </row>
    <row r="12869" spans="16:25" x14ac:dyDescent="0.45">
      <c r="P12869" s="3"/>
      <c r="W12869" s="3"/>
      <c r="Y12869" s="3"/>
    </row>
    <row r="12870" spans="16:25" x14ac:dyDescent="0.45">
      <c r="P12870" s="3"/>
      <c r="W12870" s="3"/>
      <c r="Y12870" s="3"/>
    </row>
    <row r="12871" spans="16:25" x14ac:dyDescent="0.45">
      <c r="P12871" s="3"/>
      <c r="W12871" s="3"/>
      <c r="Y12871" s="3"/>
    </row>
    <row r="12872" spans="16:25" x14ac:dyDescent="0.45">
      <c r="P12872" s="3"/>
      <c r="W12872" s="3"/>
      <c r="Y12872" s="3"/>
    </row>
    <row r="12873" spans="16:25" x14ac:dyDescent="0.45">
      <c r="P12873" s="3"/>
      <c r="W12873" s="3"/>
      <c r="Y12873" s="3"/>
    </row>
    <row r="12874" spans="16:25" x14ac:dyDescent="0.45">
      <c r="P12874" s="3"/>
      <c r="W12874" s="3"/>
      <c r="Y12874" s="3"/>
    </row>
    <row r="12875" spans="16:25" x14ac:dyDescent="0.45">
      <c r="P12875" s="3"/>
      <c r="W12875" s="3"/>
      <c r="Y12875" s="3"/>
    </row>
    <row r="12876" spans="16:25" x14ac:dyDescent="0.45">
      <c r="P12876" s="3"/>
      <c r="W12876" s="3"/>
      <c r="Y12876" s="3"/>
    </row>
    <row r="12877" spans="16:25" x14ac:dyDescent="0.45">
      <c r="P12877" s="3"/>
      <c r="W12877" s="3"/>
      <c r="Y12877" s="3"/>
    </row>
    <row r="12878" spans="16:25" x14ac:dyDescent="0.45">
      <c r="P12878" s="3"/>
      <c r="W12878" s="3"/>
      <c r="Y12878" s="3"/>
    </row>
    <row r="12879" spans="16:25" x14ac:dyDescent="0.45">
      <c r="P12879" s="3"/>
      <c r="W12879" s="3"/>
      <c r="Y12879" s="3"/>
    </row>
    <row r="12880" spans="16:25" x14ac:dyDescent="0.45">
      <c r="P12880" s="3"/>
      <c r="W12880" s="3"/>
      <c r="Y12880" s="3"/>
    </row>
    <row r="12881" spans="16:25" x14ac:dyDescent="0.45">
      <c r="P12881" s="3"/>
      <c r="W12881" s="3"/>
      <c r="Y12881" s="3"/>
    </row>
    <row r="12882" spans="16:25" x14ac:dyDescent="0.45">
      <c r="P12882" s="3"/>
      <c r="W12882" s="3"/>
      <c r="Y12882" s="3"/>
    </row>
    <row r="12883" spans="16:25" x14ac:dyDescent="0.45">
      <c r="P12883" s="3"/>
      <c r="W12883" s="3"/>
      <c r="Y12883" s="3"/>
    </row>
    <row r="12884" spans="16:25" x14ac:dyDescent="0.45">
      <c r="P12884" s="3"/>
      <c r="W12884" s="3"/>
      <c r="Y12884" s="3"/>
    </row>
    <row r="12885" spans="16:25" x14ac:dyDescent="0.45">
      <c r="P12885" s="3"/>
      <c r="W12885" s="3"/>
      <c r="Y12885" s="3"/>
    </row>
    <row r="12886" spans="16:25" x14ac:dyDescent="0.45">
      <c r="P12886" s="3"/>
      <c r="W12886" s="3"/>
      <c r="Y12886" s="3"/>
    </row>
    <row r="12887" spans="16:25" x14ac:dyDescent="0.45">
      <c r="P12887" s="3"/>
      <c r="W12887" s="3"/>
      <c r="Y12887" s="3"/>
    </row>
    <row r="12888" spans="16:25" x14ac:dyDescent="0.45">
      <c r="P12888" s="3"/>
      <c r="W12888" s="3"/>
      <c r="Y12888" s="3"/>
    </row>
    <row r="12889" spans="16:25" x14ac:dyDescent="0.45">
      <c r="P12889" s="3"/>
      <c r="W12889" s="3"/>
      <c r="Y12889" s="3"/>
    </row>
    <row r="12890" spans="16:25" x14ac:dyDescent="0.45">
      <c r="P12890" s="3"/>
      <c r="W12890" s="3"/>
      <c r="Y12890" s="3"/>
    </row>
    <row r="12891" spans="16:25" x14ac:dyDescent="0.45">
      <c r="P12891" s="3"/>
      <c r="W12891" s="3"/>
      <c r="Y12891" s="3"/>
    </row>
    <row r="12892" spans="16:25" x14ac:dyDescent="0.45">
      <c r="P12892" s="3"/>
      <c r="W12892" s="3"/>
      <c r="Y12892" s="3"/>
    </row>
    <row r="12893" spans="16:25" x14ac:dyDescent="0.45">
      <c r="P12893" s="3"/>
      <c r="W12893" s="3"/>
      <c r="Y12893" s="3"/>
    </row>
    <row r="12894" spans="16:25" x14ac:dyDescent="0.45">
      <c r="P12894" s="3"/>
      <c r="W12894" s="3"/>
      <c r="Y12894" s="3"/>
    </row>
    <row r="12895" spans="16:25" x14ac:dyDescent="0.45">
      <c r="P12895" s="3"/>
      <c r="W12895" s="3"/>
      <c r="Y12895" s="3"/>
    </row>
    <row r="12896" spans="16:25" x14ac:dyDescent="0.45">
      <c r="P12896" s="3"/>
      <c r="W12896" s="3"/>
      <c r="Y12896" s="3"/>
    </row>
    <row r="12897" spans="16:25" x14ac:dyDescent="0.45">
      <c r="P12897" s="3"/>
      <c r="W12897" s="3"/>
      <c r="Y12897" s="3"/>
    </row>
    <row r="12898" spans="16:25" x14ac:dyDescent="0.45">
      <c r="P12898" s="3"/>
      <c r="W12898" s="3"/>
      <c r="Y12898" s="3"/>
    </row>
    <row r="12899" spans="16:25" x14ac:dyDescent="0.45">
      <c r="P12899" s="3"/>
      <c r="W12899" s="3"/>
      <c r="Y12899" s="3"/>
    </row>
    <row r="12900" spans="16:25" x14ac:dyDescent="0.45">
      <c r="P12900" s="3"/>
      <c r="W12900" s="3"/>
      <c r="Y12900" s="3"/>
    </row>
    <row r="12901" spans="16:25" x14ac:dyDescent="0.45">
      <c r="P12901" s="3"/>
      <c r="W12901" s="3"/>
      <c r="Y12901" s="3"/>
    </row>
    <row r="12902" spans="16:25" x14ac:dyDescent="0.45">
      <c r="P12902" s="3"/>
      <c r="W12902" s="3"/>
      <c r="Y12902" s="3"/>
    </row>
    <row r="12903" spans="16:25" x14ac:dyDescent="0.45">
      <c r="P12903" s="3"/>
      <c r="W12903" s="3"/>
      <c r="Y12903" s="3"/>
    </row>
    <row r="12904" spans="16:25" x14ac:dyDescent="0.45">
      <c r="P12904" s="3"/>
      <c r="W12904" s="3"/>
      <c r="Y12904" s="3"/>
    </row>
    <row r="12905" spans="16:25" x14ac:dyDescent="0.45">
      <c r="P12905" s="3"/>
      <c r="W12905" s="3"/>
      <c r="Y12905" s="3"/>
    </row>
    <row r="12906" spans="16:25" x14ac:dyDescent="0.45">
      <c r="P12906" s="3"/>
      <c r="W12906" s="3"/>
      <c r="Y12906" s="3"/>
    </row>
    <row r="12907" spans="16:25" x14ac:dyDescent="0.45">
      <c r="P12907" s="3"/>
      <c r="W12907" s="3"/>
      <c r="Y12907" s="3"/>
    </row>
    <row r="12908" spans="16:25" x14ac:dyDescent="0.45">
      <c r="P12908" s="3"/>
      <c r="W12908" s="3"/>
      <c r="Y12908" s="3"/>
    </row>
    <row r="12909" spans="16:25" x14ac:dyDescent="0.45">
      <c r="P12909" s="3"/>
      <c r="W12909" s="3"/>
      <c r="Y12909" s="3"/>
    </row>
    <row r="12910" spans="16:25" x14ac:dyDescent="0.45">
      <c r="P12910" s="3"/>
      <c r="W12910" s="3"/>
      <c r="Y12910" s="3"/>
    </row>
    <row r="12911" spans="16:25" x14ac:dyDescent="0.45">
      <c r="P12911" s="3"/>
      <c r="W12911" s="3"/>
      <c r="Y12911" s="3"/>
    </row>
    <row r="12912" spans="16:25" x14ac:dyDescent="0.45">
      <c r="P12912" s="3"/>
      <c r="W12912" s="3"/>
      <c r="Y12912" s="3"/>
    </row>
    <row r="12913" spans="16:25" x14ac:dyDescent="0.45">
      <c r="P12913" s="3"/>
      <c r="W12913" s="3"/>
      <c r="Y12913" s="3"/>
    </row>
    <row r="12914" spans="16:25" x14ac:dyDescent="0.45">
      <c r="P12914" s="3"/>
      <c r="W12914" s="3"/>
      <c r="Y12914" s="3"/>
    </row>
    <row r="12915" spans="16:25" x14ac:dyDescent="0.45">
      <c r="P12915" s="3"/>
      <c r="W12915" s="3"/>
      <c r="Y12915" s="3"/>
    </row>
    <row r="12916" spans="16:25" x14ac:dyDescent="0.45">
      <c r="P12916" s="3"/>
      <c r="W12916" s="3"/>
      <c r="Y12916" s="3"/>
    </row>
    <row r="12917" spans="16:25" x14ac:dyDescent="0.45">
      <c r="P12917" s="3"/>
      <c r="W12917" s="3"/>
      <c r="Y12917" s="3"/>
    </row>
    <row r="12918" spans="16:25" x14ac:dyDescent="0.45">
      <c r="P12918" s="3"/>
      <c r="W12918" s="3"/>
      <c r="Y12918" s="3"/>
    </row>
    <row r="12919" spans="16:25" x14ac:dyDescent="0.45">
      <c r="P12919" s="3"/>
      <c r="W12919" s="3"/>
      <c r="Y12919" s="3"/>
    </row>
    <row r="12920" spans="16:25" x14ac:dyDescent="0.45">
      <c r="P12920" s="3"/>
      <c r="W12920" s="3"/>
      <c r="Y12920" s="3"/>
    </row>
    <row r="12921" spans="16:25" x14ac:dyDescent="0.45">
      <c r="P12921" s="3"/>
      <c r="W12921" s="3"/>
      <c r="Y12921" s="3"/>
    </row>
    <row r="12922" spans="16:25" x14ac:dyDescent="0.45">
      <c r="P12922" s="3"/>
      <c r="W12922" s="3"/>
      <c r="Y12922" s="3"/>
    </row>
    <row r="12923" spans="16:25" x14ac:dyDescent="0.45">
      <c r="P12923" s="3"/>
      <c r="W12923" s="3"/>
      <c r="Y12923" s="3"/>
    </row>
    <row r="12924" spans="16:25" x14ac:dyDescent="0.45">
      <c r="P12924" s="3"/>
      <c r="W12924" s="3"/>
      <c r="Y12924" s="3"/>
    </row>
    <row r="12925" spans="16:25" x14ac:dyDescent="0.45">
      <c r="P12925" s="3"/>
      <c r="W12925" s="3"/>
      <c r="Y12925" s="3"/>
    </row>
    <row r="12926" spans="16:25" x14ac:dyDescent="0.45">
      <c r="P12926" s="3"/>
      <c r="W12926" s="3"/>
      <c r="Y12926" s="3"/>
    </row>
    <row r="12927" spans="16:25" x14ac:dyDescent="0.45">
      <c r="P12927" s="3"/>
      <c r="W12927" s="3"/>
      <c r="Y12927" s="3"/>
    </row>
    <row r="12928" spans="16:25" x14ac:dyDescent="0.45">
      <c r="P12928" s="3"/>
      <c r="W12928" s="3"/>
      <c r="Y12928" s="3"/>
    </row>
    <row r="12929" spans="16:25" x14ac:dyDescent="0.45">
      <c r="P12929" s="3"/>
      <c r="W12929" s="3"/>
      <c r="Y12929" s="3"/>
    </row>
    <row r="12930" spans="16:25" x14ac:dyDescent="0.45">
      <c r="P12930" s="3"/>
      <c r="W12930" s="3"/>
      <c r="Y12930" s="3"/>
    </row>
    <row r="12931" spans="16:25" x14ac:dyDescent="0.45">
      <c r="P12931" s="3"/>
      <c r="W12931" s="3"/>
      <c r="Y12931" s="3"/>
    </row>
    <row r="12932" spans="16:25" x14ac:dyDescent="0.45">
      <c r="P12932" s="3"/>
      <c r="W12932" s="3"/>
      <c r="Y12932" s="3"/>
    </row>
    <row r="12933" spans="16:25" x14ac:dyDescent="0.45">
      <c r="P12933" s="3"/>
      <c r="W12933" s="3"/>
      <c r="Y12933" s="3"/>
    </row>
    <row r="12934" spans="16:25" x14ac:dyDescent="0.45">
      <c r="P12934" s="3"/>
      <c r="W12934" s="3"/>
      <c r="Y12934" s="3"/>
    </row>
    <row r="12935" spans="16:25" x14ac:dyDescent="0.45">
      <c r="P12935" s="3"/>
      <c r="W12935" s="3"/>
      <c r="Y12935" s="3"/>
    </row>
    <row r="12936" spans="16:25" x14ac:dyDescent="0.45">
      <c r="P12936" s="3"/>
      <c r="W12936" s="3"/>
      <c r="Y12936" s="3"/>
    </row>
    <row r="12937" spans="16:25" x14ac:dyDescent="0.45">
      <c r="P12937" s="3"/>
      <c r="W12937" s="3"/>
      <c r="Y12937" s="3"/>
    </row>
    <row r="12938" spans="16:25" x14ac:dyDescent="0.45">
      <c r="P12938" s="3"/>
      <c r="W12938" s="3"/>
      <c r="Y12938" s="3"/>
    </row>
    <row r="12939" spans="16:25" x14ac:dyDescent="0.45">
      <c r="P12939" s="3"/>
      <c r="W12939" s="3"/>
      <c r="Y12939" s="3"/>
    </row>
    <row r="12940" spans="16:25" x14ac:dyDescent="0.45">
      <c r="P12940" s="3"/>
      <c r="W12940" s="3"/>
      <c r="Y12940" s="3"/>
    </row>
    <row r="12941" spans="16:25" x14ac:dyDescent="0.45">
      <c r="P12941" s="3"/>
      <c r="W12941" s="3"/>
      <c r="Y12941" s="3"/>
    </row>
    <row r="12942" spans="16:25" x14ac:dyDescent="0.45">
      <c r="P12942" s="3"/>
      <c r="W12942" s="3"/>
      <c r="Y12942" s="3"/>
    </row>
    <row r="12943" spans="16:25" x14ac:dyDescent="0.45">
      <c r="P12943" s="3"/>
      <c r="W12943" s="3"/>
      <c r="Y12943" s="3"/>
    </row>
    <row r="12944" spans="16:25" x14ac:dyDescent="0.45">
      <c r="P12944" s="3"/>
      <c r="W12944" s="3"/>
      <c r="Y12944" s="3"/>
    </row>
    <row r="12945" spans="16:25" x14ac:dyDescent="0.45">
      <c r="P12945" s="3"/>
      <c r="W12945" s="3"/>
      <c r="Y12945" s="3"/>
    </row>
    <row r="12946" spans="16:25" x14ac:dyDescent="0.45">
      <c r="P12946" s="3"/>
      <c r="W12946" s="3"/>
      <c r="Y12946" s="3"/>
    </row>
    <row r="12947" spans="16:25" x14ac:dyDescent="0.45">
      <c r="P12947" s="3"/>
      <c r="W12947" s="3"/>
      <c r="Y12947" s="3"/>
    </row>
    <row r="12948" spans="16:25" x14ac:dyDescent="0.45">
      <c r="P12948" s="3"/>
      <c r="W12948" s="3"/>
      <c r="Y12948" s="3"/>
    </row>
    <row r="12949" spans="16:25" x14ac:dyDescent="0.45">
      <c r="P12949" s="3"/>
      <c r="W12949" s="3"/>
      <c r="Y12949" s="3"/>
    </row>
    <row r="12950" spans="16:25" x14ac:dyDescent="0.45">
      <c r="P12950" s="3"/>
      <c r="W12950" s="3"/>
      <c r="Y12950" s="3"/>
    </row>
    <row r="12951" spans="16:25" x14ac:dyDescent="0.45">
      <c r="P12951" s="3"/>
      <c r="W12951" s="3"/>
      <c r="Y12951" s="3"/>
    </row>
    <row r="12952" spans="16:25" x14ac:dyDescent="0.45">
      <c r="P12952" s="3"/>
      <c r="W12952" s="3"/>
      <c r="Y12952" s="3"/>
    </row>
    <row r="12953" spans="16:25" x14ac:dyDescent="0.45">
      <c r="P12953" s="3"/>
      <c r="W12953" s="3"/>
      <c r="Y12953" s="3"/>
    </row>
    <row r="12954" spans="16:25" x14ac:dyDescent="0.45">
      <c r="P12954" s="3"/>
      <c r="W12954" s="3"/>
      <c r="Y12954" s="3"/>
    </row>
    <row r="12955" spans="16:25" x14ac:dyDescent="0.45">
      <c r="P12955" s="3"/>
      <c r="W12955" s="3"/>
      <c r="Y12955" s="3"/>
    </row>
    <row r="12956" spans="16:25" x14ac:dyDescent="0.45">
      <c r="P12956" s="3"/>
      <c r="W12956" s="3"/>
      <c r="Y12956" s="3"/>
    </row>
    <row r="12957" spans="16:25" x14ac:dyDescent="0.45">
      <c r="P12957" s="3"/>
      <c r="W12957" s="3"/>
      <c r="Y12957" s="3"/>
    </row>
    <row r="12958" spans="16:25" x14ac:dyDescent="0.45">
      <c r="P12958" s="3"/>
      <c r="W12958" s="3"/>
      <c r="Y12958" s="3"/>
    </row>
    <row r="12959" spans="16:25" x14ac:dyDescent="0.45">
      <c r="P12959" s="3"/>
      <c r="W12959" s="3"/>
      <c r="Y12959" s="3"/>
    </row>
    <row r="12960" spans="16:25" x14ac:dyDescent="0.45">
      <c r="P12960" s="3"/>
      <c r="W12960" s="3"/>
      <c r="Y12960" s="3"/>
    </row>
    <row r="12961" spans="16:25" x14ac:dyDescent="0.45">
      <c r="P12961" s="3"/>
      <c r="W12961" s="3"/>
      <c r="Y12961" s="3"/>
    </row>
    <row r="12962" spans="16:25" x14ac:dyDescent="0.45">
      <c r="P12962" s="3"/>
      <c r="W12962" s="3"/>
      <c r="Y12962" s="3"/>
    </row>
    <row r="12963" spans="16:25" x14ac:dyDescent="0.45">
      <c r="P12963" s="3"/>
      <c r="W12963" s="3"/>
      <c r="Y12963" s="3"/>
    </row>
    <row r="12964" spans="16:25" x14ac:dyDescent="0.45">
      <c r="P12964" s="3"/>
      <c r="W12964" s="3"/>
      <c r="Y12964" s="3"/>
    </row>
    <row r="12965" spans="16:25" x14ac:dyDescent="0.45">
      <c r="P12965" s="3"/>
      <c r="W12965" s="3"/>
      <c r="Y12965" s="3"/>
    </row>
    <row r="12966" spans="16:25" x14ac:dyDescent="0.45">
      <c r="P12966" s="3"/>
      <c r="W12966" s="3"/>
      <c r="Y12966" s="3"/>
    </row>
    <row r="12967" spans="16:25" x14ac:dyDescent="0.45">
      <c r="P12967" s="3"/>
      <c r="W12967" s="3"/>
      <c r="Y12967" s="3"/>
    </row>
    <row r="12968" spans="16:25" x14ac:dyDescent="0.45">
      <c r="P12968" s="3"/>
      <c r="W12968" s="3"/>
      <c r="Y12968" s="3"/>
    </row>
    <row r="12969" spans="16:25" x14ac:dyDescent="0.45">
      <c r="P12969" s="3"/>
      <c r="W12969" s="3"/>
      <c r="Y12969" s="3"/>
    </row>
    <row r="12970" spans="16:25" x14ac:dyDescent="0.45">
      <c r="P12970" s="3"/>
      <c r="W12970" s="3"/>
      <c r="Y12970" s="3"/>
    </row>
    <row r="12971" spans="16:25" x14ac:dyDescent="0.45">
      <c r="P12971" s="3"/>
      <c r="W12971" s="3"/>
      <c r="Y12971" s="3"/>
    </row>
    <row r="12972" spans="16:25" x14ac:dyDescent="0.45">
      <c r="P12972" s="3"/>
      <c r="W12972" s="3"/>
      <c r="Y12972" s="3"/>
    </row>
    <row r="12973" spans="16:25" x14ac:dyDescent="0.45">
      <c r="P12973" s="3"/>
      <c r="W12973" s="3"/>
      <c r="Y12973" s="3"/>
    </row>
    <row r="12974" spans="16:25" x14ac:dyDescent="0.45">
      <c r="P12974" s="3"/>
      <c r="W12974" s="3"/>
      <c r="Y12974" s="3"/>
    </row>
    <row r="12975" spans="16:25" x14ac:dyDescent="0.45">
      <c r="P12975" s="3"/>
      <c r="W12975" s="3"/>
      <c r="Y12975" s="3"/>
    </row>
    <row r="12976" spans="16:25" x14ac:dyDescent="0.45">
      <c r="P12976" s="3"/>
      <c r="W12976" s="3"/>
      <c r="Y12976" s="3"/>
    </row>
    <row r="12977" spans="16:25" x14ac:dyDescent="0.45">
      <c r="P12977" s="3"/>
      <c r="W12977" s="3"/>
      <c r="Y12977" s="3"/>
    </row>
    <row r="12978" spans="16:25" x14ac:dyDescent="0.45">
      <c r="P12978" s="3"/>
      <c r="W12978" s="3"/>
      <c r="Y12978" s="3"/>
    </row>
    <row r="12979" spans="16:25" x14ac:dyDescent="0.45">
      <c r="P12979" s="3"/>
      <c r="W12979" s="3"/>
      <c r="Y12979" s="3"/>
    </row>
    <row r="12980" spans="16:25" x14ac:dyDescent="0.45">
      <c r="P12980" s="3"/>
      <c r="W12980" s="3"/>
      <c r="Y12980" s="3"/>
    </row>
    <row r="12981" spans="16:25" x14ac:dyDescent="0.45">
      <c r="P12981" s="3"/>
      <c r="W12981" s="3"/>
      <c r="Y12981" s="3"/>
    </row>
    <row r="12982" spans="16:25" x14ac:dyDescent="0.45">
      <c r="P12982" s="3"/>
      <c r="W12982" s="3"/>
      <c r="Y12982" s="3"/>
    </row>
    <row r="12983" spans="16:25" x14ac:dyDescent="0.45">
      <c r="P12983" s="3"/>
      <c r="W12983" s="3"/>
      <c r="Y12983" s="3"/>
    </row>
    <row r="12984" spans="16:25" x14ac:dyDescent="0.45">
      <c r="P12984" s="3"/>
      <c r="W12984" s="3"/>
      <c r="Y12984" s="3"/>
    </row>
    <row r="12985" spans="16:25" x14ac:dyDescent="0.45">
      <c r="P12985" s="3"/>
      <c r="W12985" s="3"/>
      <c r="Y12985" s="3"/>
    </row>
    <row r="12986" spans="16:25" x14ac:dyDescent="0.45">
      <c r="P12986" s="3"/>
      <c r="W12986" s="3"/>
      <c r="Y12986" s="3"/>
    </row>
    <row r="12987" spans="16:25" x14ac:dyDescent="0.45">
      <c r="P12987" s="3"/>
      <c r="W12987" s="3"/>
      <c r="Y12987" s="3"/>
    </row>
    <row r="12988" spans="16:25" x14ac:dyDescent="0.45">
      <c r="P12988" s="3"/>
      <c r="W12988" s="3"/>
      <c r="Y12988" s="3"/>
    </row>
    <row r="12989" spans="16:25" x14ac:dyDescent="0.45">
      <c r="P12989" s="3"/>
      <c r="W12989" s="3"/>
      <c r="Y12989" s="3"/>
    </row>
    <row r="12990" spans="16:25" x14ac:dyDescent="0.45">
      <c r="P12990" s="3"/>
      <c r="W12990" s="3"/>
      <c r="Y12990" s="3"/>
    </row>
    <row r="12991" spans="16:25" x14ac:dyDescent="0.45">
      <c r="P12991" s="3"/>
      <c r="W12991" s="3"/>
      <c r="Y12991" s="3"/>
    </row>
    <row r="12992" spans="16:25" x14ac:dyDescent="0.45">
      <c r="P12992" s="3"/>
      <c r="W12992" s="3"/>
      <c r="Y12992" s="3"/>
    </row>
    <row r="12993" spans="16:25" x14ac:dyDescent="0.45">
      <c r="P12993" s="3"/>
      <c r="W12993" s="3"/>
      <c r="Y12993" s="3"/>
    </row>
    <row r="12994" spans="16:25" x14ac:dyDescent="0.45">
      <c r="P12994" s="3"/>
      <c r="W12994" s="3"/>
      <c r="Y12994" s="3"/>
    </row>
    <row r="12995" spans="16:25" x14ac:dyDescent="0.45">
      <c r="P12995" s="3"/>
      <c r="W12995" s="3"/>
      <c r="Y12995" s="3"/>
    </row>
    <row r="12996" spans="16:25" x14ac:dyDescent="0.45">
      <c r="P12996" s="3"/>
      <c r="W12996" s="3"/>
      <c r="Y12996" s="3"/>
    </row>
    <row r="12997" spans="16:25" x14ac:dyDescent="0.45">
      <c r="P12997" s="3"/>
      <c r="W12997" s="3"/>
      <c r="Y12997" s="3"/>
    </row>
    <row r="12998" spans="16:25" x14ac:dyDescent="0.45">
      <c r="P12998" s="3"/>
      <c r="W12998" s="3"/>
      <c r="Y12998" s="3"/>
    </row>
    <row r="12999" spans="16:25" x14ac:dyDescent="0.45">
      <c r="P12999" s="3"/>
      <c r="W12999" s="3"/>
      <c r="Y12999" s="3"/>
    </row>
    <row r="13000" spans="16:25" x14ac:dyDescent="0.45">
      <c r="P13000" s="3"/>
      <c r="W13000" s="3"/>
      <c r="Y13000" s="3"/>
    </row>
    <row r="13001" spans="16:25" x14ac:dyDescent="0.45">
      <c r="P13001" s="3"/>
      <c r="W13001" s="3"/>
      <c r="Y13001" s="3"/>
    </row>
    <row r="13002" spans="16:25" x14ac:dyDescent="0.45">
      <c r="P13002" s="3"/>
      <c r="W13002" s="3"/>
      <c r="Y13002" s="3"/>
    </row>
    <row r="13003" spans="16:25" x14ac:dyDescent="0.45">
      <c r="P13003" s="3"/>
      <c r="W13003" s="3"/>
      <c r="Y13003" s="3"/>
    </row>
    <row r="13004" spans="16:25" x14ac:dyDescent="0.45">
      <c r="P13004" s="3"/>
      <c r="W13004" s="3"/>
      <c r="Y13004" s="3"/>
    </row>
    <row r="13005" spans="16:25" x14ac:dyDescent="0.45">
      <c r="P13005" s="3"/>
      <c r="W13005" s="3"/>
      <c r="Y13005" s="3"/>
    </row>
    <row r="13006" spans="16:25" x14ac:dyDescent="0.45">
      <c r="P13006" s="3"/>
      <c r="W13006" s="3"/>
      <c r="Y13006" s="3"/>
    </row>
    <row r="13007" spans="16:25" x14ac:dyDescent="0.45">
      <c r="P13007" s="3"/>
      <c r="W13007" s="3"/>
      <c r="Y13007" s="3"/>
    </row>
    <row r="13008" spans="16:25" x14ac:dyDescent="0.45">
      <c r="P13008" s="3"/>
      <c r="W13008" s="3"/>
      <c r="Y13008" s="3"/>
    </row>
    <row r="13009" spans="16:25" x14ac:dyDescent="0.45">
      <c r="P13009" s="3"/>
      <c r="W13009" s="3"/>
      <c r="Y13009" s="3"/>
    </row>
    <row r="13010" spans="16:25" x14ac:dyDescent="0.45">
      <c r="P13010" s="3"/>
      <c r="W13010" s="3"/>
      <c r="Y13010" s="3"/>
    </row>
    <row r="13011" spans="16:25" x14ac:dyDescent="0.45">
      <c r="P13011" s="3"/>
      <c r="W13011" s="3"/>
      <c r="Y13011" s="3"/>
    </row>
    <row r="13012" spans="16:25" x14ac:dyDescent="0.45">
      <c r="P13012" s="3"/>
      <c r="W13012" s="3"/>
      <c r="Y13012" s="3"/>
    </row>
    <row r="13013" spans="16:25" x14ac:dyDescent="0.45">
      <c r="P13013" s="3"/>
      <c r="W13013" s="3"/>
      <c r="Y13013" s="3"/>
    </row>
    <row r="13014" spans="16:25" x14ac:dyDescent="0.45">
      <c r="P13014" s="3"/>
      <c r="W13014" s="3"/>
      <c r="Y13014" s="3"/>
    </row>
    <row r="13015" spans="16:25" x14ac:dyDescent="0.45">
      <c r="P13015" s="3"/>
      <c r="W13015" s="3"/>
      <c r="Y13015" s="3"/>
    </row>
    <row r="13016" spans="16:25" x14ac:dyDescent="0.45">
      <c r="P13016" s="3"/>
      <c r="W13016" s="3"/>
      <c r="Y13016" s="3"/>
    </row>
    <row r="13017" spans="16:25" x14ac:dyDescent="0.45">
      <c r="P13017" s="3"/>
      <c r="W13017" s="3"/>
      <c r="Y13017" s="3"/>
    </row>
    <row r="13018" spans="16:25" x14ac:dyDescent="0.45">
      <c r="P13018" s="3"/>
      <c r="W13018" s="3"/>
      <c r="Y13018" s="3"/>
    </row>
    <row r="13019" spans="16:25" x14ac:dyDescent="0.45">
      <c r="P13019" s="3"/>
      <c r="W13019" s="3"/>
      <c r="Y13019" s="3"/>
    </row>
    <row r="13020" spans="16:25" x14ac:dyDescent="0.45">
      <c r="P13020" s="3"/>
      <c r="W13020" s="3"/>
      <c r="Y13020" s="3"/>
    </row>
    <row r="13021" spans="16:25" x14ac:dyDescent="0.45">
      <c r="P13021" s="3"/>
      <c r="W13021" s="3"/>
      <c r="Y13021" s="3"/>
    </row>
    <row r="13022" spans="16:25" x14ac:dyDescent="0.45">
      <c r="P13022" s="3"/>
      <c r="W13022" s="3"/>
      <c r="Y13022" s="3"/>
    </row>
    <row r="13023" spans="16:25" x14ac:dyDescent="0.45">
      <c r="P13023" s="3"/>
      <c r="W13023" s="3"/>
      <c r="Y13023" s="3"/>
    </row>
    <row r="13024" spans="16:25" x14ac:dyDescent="0.45">
      <c r="P13024" s="3"/>
      <c r="W13024" s="3"/>
      <c r="Y13024" s="3"/>
    </row>
    <row r="13025" spans="16:25" x14ac:dyDescent="0.45">
      <c r="P13025" s="3"/>
      <c r="W13025" s="3"/>
      <c r="Y13025" s="3"/>
    </row>
    <row r="13026" spans="16:25" x14ac:dyDescent="0.45">
      <c r="P13026" s="3"/>
      <c r="W13026" s="3"/>
      <c r="Y13026" s="3"/>
    </row>
    <row r="13027" spans="16:25" x14ac:dyDescent="0.45">
      <c r="P13027" s="3"/>
      <c r="W13027" s="3"/>
      <c r="Y13027" s="3"/>
    </row>
    <row r="13028" spans="16:25" x14ac:dyDescent="0.45">
      <c r="P13028" s="3"/>
      <c r="W13028" s="3"/>
      <c r="Y13028" s="3"/>
    </row>
    <row r="13029" spans="16:25" x14ac:dyDescent="0.45">
      <c r="P13029" s="3"/>
      <c r="W13029" s="3"/>
      <c r="Y13029" s="3"/>
    </row>
    <row r="13030" spans="16:25" x14ac:dyDescent="0.45">
      <c r="P13030" s="3"/>
      <c r="W13030" s="3"/>
      <c r="Y13030" s="3"/>
    </row>
    <row r="13031" spans="16:25" x14ac:dyDescent="0.45">
      <c r="P13031" s="3"/>
      <c r="W13031" s="3"/>
      <c r="Y13031" s="3"/>
    </row>
    <row r="13032" spans="16:25" x14ac:dyDescent="0.45">
      <c r="P13032" s="3"/>
      <c r="W13032" s="3"/>
      <c r="Y13032" s="3"/>
    </row>
    <row r="13033" spans="16:25" x14ac:dyDescent="0.45">
      <c r="P13033" s="3"/>
      <c r="W13033" s="3"/>
      <c r="Y13033" s="3"/>
    </row>
    <row r="13034" spans="16:25" x14ac:dyDescent="0.45">
      <c r="P13034" s="3"/>
      <c r="W13034" s="3"/>
      <c r="Y13034" s="3"/>
    </row>
    <row r="13035" spans="16:25" x14ac:dyDescent="0.45">
      <c r="P13035" s="3"/>
      <c r="W13035" s="3"/>
      <c r="Y13035" s="3"/>
    </row>
    <row r="13036" spans="16:25" x14ac:dyDescent="0.45">
      <c r="P13036" s="3"/>
      <c r="W13036" s="3"/>
      <c r="Y13036" s="3"/>
    </row>
    <row r="13037" spans="16:25" x14ac:dyDescent="0.45">
      <c r="P13037" s="3"/>
      <c r="W13037" s="3"/>
      <c r="Y13037" s="3"/>
    </row>
    <row r="13038" spans="16:25" x14ac:dyDescent="0.45">
      <c r="P13038" s="3"/>
      <c r="W13038" s="3"/>
      <c r="Y13038" s="3"/>
    </row>
    <row r="13039" spans="16:25" x14ac:dyDescent="0.45">
      <c r="P13039" s="3"/>
      <c r="W13039" s="3"/>
      <c r="Y13039" s="3"/>
    </row>
    <row r="13040" spans="16:25" x14ac:dyDescent="0.45">
      <c r="P13040" s="3"/>
      <c r="W13040" s="3"/>
      <c r="Y13040" s="3"/>
    </row>
    <row r="13041" spans="16:25" x14ac:dyDescent="0.45">
      <c r="P13041" s="3"/>
      <c r="W13041" s="3"/>
      <c r="Y13041" s="3"/>
    </row>
    <row r="13042" spans="16:25" x14ac:dyDescent="0.45">
      <c r="P13042" s="3"/>
      <c r="W13042" s="3"/>
      <c r="Y13042" s="3"/>
    </row>
    <row r="13043" spans="16:25" x14ac:dyDescent="0.45">
      <c r="P13043" s="3"/>
      <c r="W13043" s="3"/>
      <c r="Y13043" s="3"/>
    </row>
    <row r="13044" spans="16:25" x14ac:dyDescent="0.45">
      <c r="P13044" s="3"/>
      <c r="W13044" s="3"/>
      <c r="Y13044" s="3"/>
    </row>
    <row r="13045" spans="16:25" x14ac:dyDescent="0.45">
      <c r="P13045" s="3"/>
      <c r="W13045" s="3"/>
      <c r="Y13045" s="3"/>
    </row>
    <row r="13046" spans="16:25" x14ac:dyDescent="0.45">
      <c r="P13046" s="3"/>
      <c r="W13046" s="3"/>
      <c r="Y13046" s="3"/>
    </row>
    <row r="13047" spans="16:25" x14ac:dyDescent="0.45">
      <c r="P13047" s="3"/>
      <c r="W13047" s="3"/>
      <c r="Y13047" s="3"/>
    </row>
    <row r="13048" spans="16:25" x14ac:dyDescent="0.45">
      <c r="P13048" s="3"/>
      <c r="W13048" s="3"/>
      <c r="Y13048" s="3"/>
    </row>
    <row r="13049" spans="16:25" x14ac:dyDescent="0.45">
      <c r="P13049" s="3"/>
      <c r="W13049" s="3"/>
      <c r="Y13049" s="3"/>
    </row>
    <row r="13050" spans="16:25" x14ac:dyDescent="0.45">
      <c r="P13050" s="3"/>
      <c r="W13050" s="3"/>
      <c r="Y13050" s="3"/>
    </row>
    <row r="13051" spans="16:25" x14ac:dyDescent="0.45">
      <c r="P13051" s="3"/>
      <c r="W13051" s="3"/>
      <c r="Y13051" s="3"/>
    </row>
    <row r="13052" spans="16:25" x14ac:dyDescent="0.45">
      <c r="P13052" s="3"/>
      <c r="W13052" s="3"/>
      <c r="Y13052" s="3"/>
    </row>
    <row r="13053" spans="16:25" x14ac:dyDescent="0.45">
      <c r="P13053" s="3"/>
      <c r="W13053" s="3"/>
      <c r="Y13053" s="3"/>
    </row>
    <row r="13054" spans="16:25" x14ac:dyDescent="0.45">
      <c r="P13054" s="3"/>
      <c r="W13054" s="3"/>
      <c r="Y13054" s="3"/>
    </row>
    <row r="13055" spans="16:25" x14ac:dyDescent="0.45">
      <c r="P13055" s="3"/>
      <c r="W13055" s="3"/>
      <c r="Y13055" s="3"/>
    </row>
    <row r="13056" spans="16:25" x14ac:dyDescent="0.45">
      <c r="P13056" s="3"/>
      <c r="W13056" s="3"/>
      <c r="Y13056" s="3"/>
    </row>
    <row r="13057" spans="16:25" x14ac:dyDescent="0.45">
      <c r="P13057" s="3"/>
      <c r="W13057" s="3"/>
      <c r="Y13057" s="3"/>
    </row>
    <row r="13058" spans="16:25" x14ac:dyDescent="0.45">
      <c r="P13058" s="3"/>
      <c r="W13058" s="3"/>
      <c r="Y13058" s="3"/>
    </row>
    <row r="13059" spans="16:25" x14ac:dyDescent="0.45">
      <c r="P13059" s="3"/>
      <c r="W13059" s="3"/>
      <c r="Y13059" s="3"/>
    </row>
    <row r="13060" spans="16:25" x14ac:dyDescent="0.45">
      <c r="P13060" s="3"/>
      <c r="W13060" s="3"/>
      <c r="Y13060" s="3"/>
    </row>
    <row r="13061" spans="16:25" x14ac:dyDescent="0.45">
      <c r="P13061" s="3"/>
      <c r="W13061" s="3"/>
      <c r="Y13061" s="3"/>
    </row>
    <row r="13062" spans="16:25" x14ac:dyDescent="0.45">
      <c r="P13062" s="3"/>
      <c r="W13062" s="3"/>
      <c r="Y13062" s="3"/>
    </row>
    <row r="13063" spans="16:25" x14ac:dyDescent="0.45">
      <c r="P13063" s="3"/>
      <c r="W13063" s="3"/>
      <c r="Y13063" s="3"/>
    </row>
    <row r="13064" spans="16:25" x14ac:dyDescent="0.45">
      <c r="P13064" s="3"/>
      <c r="W13064" s="3"/>
      <c r="Y13064" s="3"/>
    </row>
    <row r="13065" spans="16:25" x14ac:dyDescent="0.45">
      <c r="P13065" s="3"/>
      <c r="W13065" s="3"/>
      <c r="Y13065" s="3"/>
    </row>
    <row r="13066" spans="16:25" x14ac:dyDescent="0.45">
      <c r="P13066" s="3"/>
      <c r="W13066" s="3"/>
      <c r="Y13066" s="3"/>
    </row>
    <row r="13067" spans="16:25" x14ac:dyDescent="0.45">
      <c r="P13067" s="3"/>
      <c r="W13067" s="3"/>
      <c r="Y13067" s="3"/>
    </row>
    <row r="13068" spans="16:25" x14ac:dyDescent="0.45">
      <c r="P13068" s="3"/>
      <c r="W13068" s="3"/>
      <c r="Y13068" s="3"/>
    </row>
    <row r="13069" spans="16:25" x14ac:dyDescent="0.45">
      <c r="P13069" s="3"/>
      <c r="W13069" s="3"/>
      <c r="Y13069" s="3"/>
    </row>
    <row r="13070" spans="16:25" x14ac:dyDescent="0.45">
      <c r="P13070" s="3"/>
      <c r="W13070" s="3"/>
      <c r="Y13070" s="3"/>
    </row>
    <row r="13071" spans="16:25" x14ac:dyDescent="0.45">
      <c r="P13071" s="3"/>
      <c r="W13071" s="3"/>
      <c r="Y13071" s="3"/>
    </row>
    <row r="13072" spans="16:25" x14ac:dyDescent="0.45">
      <c r="P13072" s="3"/>
      <c r="W13072" s="3"/>
      <c r="Y13072" s="3"/>
    </row>
    <row r="13073" spans="16:25" x14ac:dyDescent="0.45">
      <c r="P13073" s="3"/>
      <c r="W13073" s="3"/>
      <c r="Y13073" s="3"/>
    </row>
    <row r="13074" spans="16:25" x14ac:dyDescent="0.45">
      <c r="P13074" s="3"/>
      <c r="W13074" s="3"/>
      <c r="Y13074" s="3"/>
    </row>
    <row r="13075" spans="16:25" x14ac:dyDescent="0.45">
      <c r="P13075" s="3"/>
      <c r="W13075" s="3"/>
      <c r="Y13075" s="3"/>
    </row>
    <row r="13076" spans="16:25" x14ac:dyDescent="0.45">
      <c r="P13076" s="3"/>
      <c r="W13076" s="3"/>
      <c r="Y13076" s="3"/>
    </row>
    <row r="13077" spans="16:25" x14ac:dyDescent="0.45">
      <c r="P13077" s="3"/>
      <c r="W13077" s="3"/>
      <c r="Y13077" s="3"/>
    </row>
    <row r="13078" spans="16:25" x14ac:dyDescent="0.45">
      <c r="P13078" s="3"/>
      <c r="W13078" s="3"/>
      <c r="Y13078" s="3"/>
    </row>
    <row r="13079" spans="16:25" x14ac:dyDescent="0.45">
      <c r="P13079" s="3"/>
      <c r="W13079" s="3"/>
      <c r="Y13079" s="3"/>
    </row>
    <row r="13080" spans="16:25" x14ac:dyDescent="0.45">
      <c r="P13080" s="3"/>
      <c r="W13080" s="3"/>
      <c r="Y13080" s="3"/>
    </row>
    <row r="13081" spans="16:25" x14ac:dyDescent="0.45">
      <c r="P13081" s="3"/>
      <c r="W13081" s="3"/>
      <c r="Y13081" s="3"/>
    </row>
    <row r="13082" spans="16:25" x14ac:dyDescent="0.45">
      <c r="P13082" s="3"/>
      <c r="W13082" s="3"/>
      <c r="Y13082" s="3"/>
    </row>
    <row r="13083" spans="16:25" x14ac:dyDescent="0.45">
      <c r="P13083" s="3"/>
      <c r="W13083" s="3"/>
      <c r="Y13083" s="3"/>
    </row>
    <row r="13084" spans="16:25" x14ac:dyDescent="0.45">
      <c r="P13084" s="3"/>
      <c r="W13084" s="3"/>
      <c r="Y13084" s="3"/>
    </row>
    <row r="13085" spans="16:25" x14ac:dyDescent="0.45">
      <c r="P13085" s="3"/>
      <c r="W13085" s="3"/>
      <c r="Y13085" s="3"/>
    </row>
    <row r="13086" spans="16:25" x14ac:dyDescent="0.45">
      <c r="P13086" s="3"/>
      <c r="W13086" s="3"/>
      <c r="Y13086" s="3"/>
    </row>
    <row r="13087" spans="16:25" x14ac:dyDescent="0.45">
      <c r="P13087" s="3"/>
      <c r="W13087" s="3"/>
      <c r="Y13087" s="3"/>
    </row>
    <row r="13088" spans="16:25" x14ac:dyDescent="0.45">
      <c r="P13088" s="3"/>
      <c r="W13088" s="3"/>
      <c r="Y13088" s="3"/>
    </row>
    <row r="13089" spans="16:25" x14ac:dyDescent="0.45">
      <c r="P13089" s="3"/>
      <c r="W13089" s="3"/>
      <c r="Y13089" s="3"/>
    </row>
    <row r="13090" spans="16:25" x14ac:dyDescent="0.45">
      <c r="P13090" s="3"/>
      <c r="W13090" s="3"/>
      <c r="Y13090" s="3"/>
    </row>
    <row r="13091" spans="16:25" x14ac:dyDescent="0.45">
      <c r="P13091" s="3"/>
      <c r="W13091" s="3"/>
      <c r="Y13091" s="3"/>
    </row>
    <row r="13092" spans="16:25" x14ac:dyDescent="0.45">
      <c r="P13092" s="3"/>
      <c r="W13092" s="3"/>
      <c r="Y13092" s="3"/>
    </row>
    <row r="13093" spans="16:25" x14ac:dyDescent="0.45">
      <c r="P13093" s="3"/>
      <c r="W13093" s="3"/>
      <c r="Y13093" s="3"/>
    </row>
    <row r="13094" spans="16:25" x14ac:dyDescent="0.45">
      <c r="P13094" s="3"/>
      <c r="W13094" s="3"/>
      <c r="Y13094" s="3"/>
    </row>
    <row r="13095" spans="16:25" x14ac:dyDescent="0.45">
      <c r="P13095" s="3"/>
      <c r="W13095" s="3"/>
      <c r="Y13095" s="3"/>
    </row>
    <row r="13096" spans="16:25" x14ac:dyDescent="0.45">
      <c r="P13096" s="3"/>
      <c r="W13096" s="3"/>
      <c r="Y13096" s="3"/>
    </row>
    <row r="13097" spans="16:25" x14ac:dyDescent="0.45">
      <c r="P13097" s="3"/>
      <c r="W13097" s="3"/>
      <c r="Y13097" s="3"/>
    </row>
    <row r="13098" spans="16:25" x14ac:dyDescent="0.45">
      <c r="P13098" s="3"/>
      <c r="W13098" s="3"/>
      <c r="Y13098" s="3"/>
    </row>
    <row r="13099" spans="16:25" x14ac:dyDescent="0.45">
      <c r="P13099" s="3"/>
      <c r="W13099" s="3"/>
      <c r="Y13099" s="3"/>
    </row>
    <row r="13100" spans="16:25" x14ac:dyDescent="0.45">
      <c r="P13100" s="3"/>
      <c r="W13100" s="3"/>
      <c r="Y13100" s="3"/>
    </row>
    <row r="13101" spans="16:25" x14ac:dyDescent="0.45">
      <c r="P13101" s="3"/>
      <c r="W13101" s="3"/>
      <c r="Y13101" s="3"/>
    </row>
    <row r="13102" spans="16:25" x14ac:dyDescent="0.45">
      <c r="P13102" s="3"/>
      <c r="W13102" s="3"/>
      <c r="Y13102" s="3"/>
    </row>
    <row r="13103" spans="16:25" x14ac:dyDescent="0.45">
      <c r="P13103" s="3"/>
      <c r="W13103" s="3"/>
      <c r="Y13103" s="3"/>
    </row>
    <row r="13104" spans="16:25" x14ac:dyDescent="0.45">
      <c r="P13104" s="3"/>
      <c r="W13104" s="3"/>
      <c r="Y13104" s="3"/>
    </row>
    <row r="13105" spans="16:25" x14ac:dyDescent="0.45">
      <c r="P13105" s="3"/>
      <c r="W13105" s="3"/>
      <c r="Y13105" s="3"/>
    </row>
    <row r="13106" spans="16:25" x14ac:dyDescent="0.45">
      <c r="P13106" s="3"/>
      <c r="W13106" s="3"/>
      <c r="Y13106" s="3"/>
    </row>
    <row r="13107" spans="16:25" x14ac:dyDescent="0.45">
      <c r="P13107" s="3"/>
      <c r="W13107" s="3"/>
      <c r="Y13107" s="3"/>
    </row>
    <row r="13108" spans="16:25" x14ac:dyDescent="0.45">
      <c r="P13108" s="3"/>
      <c r="W13108" s="3"/>
      <c r="Y13108" s="3"/>
    </row>
    <row r="13109" spans="16:25" x14ac:dyDescent="0.45">
      <c r="P13109" s="3"/>
      <c r="W13109" s="3"/>
      <c r="Y13109" s="3"/>
    </row>
    <row r="13110" spans="16:25" x14ac:dyDescent="0.45">
      <c r="P13110" s="3"/>
      <c r="W13110" s="3"/>
      <c r="Y13110" s="3"/>
    </row>
    <row r="13111" spans="16:25" x14ac:dyDescent="0.45">
      <c r="P13111" s="3"/>
      <c r="W13111" s="3"/>
      <c r="Y13111" s="3"/>
    </row>
    <row r="13112" spans="16:25" x14ac:dyDescent="0.45">
      <c r="P13112" s="3"/>
      <c r="W13112" s="3"/>
      <c r="Y13112" s="3"/>
    </row>
    <row r="13113" spans="16:25" x14ac:dyDescent="0.45">
      <c r="P13113" s="3"/>
      <c r="W13113" s="3"/>
      <c r="Y13113" s="3"/>
    </row>
    <row r="13114" spans="16:25" x14ac:dyDescent="0.45">
      <c r="P13114" s="3"/>
      <c r="W13114" s="3"/>
      <c r="Y13114" s="3"/>
    </row>
    <row r="13115" spans="16:25" x14ac:dyDescent="0.45">
      <c r="P13115" s="3"/>
      <c r="W13115" s="3"/>
      <c r="Y13115" s="3"/>
    </row>
    <row r="13116" spans="16:25" x14ac:dyDescent="0.45">
      <c r="P13116" s="3"/>
      <c r="W13116" s="3"/>
      <c r="Y13116" s="3"/>
    </row>
    <row r="13117" spans="16:25" x14ac:dyDescent="0.45">
      <c r="P13117" s="3"/>
      <c r="W13117" s="3"/>
      <c r="Y13117" s="3"/>
    </row>
    <row r="13118" spans="16:25" x14ac:dyDescent="0.45">
      <c r="P13118" s="3"/>
      <c r="W13118" s="3"/>
      <c r="Y13118" s="3"/>
    </row>
    <row r="13119" spans="16:25" x14ac:dyDescent="0.45">
      <c r="P13119" s="3"/>
      <c r="W13119" s="3"/>
      <c r="Y13119" s="3"/>
    </row>
    <row r="13120" spans="16:25" x14ac:dyDescent="0.45">
      <c r="P13120" s="3"/>
      <c r="W13120" s="3"/>
      <c r="Y13120" s="3"/>
    </row>
    <row r="13121" spans="16:25" x14ac:dyDescent="0.45">
      <c r="P13121" s="3"/>
      <c r="W13121" s="3"/>
      <c r="Y13121" s="3"/>
    </row>
    <row r="13122" spans="16:25" x14ac:dyDescent="0.45">
      <c r="P13122" s="3"/>
      <c r="W13122" s="3"/>
      <c r="Y13122" s="3"/>
    </row>
    <row r="13123" spans="16:25" x14ac:dyDescent="0.45">
      <c r="P13123" s="3"/>
      <c r="W13123" s="3"/>
      <c r="Y13123" s="3"/>
    </row>
    <row r="13124" spans="16:25" x14ac:dyDescent="0.45">
      <c r="P13124" s="3"/>
      <c r="W13124" s="3"/>
      <c r="Y13124" s="3"/>
    </row>
    <row r="13125" spans="16:25" x14ac:dyDescent="0.45">
      <c r="P13125" s="3"/>
      <c r="W13125" s="3"/>
      <c r="Y13125" s="3"/>
    </row>
    <row r="13126" spans="16:25" x14ac:dyDescent="0.45">
      <c r="P13126" s="3"/>
      <c r="W13126" s="3"/>
      <c r="Y13126" s="3"/>
    </row>
    <row r="13127" spans="16:25" x14ac:dyDescent="0.45">
      <c r="P13127" s="3"/>
      <c r="W13127" s="3"/>
      <c r="Y13127" s="3"/>
    </row>
    <row r="13128" spans="16:25" x14ac:dyDescent="0.45">
      <c r="P13128" s="3"/>
      <c r="W13128" s="3"/>
      <c r="Y13128" s="3"/>
    </row>
    <row r="13129" spans="16:25" x14ac:dyDescent="0.45">
      <c r="P13129" s="3"/>
      <c r="W13129" s="3"/>
      <c r="Y13129" s="3"/>
    </row>
    <row r="13130" spans="16:25" x14ac:dyDescent="0.45">
      <c r="P13130" s="3"/>
      <c r="W13130" s="3"/>
      <c r="Y13130" s="3"/>
    </row>
    <row r="13131" spans="16:25" x14ac:dyDescent="0.45">
      <c r="P13131" s="3"/>
      <c r="W13131" s="3"/>
      <c r="Y13131" s="3"/>
    </row>
    <row r="13132" spans="16:25" x14ac:dyDescent="0.45">
      <c r="P13132" s="3"/>
      <c r="W13132" s="3"/>
      <c r="Y13132" s="3"/>
    </row>
    <row r="13133" spans="16:25" x14ac:dyDescent="0.45">
      <c r="P13133" s="3"/>
      <c r="W13133" s="3"/>
      <c r="Y13133" s="3"/>
    </row>
    <row r="13134" spans="16:25" x14ac:dyDescent="0.45">
      <c r="P13134" s="3"/>
      <c r="W13134" s="3"/>
      <c r="Y13134" s="3"/>
    </row>
    <row r="13135" spans="16:25" x14ac:dyDescent="0.45">
      <c r="P13135" s="3"/>
      <c r="W13135" s="3"/>
      <c r="Y13135" s="3"/>
    </row>
    <row r="13136" spans="16:25" x14ac:dyDescent="0.45">
      <c r="P13136" s="3"/>
      <c r="W13136" s="3"/>
      <c r="Y13136" s="3"/>
    </row>
    <row r="13137" spans="16:25" x14ac:dyDescent="0.45">
      <c r="P13137" s="3"/>
      <c r="W13137" s="3"/>
      <c r="Y13137" s="3"/>
    </row>
    <row r="13138" spans="16:25" x14ac:dyDescent="0.45">
      <c r="P13138" s="3"/>
      <c r="W13138" s="3"/>
      <c r="Y13138" s="3"/>
    </row>
    <row r="13139" spans="16:25" x14ac:dyDescent="0.45">
      <c r="P13139" s="3"/>
      <c r="W13139" s="3"/>
      <c r="Y13139" s="3"/>
    </row>
    <row r="13140" spans="16:25" x14ac:dyDescent="0.45">
      <c r="P13140" s="3"/>
      <c r="W13140" s="3"/>
      <c r="Y13140" s="3"/>
    </row>
    <row r="13141" spans="16:25" x14ac:dyDescent="0.45">
      <c r="P13141" s="3"/>
      <c r="W13141" s="3"/>
      <c r="Y13141" s="3"/>
    </row>
    <row r="13142" spans="16:25" x14ac:dyDescent="0.45">
      <c r="P13142" s="3"/>
      <c r="W13142" s="3"/>
      <c r="Y13142" s="3"/>
    </row>
    <row r="13143" spans="16:25" x14ac:dyDescent="0.45">
      <c r="P13143" s="3"/>
      <c r="W13143" s="3"/>
      <c r="Y13143" s="3"/>
    </row>
    <row r="13144" spans="16:25" x14ac:dyDescent="0.45">
      <c r="P13144" s="3"/>
      <c r="W13144" s="3"/>
      <c r="Y13144" s="3"/>
    </row>
    <row r="13145" spans="16:25" x14ac:dyDescent="0.45">
      <c r="P13145" s="3"/>
      <c r="W13145" s="3"/>
      <c r="Y13145" s="3"/>
    </row>
    <row r="13146" spans="16:25" x14ac:dyDescent="0.45">
      <c r="P13146" s="3"/>
      <c r="W13146" s="3"/>
      <c r="Y13146" s="3"/>
    </row>
    <row r="13147" spans="16:25" x14ac:dyDescent="0.45">
      <c r="P13147" s="3"/>
      <c r="W13147" s="3"/>
      <c r="Y13147" s="3"/>
    </row>
    <row r="13148" spans="16:25" x14ac:dyDescent="0.45">
      <c r="P13148" s="3"/>
      <c r="W13148" s="3"/>
      <c r="Y13148" s="3"/>
    </row>
    <row r="13149" spans="16:25" x14ac:dyDescent="0.45">
      <c r="P13149" s="3"/>
      <c r="W13149" s="3"/>
      <c r="Y13149" s="3"/>
    </row>
    <row r="13150" spans="16:25" x14ac:dyDescent="0.45">
      <c r="P13150" s="3"/>
      <c r="W13150" s="3"/>
      <c r="Y13150" s="3"/>
    </row>
    <row r="13151" spans="16:25" x14ac:dyDescent="0.45">
      <c r="P13151" s="3"/>
      <c r="W13151" s="3"/>
      <c r="Y13151" s="3"/>
    </row>
    <row r="13152" spans="16:25" x14ac:dyDescent="0.45">
      <c r="P13152" s="3"/>
      <c r="W13152" s="3"/>
      <c r="Y13152" s="3"/>
    </row>
    <row r="13153" spans="16:25" x14ac:dyDescent="0.45">
      <c r="P13153" s="3"/>
      <c r="W13153" s="3"/>
      <c r="Y13153" s="3"/>
    </row>
    <row r="13154" spans="16:25" x14ac:dyDescent="0.45">
      <c r="P13154" s="3"/>
      <c r="W13154" s="3"/>
      <c r="Y13154" s="3"/>
    </row>
    <row r="13155" spans="16:25" x14ac:dyDescent="0.45">
      <c r="P13155" s="3"/>
      <c r="W13155" s="3"/>
      <c r="Y13155" s="3"/>
    </row>
    <row r="13156" spans="16:25" x14ac:dyDescent="0.45">
      <c r="P13156" s="3"/>
      <c r="W13156" s="3"/>
      <c r="Y13156" s="3"/>
    </row>
    <row r="13157" spans="16:25" x14ac:dyDescent="0.45">
      <c r="P13157" s="3"/>
      <c r="W13157" s="3"/>
      <c r="Y13157" s="3"/>
    </row>
    <row r="13158" spans="16:25" x14ac:dyDescent="0.45">
      <c r="P13158" s="3"/>
      <c r="W13158" s="3"/>
      <c r="Y13158" s="3"/>
    </row>
    <row r="13159" spans="16:25" x14ac:dyDescent="0.45">
      <c r="P13159" s="3"/>
      <c r="W13159" s="3"/>
      <c r="Y13159" s="3"/>
    </row>
    <row r="13160" spans="16:25" x14ac:dyDescent="0.45">
      <c r="P13160" s="3"/>
      <c r="W13160" s="3"/>
      <c r="Y13160" s="3"/>
    </row>
    <row r="13161" spans="16:25" x14ac:dyDescent="0.45">
      <c r="P13161" s="3"/>
      <c r="W13161" s="3"/>
      <c r="Y13161" s="3"/>
    </row>
    <row r="13162" spans="16:25" x14ac:dyDescent="0.45">
      <c r="P13162" s="3"/>
      <c r="W13162" s="3"/>
      <c r="Y13162" s="3"/>
    </row>
    <row r="13163" spans="16:25" x14ac:dyDescent="0.45">
      <c r="P13163" s="3"/>
      <c r="W13163" s="3"/>
      <c r="Y13163" s="3"/>
    </row>
    <row r="13164" spans="16:25" x14ac:dyDescent="0.45">
      <c r="P13164" s="3"/>
      <c r="W13164" s="3"/>
      <c r="Y13164" s="3"/>
    </row>
    <row r="13165" spans="16:25" x14ac:dyDescent="0.45">
      <c r="P13165" s="3"/>
      <c r="W13165" s="3"/>
      <c r="Y13165" s="3"/>
    </row>
    <row r="13166" spans="16:25" x14ac:dyDescent="0.45">
      <c r="P13166" s="3"/>
      <c r="W13166" s="3"/>
      <c r="Y13166" s="3"/>
    </row>
    <row r="13167" spans="16:25" x14ac:dyDescent="0.45">
      <c r="P13167" s="3"/>
      <c r="W13167" s="3"/>
      <c r="Y13167" s="3"/>
    </row>
    <row r="13168" spans="16:25" x14ac:dyDescent="0.45">
      <c r="P13168" s="3"/>
      <c r="W13168" s="3"/>
      <c r="Y13168" s="3"/>
    </row>
    <row r="13169" spans="16:25" x14ac:dyDescent="0.45">
      <c r="P13169" s="3"/>
      <c r="W13169" s="3"/>
      <c r="Y13169" s="3"/>
    </row>
    <row r="13170" spans="16:25" x14ac:dyDescent="0.45">
      <c r="P13170" s="3"/>
      <c r="W13170" s="3"/>
      <c r="Y13170" s="3"/>
    </row>
    <row r="13171" spans="16:25" x14ac:dyDescent="0.45">
      <c r="P13171" s="3"/>
      <c r="W13171" s="3"/>
      <c r="Y13171" s="3"/>
    </row>
    <row r="13172" spans="16:25" x14ac:dyDescent="0.45">
      <c r="P13172" s="3"/>
      <c r="W13172" s="3"/>
      <c r="Y13172" s="3"/>
    </row>
    <row r="13173" spans="16:25" x14ac:dyDescent="0.45">
      <c r="P13173" s="3"/>
      <c r="W13173" s="3"/>
      <c r="Y13173" s="3"/>
    </row>
    <row r="13174" spans="16:25" x14ac:dyDescent="0.45">
      <c r="P13174" s="3"/>
      <c r="W13174" s="3"/>
      <c r="Y13174" s="3"/>
    </row>
    <row r="13175" spans="16:25" x14ac:dyDescent="0.45">
      <c r="P13175" s="3"/>
      <c r="W13175" s="3"/>
      <c r="Y13175" s="3"/>
    </row>
    <row r="13176" spans="16:25" x14ac:dyDescent="0.45">
      <c r="P13176" s="3"/>
      <c r="W13176" s="3"/>
      <c r="Y13176" s="3"/>
    </row>
    <row r="13177" spans="16:25" x14ac:dyDescent="0.45">
      <c r="P13177" s="3"/>
      <c r="W13177" s="3"/>
      <c r="Y13177" s="3"/>
    </row>
    <row r="13178" spans="16:25" x14ac:dyDescent="0.45">
      <c r="P13178" s="3"/>
      <c r="W13178" s="3"/>
      <c r="Y13178" s="3"/>
    </row>
    <row r="13179" spans="16:25" x14ac:dyDescent="0.45">
      <c r="P13179" s="3"/>
      <c r="W13179" s="3"/>
      <c r="Y13179" s="3"/>
    </row>
    <row r="13180" spans="16:25" x14ac:dyDescent="0.45">
      <c r="P13180" s="3"/>
      <c r="W13180" s="3"/>
      <c r="Y13180" s="3"/>
    </row>
    <row r="13181" spans="16:25" x14ac:dyDescent="0.45">
      <c r="P13181" s="3"/>
      <c r="W13181" s="3"/>
      <c r="Y13181" s="3"/>
    </row>
    <row r="13182" spans="16:25" x14ac:dyDescent="0.45">
      <c r="P13182" s="3"/>
      <c r="W13182" s="3"/>
      <c r="Y13182" s="3"/>
    </row>
    <row r="13183" spans="16:25" x14ac:dyDescent="0.45">
      <c r="P13183" s="3"/>
      <c r="W13183" s="3"/>
      <c r="Y13183" s="3"/>
    </row>
    <row r="13184" spans="16:25" x14ac:dyDescent="0.45">
      <c r="P13184" s="3"/>
      <c r="W13184" s="3"/>
      <c r="Y13184" s="3"/>
    </row>
    <row r="13185" spans="16:25" x14ac:dyDescent="0.45">
      <c r="P13185" s="3"/>
      <c r="W13185" s="3"/>
      <c r="Y13185" s="3"/>
    </row>
    <row r="13186" spans="16:25" x14ac:dyDescent="0.45">
      <c r="P13186" s="3"/>
      <c r="W13186" s="3"/>
      <c r="Y13186" s="3"/>
    </row>
    <row r="13187" spans="16:25" x14ac:dyDescent="0.45">
      <c r="P13187" s="3"/>
      <c r="W13187" s="3"/>
      <c r="Y13187" s="3"/>
    </row>
    <row r="13188" spans="16:25" x14ac:dyDescent="0.45">
      <c r="P13188" s="3"/>
      <c r="W13188" s="3"/>
      <c r="Y13188" s="3"/>
    </row>
    <row r="13189" spans="16:25" x14ac:dyDescent="0.45">
      <c r="P13189" s="3"/>
      <c r="W13189" s="3"/>
      <c r="Y13189" s="3"/>
    </row>
    <row r="13190" spans="16:25" x14ac:dyDescent="0.45">
      <c r="P13190" s="3"/>
      <c r="W13190" s="3"/>
      <c r="Y13190" s="3"/>
    </row>
    <row r="13191" spans="16:25" x14ac:dyDescent="0.45">
      <c r="P13191" s="3"/>
      <c r="W13191" s="3"/>
      <c r="Y13191" s="3"/>
    </row>
    <row r="13192" spans="16:25" x14ac:dyDescent="0.45">
      <c r="P13192" s="3"/>
      <c r="W13192" s="3"/>
      <c r="Y13192" s="3"/>
    </row>
    <row r="13193" spans="16:25" x14ac:dyDescent="0.45">
      <c r="P13193" s="3"/>
      <c r="W13193" s="3"/>
      <c r="Y13193" s="3"/>
    </row>
    <row r="13194" spans="16:25" x14ac:dyDescent="0.45">
      <c r="P13194" s="3"/>
      <c r="W13194" s="3"/>
      <c r="Y13194" s="3"/>
    </row>
    <row r="13195" spans="16:25" x14ac:dyDescent="0.45">
      <c r="P13195" s="3"/>
      <c r="W13195" s="3"/>
      <c r="Y13195" s="3"/>
    </row>
    <row r="13196" spans="16:25" x14ac:dyDescent="0.45">
      <c r="P13196" s="3"/>
      <c r="W13196" s="3"/>
      <c r="Y13196" s="3"/>
    </row>
    <row r="13197" spans="16:25" x14ac:dyDescent="0.45">
      <c r="P13197" s="3"/>
      <c r="W13197" s="3"/>
      <c r="Y13197" s="3"/>
    </row>
    <row r="13198" spans="16:25" x14ac:dyDescent="0.45">
      <c r="P13198" s="3"/>
      <c r="W13198" s="3"/>
      <c r="Y13198" s="3"/>
    </row>
    <row r="13199" spans="16:25" x14ac:dyDescent="0.45">
      <c r="P13199" s="3"/>
      <c r="W13199" s="3"/>
      <c r="Y13199" s="3"/>
    </row>
    <row r="13200" spans="16:25" x14ac:dyDescent="0.45">
      <c r="P13200" s="3"/>
      <c r="W13200" s="3"/>
      <c r="Y13200" s="3"/>
    </row>
    <row r="13201" spans="16:25" x14ac:dyDescent="0.45">
      <c r="P13201" s="3"/>
      <c r="W13201" s="3"/>
      <c r="Y13201" s="3"/>
    </row>
    <row r="13202" spans="16:25" x14ac:dyDescent="0.45">
      <c r="P13202" s="3"/>
      <c r="W13202" s="3"/>
      <c r="Y13202" s="3"/>
    </row>
    <row r="13203" spans="16:25" x14ac:dyDescent="0.45">
      <c r="P13203" s="3"/>
      <c r="W13203" s="3"/>
      <c r="Y13203" s="3"/>
    </row>
    <row r="13204" spans="16:25" x14ac:dyDescent="0.45">
      <c r="P13204" s="3"/>
      <c r="W13204" s="3"/>
      <c r="Y13204" s="3"/>
    </row>
    <row r="13205" spans="16:25" x14ac:dyDescent="0.45">
      <c r="P13205" s="3"/>
      <c r="W13205" s="3"/>
      <c r="Y13205" s="3"/>
    </row>
    <row r="13206" spans="16:25" x14ac:dyDescent="0.45">
      <c r="P13206" s="3"/>
      <c r="W13206" s="3"/>
      <c r="Y13206" s="3"/>
    </row>
    <row r="13207" spans="16:25" x14ac:dyDescent="0.45">
      <c r="P13207" s="3"/>
      <c r="W13207" s="3"/>
      <c r="Y13207" s="3"/>
    </row>
    <row r="13208" spans="16:25" x14ac:dyDescent="0.45">
      <c r="P13208" s="3"/>
      <c r="W13208" s="3"/>
      <c r="Y13208" s="3"/>
    </row>
    <row r="13209" spans="16:25" x14ac:dyDescent="0.45">
      <c r="P13209" s="3"/>
      <c r="W13209" s="3"/>
      <c r="Y13209" s="3"/>
    </row>
    <row r="13210" spans="16:25" x14ac:dyDescent="0.45">
      <c r="P13210" s="3"/>
      <c r="W13210" s="3"/>
      <c r="Y13210" s="3"/>
    </row>
    <row r="13211" spans="16:25" x14ac:dyDescent="0.45">
      <c r="P13211" s="3"/>
      <c r="W13211" s="3"/>
      <c r="Y13211" s="3"/>
    </row>
    <row r="13212" spans="16:25" x14ac:dyDescent="0.45">
      <c r="P13212" s="3"/>
      <c r="W13212" s="3"/>
      <c r="Y13212" s="3"/>
    </row>
    <row r="13213" spans="16:25" x14ac:dyDescent="0.45">
      <c r="P13213" s="3"/>
      <c r="W13213" s="3"/>
      <c r="Y13213" s="3"/>
    </row>
    <row r="13214" spans="16:25" x14ac:dyDescent="0.45">
      <c r="P13214" s="3"/>
      <c r="W13214" s="3"/>
      <c r="Y13214" s="3"/>
    </row>
    <row r="13215" spans="16:25" x14ac:dyDescent="0.45">
      <c r="P13215" s="3"/>
      <c r="W13215" s="3"/>
      <c r="Y13215" s="3"/>
    </row>
    <row r="13216" spans="16:25" x14ac:dyDescent="0.45">
      <c r="P13216" s="3"/>
      <c r="W13216" s="3"/>
      <c r="Y13216" s="3"/>
    </row>
    <row r="13217" spans="16:25" x14ac:dyDescent="0.45">
      <c r="P13217" s="3"/>
      <c r="W13217" s="3"/>
      <c r="Y13217" s="3"/>
    </row>
    <row r="13218" spans="16:25" x14ac:dyDescent="0.45">
      <c r="P13218" s="3"/>
      <c r="W13218" s="3"/>
      <c r="Y13218" s="3"/>
    </row>
    <row r="13219" spans="16:25" x14ac:dyDescent="0.45">
      <c r="P13219" s="3"/>
      <c r="W13219" s="3"/>
      <c r="Y13219" s="3"/>
    </row>
    <row r="13220" spans="16:25" x14ac:dyDescent="0.45">
      <c r="P13220" s="3"/>
      <c r="W13220" s="3"/>
      <c r="Y13220" s="3"/>
    </row>
    <row r="13221" spans="16:25" x14ac:dyDescent="0.45">
      <c r="P13221" s="3"/>
      <c r="W13221" s="3"/>
      <c r="Y13221" s="3"/>
    </row>
    <row r="13222" spans="16:25" x14ac:dyDescent="0.45">
      <c r="P13222" s="3"/>
      <c r="W13222" s="3"/>
      <c r="Y13222" s="3"/>
    </row>
    <row r="13223" spans="16:25" x14ac:dyDescent="0.45">
      <c r="P13223" s="3"/>
      <c r="W13223" s="3"/>
      <c r="Y13223" s="3"/>
    </row>
    <row r="13224" spans="16:25" x14ac:dyDescent="0.45">
      <c r="P13224" s="3"/>
      <c r="W13224" s="3"/>
      <c r="Y13224" s="3"/>
    </row>
    <row r="13225" spans="16:25" x14ac:dyDescent="0.45">
      <c r="P13225" s="3"/>
      <c r="W13225" s="3"/>
      <c r="Y13225" s="3"/>
    </row>
    <row r="13226" spans="16:25" x14ac:dyDescent="0.45">
      <c r="P13226" s="3"/>
      <c r="W13226" s="3"/>
      <c r="Y13226" s="3"/>
    </row>
    <row r="13227" spans="16:25" x14ac:dyDescent="0.45">
      <c r="P13227" s="3"/>
      <c r="W13227" s="3"/>
      <c r="Y13227" s="3"/>
    </row>
    <row r="13228" spans="16:25" x14ac:dyDescent="0.45">
      <c r="P13228" s="3"/>
      <c r="W13228" s="3"/>
      <c r="Y13228" s="3"/>
    </row>
    <row r="13229" spans="16:25" x14ac:dyDescent="0.45">
      <c r="P13229" s="3"/>
      <c r="W13229" s="3"/>
      <c r="Y13229" s="3"/>
    </row>
    <row r="13230" spans="16:25" x14ac:dyDescent="0.45">
      <c r="P13230" s="3"/>
      <c r="W13230" s="3"/>
      <c r="Y13230" s="3"/>
    </row>
    <row r="13231" spans="16:25" x14ac:dyDescent="0.45">
      <c r="P13231" s="3"/>
      <c r="W13231" s="3"/>
      <c r="Y13231" s="3"/>
    </row>
    <row r="13232" spans="16:25" x14ac:dyDescent="0.45">
      <c r="P13232" s="3"/>
      <c r="W13232" s="3"/>
      <c r="Y13232" s="3"/>
    </row>
    <row r="13233" spans="16:25" x14ac:dyDescent="0.45">
      <c r="P13233" s="3"/>
      <c r="W13233" s="3"/>
      <c r="Y13233" s="3"/>
    </row>
    <row r="13234" spans="16:25" x14ac:dyDescent="0.45">
      <c r="P13234" s="3"/>
      <c r="W13234" s="3"/>
      <c r="Y13234" s="3"/>
    </row>
    <row r="13235" spans="16:25" x14ac:dyDescent="0.45">
      <c r="P13235" s="3"/>
      <c r="W13235" s="3"/>
      <c r="Y13235" s="3"/>
    </row>
    <row r="13236" spans="16:25" x14ac:dyDescent="0.45">
      <c r="P13236" s="3"/>
      <c r="W13236" s="3"/>
      <c r="Y13236" s="3"/>
    </row>
    <row r="13237" spans="16:25" x14ac:dyDescent="0.45">
      <c r="P13237" s="3"/>
      <c r="W13237" s="3"/>
      <c r="Y13237" s="3"/>
    </row>
    <row r="13238" spans="16:25" x14ac:dyDescent="0.45">
      <c r="P13238" s="3"/>
      <c r="W13238" s="3"/>
      <c r="Y13238" s="3"/>
    </row>
    <row r="13239" spans="16:25" x14ac:dyDescent="0.45">
      <c r="P13239" s="3"/>
      <c r="W13239" s="3"/>
      <c r="Y13239" s="3"/>
    </row>
    <row r="13240" spans="16:25" x14ac:dyDescent="0.45">
      <c r="P13240" s="3"/>
      <c r="W13240" s="3"/>
      <c r="Y13240" s="3"/>
    </row>
    <row r="13241" spans="16:25" x14ac:dyDescent="0.45">
      <c r="P13241" s="3"/>
      <c r="W13241" s="3"/>
      <c r="Y13241" s="3"/>
    </row>
    <row r="13242" spans="16:25" x14ac:dyDescent="0.45">
      <c r="P13242" s="3"/>
      <c r="W13242" s="3"/>
      <c r="Y13242" s="3"/>
    </row>
    <row r="13243" spans="16:25" x14ac:dyDescent="0.45">
      <c r="P13243" s="3"/>
      <c r="W13243" s="3"/>
      <c r="Y13243" s="3"/>
    </row>
    <row r="13244" spans="16:25" x14ac:dyDescent="0.45">
      <c r="P13244" s="3"/>
      <c r="W13244" s="3"/>
      <c r="Y13244" s="3"/>
    </row>
    <row r="13245" spans="16:25" x14ac:dyDescent="0.45">
      <c r="P13245" s="3"/>
      <c r="W13245" s="3"/>
      <c r="Y13245" s="3"/>
    </row>
    <row r="13246" spans="16:25" x14ac:dyDescent="0.45">
      <c r="P13246" s="3"/>
      <c r="W13246" s="3"/>
      <c r="Y13246" s="3"/>
    </row>
    <row r="13247" spans="16:25" x14ac:dyDescent="0.45">
      <c r="P13247" s="3"/>
      <c r="W13247" s="3"/>
      <c r="Y13247" s="3"/>
    </row>
    <row r="13248" spans="16:25" x14ac:dyDescent="0.45">
      <c r="P13248" s="3"/>
      <c r="W13248" s="3"/>
      <c r="Y13248" s="3"/>
    </row>
    <row r="13249" spans="16:25" x14ac:dyDescent="0.45">
      <c r="P13249" s="3"/>
      <c r="W13249" s="3"/>
      <c r="Y13249" s="3"/>
    </row>
    <row r="13250" spans="16:25" x14ac:dyDescent="0.45">
      <c r="P13250" s="3"/>
      <c r="W13250" s="3"/>
      <c r="Y13250" s="3"/>
    </row>
    <row r="13251" spans="16:25" x14ac:dyDescent="0.45">
      <c r="P13251" s="3"/>
      <c r="W13251" s="3"/>
      <c r="Y13251" s="3"/>
    </row>
    <row r="13252" spans="16:25" x14ac:dyDescent="0.45">
      <c r="P13252" s="3"/>
      <c r="W13252" s="3"/>
      <c r="Y13252" s="3"/>
    </row>
    <row r="13253" spans="16:25" x14ac:dyDescent="0.45">
      <c r="P13253" s="3"/>
      <c r="W13253" s="3"/>
      <c r="Y13253" s="3"/>
    </row>
    <row r="13254" spans="16:25" x14ac:dyDescent="0.45">
      <c r="P13254" s="3"/>
      <c r="W13254" s="3"/>
      <c r="Y13254" s="3"/>
    </row>
    <row r="13255" spans="16:25" x14ac:dyDescent="0.45">
      <c r="P13255" s="3"/>
      <c r="W13255" s="3"/>
      <c r="Y13255" s="3"/>
    </row>
    <row r="13256" spans="16:25" x14ac:dyDescent="0.45">
      <c r="P13256" s="3"/>
      <c r="W13256" s="3"/>
      <c r="Y13256" s="3"/>
    </row>
    <row r="13257" spans="16:25" x14ac:dyDescent="0.45">
      <c r="P13257" s="3"/>
      <c r="W13257" s="3"/>
      <c r="Y13257" s="3"/>
    </row>
    <row r="13258" spans="16:25" x14ac:dyDescent="0.45">
      <c r="P13258" s="3"/>
      <c r="W13258" s="3"/>
      <c r="Y13258" s="3"/>
    </row>
    <row r="13259" spans="16:25" x14ac:dyDescent="0.45">
      <c r="P13259" s="3"/>
      <c r="W13259" s="3"/>
      <c r="Y13259" s="3"/>
    </row>
    <row r="13260" spans="16:25" x14ac:dyDescent="0.45">
      <c r="P13260" s="3"/>
      <c r="W13260" s="3"/>
      <c r="Y13260" s="3"/>
    </row>
    <row r="13261" spans="16:25" x14ac:dyDescent="0.45">
      <c r="P13261" s="3"/>
      <c r="W13261" s="3"/>
      <c r="Y13261" s="3"/>
    </row>
    <row r="13262" spans="16:25" x14ac:dyDescent="0.45">
      <c r="P13262" s="3"/>
      <c r="W13262" s="3"/>
      <c r="Y13262" s="3"/>
    </row>
    <row r="13263" spans="16:25" x14ac:dyDescent="0.45">
      <c r="P13263" s="3"/>
      <c r="W13263" s="3"/>
      <c r="Y13263" s="3"/>
    </row>
    <row r="13264" spans="16:25" x14ac:dyDescent="0.45">
      <c r="P13264" s="3"/>
      <c r="W13264" s="3"/>
      <c r="Y13264" s="3"/>
    </row>
    <row r="13265" spans="16:25" x14ac:dyDescent="0.45">
      <c r="P13265" s="3"/>
      <c r="W13265" s="3"/>
      <c r="Y13265" s="3"/>
    </row>
    <row r="13266" spans="16:25" x14ac:dyDescent="0.45">
      <c r="P13266" s="3"/>
      <c r="W13266" s="3"/>
      <c r="Y13266" s="3"/>
    </row>
    <row r="13267" spans="16:25" x14ac:dyDescent="0.45">
      <c r="P13267" s="3"/>
      <c r="W13267" s="3"/>
      <c r="Y13267" s="3"/>
    </row>
    <row r="13268" spans="16:25" x14ac:dyDescent="0.45">
      <c r="P13268" s="3"/>
      <c r="W13268" s="3"/>
      <c r="Y13268" s="3"/>
    </row>
    <row r="13269" spans="16:25" x14ac:dyDescent="0.45">
      <c r="P13269" s="3"/>
      <c r="W13269" s="3"/>
      <c r="Y13269" s="3"/>
    </row>
    <row r="13270" spans="16:25" x14ac:dyDescent="0.45">
      <c r="P13270" s="3"/>
      <c r="W13270" s="3"/>
      <c r="Y13270" s="3"/>
    </row>
    <row r="13271" spans="16:25" x14ac:dyDescent="0.45">
      <c r="P13271" s="3"/>
      <c r="W13271" s="3"/>
      <c r="Y13271" s="3"/>
    </row>
    <row r="13272" spans="16:25" x14ac:dyDescent="0.45">
      <c r="P13272" s="3"/>
      <c r="W13272" s="3"/>
      <c r="Y13272" s="3"/>
    </row>
    <row r="13273" spans="16:25" x14ac:dyDescent="0.45">
      <c r="P13273" s="3"/>
      <c r="W13273" s="3"/>
      <c r="Y13273" s="3"/>
    </row>
    <row r="13274" spans="16:25" x14ac:dyDescent="0.45">
      <c r="P13274" s="3"/>
      <c r="W13274" s="3"/>
      <c r="Y13274" s="3"/>
    </row>
    <row r="13275" spans="16:25" x14ac:dyDescent="0.45">
      <c r="P13275" s="3"/>
      <c r="W13275" s="3"/>
      <c r="Y13275" s="3"/>
    </row>
    <row r="13276" spans="16:25" x14ac:dyDescent="0.45">
      <c r="P13276" s="3"/>
      <c r="W13276" s="3"/>
      <c r="Y13276" s="3"/>
    </row>
    <row r="13277" spans="16:25" x14ac:dyDescent="0.45">
      <c r="P13277" s="3"/>
      <c r="W13277" s="3"/>
      <c r="Y13277" s="3"/>
    </row>
    <row r="13278" spans="16:25" x14ac:dyDescent="0.45">
      <c r="P13278" s="3"/>
      <c r="W13278" s="3"/>
      <c r="Y13278" s="3"/>
    </row>
    <row r="13279" spans="16:25" x14ac:dyDescent="0.45">
      <c r="P13279" s="3"/>
      <c r="W13279" s="3"/>
      <c r="Y13279" s="3"/>
    </row>
    <row r="13280" spans="16:25" x14ac:dyDescent="0.45">
      <c r="P13280" s="3"/>
      <c r="W13280" s="3"/>
      <c r="Y13280" s="3"/>
    </row>
    <row r="13281" spans="16:25" x14ac:dyDescent="0.45">
      <c r="P13281" s="3"/>
      <c r="W13281" s="3"/>
      <c r="Y13281" s="3"/>
    </row>
    <row r="13282" spans="16:25" x14ac:dyDescent="0.45">
      <c r="P13282" s="3"/>
      <c r="W13282" s="3"/>
      <c r="Y13282" s="3"/>
    </row>
    <row r="13283" spans="16:25" x14ac:dyDescent="0.45">
      <c r="P13283" s="3"/>
      <c r="W13283" s="3"/>
      <c r="Y13283" s="3"/>
    </row>
    <row r="13284" spans="16:25" x14ac:dyDescent="0.45">
      <c r="P13284" s="3"/>
      <c r="W13284" s="3"/>
      <c r="Y13284" s="3"/>
    </row>
    <row r="13285" spans="16:25" x14ac:dyDescent="0.45">
      <c r="P13285" s="3"/>
      <c r="W13285" s="3"/>
      <c r="Y13285" s="3"/>
    </row>
    <row r="13286" spans="16:25" x14ac:dyDescent="0.45">
      <c r="P13286" s="3"/>
      <c r="W13286" s="3"/>
      <c r="Y13286" s="3"/>
    </row>
    <row r="13287" spans="16:25" x14ac:dyDescent="0.45">
      <c r="P13287" s="3"/>
      <c r="W13287" s="3"/>
      <c r="Y13287" s="3"/>
    </row>
    <row r="13288" spans="16:25" x14ac:dyDescent="0.45">
      <c r="P13288" s="3"/>
      <c r="W13288" s="3"/>
      <c r="Y13288" s="3"/>
    </row>
    <row r="13289" spans="16:25" x14ac:dyDescent="0.45">
      <c r="P13289" s="3"/>
      <c r="W13289" s="3"/>
      <c r="Y13289" s="3"/>
    </row>
    <row r="13290" spans="16:25" x14ac:dyDescent="0.45">
      <c r="P13290" s="3"/>
      <c r="W13290" s="3"/>
      <c r="Y13290" s="3"/>
    </row>
    <row r="13291" spans="16:25" x14ac:dyDescent="0.45">
      <c r="P13291" s="3"/>
      <c r="W13291" s="3"/>
      <c r="Y13291" s="3"/>
    </row>
    <row r="13292" spans="16:25" x14ac:dyDescent="0.45">
      <c r="P13292" s="3"/>
      <c r="W13292" s="3"/>
      <c r="Y13292" s="3"/>
    </row>
    <row r="13293" spans="16:25" x14ac:dyDescent="0.45">
      <c r="P13293" s="3"/>
      <c r="W13293" s="3"/>
      <c r="Y13293" s="3"/>
    </row>
    <row r="13294" spans="16:25" x14ac:dyDescent="0.45">
      <c r="P13294" s="3"/>
      <c r="W13294" s="3"/>
      <c r="Y13294" s="3"/>
    </row>
    <row r="13295" spans="16:25" x14ac:dyDescent="0.45">
      <c r="P13295" s="3"/>
      <c r="W13295" s="3"/>
      <c r="Y13295" s="3"/>
    </row>
    <row r="13296" spans="16:25" x14ac:dyDescent="0.45">
      <c r="P13296" s="3"/>
      <c r="W13296" s="3"/>
      <c r="Y13296" s="3"/>
    </row>
    <row r="13297" spans="16:25" x14ac:dyDescent="0.45">
      <c r="P13297" s="3"/>
      <c r="W13297" s="3"/>
      <c r="Y13297" s="3"/>
    </row>
    <row r="13298" spans="16:25" x14ac:dyDescent="0.45">
      <c r="P13298" s="3"/>
      <c r="W13298" s="3"/>
      <c r="Y13298" s="3"/>
    </row>
    <row r="13299" spans="16:25" x14ac:dyDescent="0.45">
      <c r="P13299" s="3"/>
      <c r="W13299" s="3"/>
      <c r="Y13299" s="3"/>
    </row>
    <row r="13300" spans="16:25" x14ac:dyDescent="0.45">
      <c r="P13300" s="3"/>
      <c r="W13300" s="3"/>
      <c r="Y13300" s="3"/>
    </row>
    <row r="13301" spans="16:25" x14ac:dyDescent="0.45">
      <c r="P13301" s="3"/>
      <c r="W13301" s="3"/>
      <c r="Y13301" s="3"/>
    </row>
    <row r="13302" spans="16:25" x14ac:dyDescent="0.45">
      <c r="P13302" s="3"/>
      <c r="W13302" s="3"/>
      <c r="Y13302" s="3"/>
    </row>
    <row r="13303" spans="16:25" x14ac:dyDescent="0.45">
      <c r="P13303" s="3"/>
      <c r="W13303" s="3"/>
      <c r="Y13303" s="3"/>
    </row>
    <row r="13304" spans="16:25" x14ac:dyDescent="0.45">
      <c r="P13304" s="3"/>
      <c r="W13304" s="3"/>
      <c r="Y13304" s="3"/>
    </row>
    <row r="13305" spans="16:25" x14ac:dyDescent="0.45">
      <c r="P13305" s="3"/>
      <c r="W13305" s="3"/>
      <c r="Y13305" s="3"/>
    </row>
    <row r="13306" spans="16:25" x14ac:dyDescent="0.45">
      <c r="P13306" s="3"/>
      <c r="W13306" s="3"/>
      <c r="Y13306" s="3"/>
    </row>
    <row r="13307" spans="16:25" x14ac:dyDescent="0.45">
      <c r="P13307" s="3"/>
      <c r="W13307" s="3"/>
      <c r="Y13307" s="3"/>
    </row>
    <row r="13308" spans="16:25" x14ac:dyDescent="0.45">
      <c r="P13308" s="3"/>
      <c r="W13308" s="3"/>
      <c r="Y13308" s="3"/>
    </row>
    <row r="13309" spans="16:25" x14ac:dyDescent="0.45">
      <c r="P13309" s="3"/>
      <c r="W13309" s="3"/>
      <c r="Y13309" s="3"/>
    </row>
    <row r="13310" spans="16:25" x14ac:dyDescent="0.45">
      <c r="P13310" s="3"/>
      <c r="W13310" s="3"/>
      <c r="Y13310" s="3"/>
    </row>
    <row r="13311" spans="16:25" x14ac:dyDescent="0.45">
      <c r="P13311" s="3"/>
      <c r="W13311" s="3"/>
      <c r="Y13311" s="3"/>
    </row>
    <row r="13312" spans="16:25" x14ac:dyDescent="0.45">
      <c r="P13312" s="3"/>
      <c r="W13312" s="3"/>
      <c r="Y13312" s="3"/>
    </row>
    <row r="13313" spans="16:25" x14ac:dyDescent="0.45">
      <c r="P13313" s="3"/>
      <c r="W13313" s="3"/>
      <c r="Y13313" s="3"/>
    </row>
    <row r="13314" spans="16:25" x14ac:dyDescent="0.45">
      <c r="P13314" s="3"/>
      <c r="W13314" s="3"/>
      <c r="Y13314" s="3"/>
    </row>
    <row r="13315" spans="16:25" x14ac:dyDescent="0.45">
      <c r="P13315" s="3"/>
      <c r="W13315" s="3"/>
      <c r="Y13315" s="3"/>
    </row>
    <row r="13316" spans="16:25" x14ac:dyDescent="0.45">
      <c r="P13316" s="3"/>
      <c r="W13316" s="3"/>
      <c r="Y13316" s="3"/>
    </row>
    <row r="13317" spans="16:25" x14ac:dyDescent="0.45">
      <c r="P13317" s="3"/>
      <c r="W13317" s="3"/>
      <c r="Y13317" s="3"/>
    </row>
    <row r="13318" spans="16:25" x14ac:dyDescent="0.45">
      <c r="P13318" s="3"/>
      <c r="W13318" s="3"/>
      <c r="Y13318" s="3"/>
    </row>
    <row r="13319" spans="16:25" x14ac:dyDescent="0.45">
      <c r="P13319" s="3"/>
      <c r="W13319" s="3"/>
      <c r="Y13319" s="3"/>
    </row>
    <row r="13320" spans="16:25" x14ac:dyDescent="0.45">
      <c r="P13320" s="3"/>
      <c r="W13320" s="3"/>
      <c r="Y13320" s="3"/>
    </row>
    <row r="13321" spans="16:25" x14ac:dyDescent="0.45">
      <c r="P13321" s="3"/>
      <c r="W13321" s="3"/>
      <c r="Y13321" s="3"/>
    </row>
    <row r="13322" spans="16:25" x14ac:dyDescent="0.45">
      <c r="P13322" s="3"/>
      <c r="W13322" s="3"/>
      <c r="Y13322" s="3"/>
    </row>
    <row r="13323" spans="16:25" x14ac:dyDescent="0.45">
      <c r="P13323" s="3"/>
      <c r="W13323" s="3"/>
      <c r="Y13323" s="3"/>
    </row>
    <row r="13324" spans="16:25" x14ac:dyDescent="0.45">
      <c r="P13324" s="3"/>
      <c r="W13324" s="3"/>
      <c r="Y13324" s="3"/>
    </row>
    <row r="13325" spans="16:25" x14ac:dyDescent="0.45">
      <c r="P13325" s="3"/>
      <c r="W13325" s="3"/>
      <c r="Y13325" s="3"/>
    </row>
    <row r="13326" spans="16:25" x14ac:dyDescent="0.45">
      <c r="P13326" s="3"/>
      <c r="W13326" s="3"/>
      <c r="Y13326" s="3"/>
    </row>
    <row r="13327" spans="16:25" x14ac:dyDescent="0.45">
      <c r="P13327" s="3"/>
      <c r="W13327" s="3"/>
      <c r="Y13327" s="3"/>
    </row>
    <row r="13328" spans="16:25" x14ac:dyDescent="0.45">
      <c r="P13328" s="3"/>
      <c r="W13328" s="3"/>
      <c r="Y13328" s="3"/>
    </row>
    <row r="13329" spans="16:25" x14ac:dyDescent="0.45">
      <c r="P13329" s="3"/>
      <c r="W13329" s="3"/>
      <c r="Y13329" s="3"/>
    </row>
    <row r="13330" spans="16:25" x14ac:dyDescent="0.45">
      <c r="P13330" s="3"/>
      <c r="W13330" s="3"/>
      <c r="Y13330" s="3"/>
    </row>
    <row r="13331" spans="16:25" x14ac:dyDescent="0.45">
      <c r="P13331" s="3"/>
      <c r="W13331" s="3"/>
      <c r="Y13331" s="3"/>
    </row>
    <row r="13332" spans="16:25" x14ac:dyDescent="0.45">
      <c r="P13332" s="3"/>
      <c r="W13332" s="3"/>
      <c r="Y13332" s="3"/>
    </row>
    <row r="13333" spans="16:25" x14ac:dyDescent="0.45">
      <c r="P13333" s="3"/>
      <c r="W13333" s="3"/>
      <c r="Y13333" s="3"/>
    </row>
    <row r="13334" spans="16:25" x14ac:dyDescent="0.45">
      <c r="P13334" s="3"/>
      <c r="W13334" s="3"/>
      <c r="Y13334" s="3"/>
    </row>
    <row r="13335" spans="16:25" x14ac:dyDescent="0.45">
      <c r="P13335" s="3"/>
      <c r="W13335" s="3"/>
      <c r="Y13335" s="3"/>
    </row>
    <row r="13336" spans="16:25" x14ac:dyDescent="0.45">
      <c r="P13336" s="3"/>
      <c r="W13336" s="3"/>
      <c r="Y13336" s="3"/>
    </row>
    <row r="13337" spans="16:25" x14ac:dyDescent="0.45">
      <c r="P13337" s="3"/>
      <c r="W13337" s="3"/>
      <c r="Y13337" s="3"/>
    </row>
    <row r="13338" spans="16:25" x14ac:dyDescent="0.45">
      <c r="P13338" s="3"/>
      <c r="W13338" s="3"/>
      <c r="Y13338" s="3"/>
    </row>
    <row r="13339" spans="16:25" x14ac:dyDescent="0.45">
      <c r="P13339" s="3"/>
      <c r="W13339" s="3"/>
      <c r="Y13339" s="3"/>
    </row>
    <row r="13340" spans="16:25" x14ac:dyDescent="0.45">
      <c r="P13340" s="3"/>
      <c r="W13340" s="3"/>
      <c r="Y13340" s="3"/>
    </row>
    <row r="13341" spans="16:25" x14ac:dyDescent="0.45">
      <c r="P13341" s="3"/>
      <c r="W13341" s="3"/>
      <c r="Y13341" s="3"/>
    </row>
    <row r="13342" spans="16:25" x14ac:dyDescent="0.45">
      <c r="P13342" s="3"/>
      <c r="W13342" s="3"/>
      <c r="Y13342" s="3"/>
    </row>
    <row r="13343" spans="16:25" x14ac:dyDescent="0.45">
      <c r="P13343" s="3"/>
      <c r="W13343" s="3"/>
      <c r="Y13343" s="3"/>
    </row>
    <row r="13344" spans="16:25" x14ac:dyDescent="0.45">
      <c r="P13344" s="3"/>
      <c r="W13344" s="3"/>
      <c r="Y13344" s="3"/>
    </row>
    <row r="13345" spans="16:25" x14ac:dyDescent="0.45">
      <c r="P13345" s="3"/>
      <c r="W13345" s="3"/>
      <c r="Y13345" s="3"/>
    </row>
    <row r="13346" spans="16:25" x14ac:dyDescent="0.45">
      <c r="P13346" s="3"/>
      <c r="W13346" s="3"/>
      <c r="Y13346" s="3"/>
    </row>
    <row r="13347" spans="16:25" x14ac:dyDescent="0.45">
      <c r="P13347" s="3"/>
      <c r="W13347" s="3"/>
      <c r="Y13347" s="3"/>
    </row>
    <row r="13348" spans="16:25" x14ac:dyDescent="0.45">
      <c r="P13348" s="3"/>
      <c r="W13348" s="3"/>
      <c r="Y13348" s="3"/>
    </row>
    <row r="13349" spans="16:25" x14ac:dyDescent="0.45">
      <c r="P13349" s="3"/>
      <c r="W13349" s="3"/>
      <c r="Y13349" s="3"/>
    </row>
    <row r="13350" spans="16:25" x14ac:dyDescent="0.45">
      <c r="P13350" s="3"/>
      <c r="W13350" s="3"/>
      <c r="Y13350" s="3"/>
    </row>
    <row r="13351" spans="16:25" x14ac:dyDescent="0.45">
      <c r="P13351" s="3"/>
      <c r="W13351" s="3"/>
      <c r="Y13351" s="3"/>
    </row>
    <row r="13352" spans="16:25" x14ac:dyDescent="0.45">
      <c r="P13352" s="3"/>
      <c r="W13352" s="3"/>
      <c r="Y13352" s="3"/>
    </row>
    <row r="13353" spans="16:25" x14ac:dyDescent="0.45">
      <c r="P13353" s="3"/>
      <c r="W13353" s="3"/>
      <c r="Y13353" s="3"/>
    </row>
    <row r="13354" spans="16:25" x14ac:dyDescent="0.45">
      <c r="P13354" s="3"/>
      <c r="W13354" s="3"/>
      <c r="Y13354" s="3"/>
    </row>
    <row r="13355" spans="16:25" x14ac:dyDescent="0.45">
      <c r="P13355" s="3"/>
      <c r="W13355" s="3"/>
      <c r="Y13355" s="3"/>
    </row>
    <row r="13356" spans="16:25" x14ac:dyDescent="0.45">
      <c r="P13356" s="3"/>
      <c r="W13356" s="3"/>
      <c r="Y13356" s="3"/>
    </row>
    <row r="13357" spans="16:25" x14ac:dyDescent="0.45">
      <c r="P13357" s="3"/>
      <c r="W13357" s="3"/>
      <c r="Y13357" s="3"/>
    </row>
    <row r="13358" spans="16:25" x14ac:dyDescent="0.45">
      <c r="P13358" s="3"/>
      <c r="W13358" s="3"/>
      <c r="Y13358" s="3"/>
    </row>
    <row r="13359" spans="16:25" x14ac:dyDescent="0.45">
      <c r="P13359" s="3"/>
      <c r="W13359" s="3"/>
      <c r="Y13359" s="3"/>
    </row>
    <row r="13360" spans="16:25" x14ac:dyDescent="0.45">
      <c r="P13360" s="3"/>
      <c r="W13360" s="3"/>
      <c r="Y13360" s="3"/>
    </row>
    <row r="13361" spans="16:25" x14ac:dyDescent="0.45">
      <c r="P13361" s="3"/>
      <c r="W13361" s="3"/>
      <c r="Y13361" s="3"/>
    </row>
    <row r="13362" spans="16:25" x14ac:dyDescent="0.45">
      <c r="P13362" s="3"/>
      <c r="W13362" s="3"/>
      <c r="Y13362" s="3"/>
    </row>
    <row r="13363" spans="16:25" x14ac:dyDescent="0.45">
      <c r="P13363" s="3"/>
      <c r="W13363" s="3"/>
      <c r="Y13363" s="3"/>
    </row>
    <row r="13364" spans="16:25" x14ac:dyDescent="0.45">
      <c r="P13364" s="3"/>
      <c r="W13364" s="3"/>
      <c r="Y13364" s="3"/>
    </row>
    <row r="13365" spans="16:25" x14ac:dyDescent="0.45">
      <c r="P13365" s="3"/>
      <c r="W13365" s="3"/>
      <c r="Y13365" s="3"/>
    </row>
    <row r="13366" spans="16:25" x14ac:dyDescent="0.45">
      <c r="P13366" s="3"/>
      <c r="W13366" s="3"/>
      <c r="Y13366" s="3"/>
    </row>
    <row r="13367" spans="16:25" x14ac:dyDescent="0.45">
      <c r="P13367" s="3"/>
      <c r="W13367" s="3"/>
      <c r="Y13367" s="3"/>
    </row>
    <row r="13368" spans="16:25" x14ac:dyDescent="0.45">
      <c r="P13368" s="3"/>
      <c r="W13368" s="3"/>
      <c r="Y13368" s="3"/>
    </row>
    <row r="13369" spans="16:25" x14ac:dyDescent="0.45">
      <c r="P13369" s="3"/>
      <c r="W13369" s="3"/>
      <c r="Y13369" s="3"/>
    </row>
    <row r="13370" spans="16:25" x14ac:dyDescent="0.45">
      <c r="P13370" s="3"/>
      <c r="W13370" s="3"/>
      <c r="Y13370" s="3"/>
    </row>
    <row r="13371" spans="16:25" x14ac:dyDescent="0.45">
      <c r="P13371" s="3"/>
      <c r="W13371" s="3"/>
      <c r="Y13371" s="3"/>
    </row>
    <row r="13372" spans="16:25" x14ac:dyDescent="0.45">
      <c r="P13372" s="3"/>
      <c r="W13372" s="3"/>
      <c r="Y13372" s="3"/>
    </row>
    <row r="13373" spans="16:25" x14ac:dyDescent="0.45">
      <c r="P13373" s="3"/>
      <c r="W13373" s="3"/>
      <c r="Y13373" s="3"/>
    </row>
    <row r="13374" spans="16:25" x14ac:dyDescent="0.45">
      <c r="P13374" s="3"/>
      <c r="W13374" s="3"/>
      <c r="Y13374" s="3"/>
    </row>
    <row r="13375" spans="16:25" x14ac:dyDescent="0.45">
      <c r="P13375" s="3"/>
      <c r="W13375" s="3"/>
      <c r="Y13375" s="3"/>
    </row>
    <row r="13376" spans="16:25" x14ac:dyDescent="0.45">
      <c r="P13376" s="3"/>
      <c r="W13376" s="3"/>
      <c r="Y13376" s="3"/>
    </row>
    <row r="13377" spans="16:25" x14ac:dyDescent="0.45">
      <c r="P13377" s="3"/>
      <c r="W13377" s="3"/>
      <c r="Y13377" s="3"/>
    </row>
    <row r="13378" spans="16:25" x14ac:dyDescent="0.45">
      <c r="P13378" s="3"/>
      <c r="W13378" s="3"/>
      <c r="Y13378" s="3"/>
    </row>
    <row r="13379" spans="16:25" x14ac:dyDescent="0.45">
      <c r="P13379" s="3"/>
      <c r="W13379" s="3"/>
      <c r="Y13379" s="3"/>
    </row>
    <row r="13380" spans="16:25" x14ac:dyDescent="0.45">
      <c r="P13380" s="3"/>
      <c r="W13380" s="3"/>
      <c r="Y13380" s="3"/>
    </row>
    <row r="13381" spans="16:25" x14ac:dyDescent="0.45">
      <c r="P13381" s="3"/>
      <c r="W13381" s="3"/>
      <c r="Y13381" s="3"/>
    </row>
    <row r="13382" spans="16:25" x14ac:dyDescent="0.45">
      <c r="P13382" s="3"/>
      <c r="W13382" s="3"/>
      <c r="Y13382" s="3"/>
    </row>
    <row r="13383" spans="16:25" x14ac:dyDescent="0.45">
      <c r="P13383" s="3"/>
      <c r="W13383" s="3"/>
      <c r="Y13383" s="3"/>
    </row>
    <row r="13384" spans="16:25" x14ac:dyDescent="0.45">
      <c r="P13384" s="3"/>
      <c r="W13384" s="3"/>
      <c r="Y13384" s="3"/>
    </row>
    <row r="13385" spans="16:25" x14ac:dyDescent="0.45">
      <c r="P13385" s="3"/>
      <c r="W13385" s="3"/>
      <c r="Y13385" s="3"/>
    </row>
    <row r="13386" spans="16:25" x14ac:dyDescent="0.45">
      <c r="P13386" s="3"/>
      <c r="W13386" s="3"/>
      <c r="Y13386" s="3"/>
    </row>
    <row r="13387" spans="16:25" x14ac:dyDescent="0.45">
      <c r="P13387" s="3"/>
      <c r="W13387" s="3"/>
      <c r="Y13387" s="3"/>
    </row>
    <row r="13388" spans="16:25" x14ac:dyDescent="0.45">
      <c r="P13388" s="3"/>
      <c r="W13388" s="3"/>
      <c r="Y13388" s="3"/>
    </row>
    <row r="13389" spans="16:25" x14ac:dyDescent="0.45">
      <c r="P13389" s="3"/>
      <c r="W13389" s="3"/>
      <c r="Y13389" s="3"/>
    </row>
    <row r="13390" spans="16:25" x14ac:dyDescent="0.45">
      <c r="P13390" s="3"/>
      <c r="W13390" s="3"/>
      <c r="Y13390" s="3"/>
    </row>
    <row r="13391" spans="16:25" x14ac:dyDescent="0.45">
      <c r="P13391" s="3"/>
      <c r="W13391" s="3"/>
      <c r="Y13391" s="3"/>
    </row>
    <row r="13392" spans="16:25" x14ac:dyDescent="0.45">
      <c r="P13392" s="3"/>
      <c r="W13392" s="3"/>
      <c r="Y13392" s="3"/>
    </row>
    <row r="13393" spans="16:25" x14ac:dyDescent="0.45">
      <c r="P13393" s="3"/>
      <c r="W13393" s="3"/>
      <c r="Y13393" s="3"/>
    </row>
    <row r="13394" spans="16:25" x14ac:dyDescent="0.45">
      <c r="P13394" s="3"/>
      <c r="W13394" s="3"/>
      <c r="Y13394" s="3"/>
    </row>
    <row r="13395" spans="16:25" x14ac:dyDescent="0.45">
      <c r="P13395" s="3"/>
      <c r="W13395" s="3"/>
      <c r="Y13395" s="3"/>
    </row>
    <row r="13396" spans="16:25" x14ac:dyDescent="0.45">
      <c r="P13396" s="3"/>
      <c r="W13396" s="3"/>
      <c r="Y13396" s="3"/>
    </row>
    <row r="13397" spans="16:25" x14ac:dyDescent="0.45">
      <c r="P13397" s="3"/>
      <c r="W13397" s="3"/>
      <c r="Y13397" s="3"/>
    </row>
    <row r="13398" spans="16:25" x14ac:dyDescent="0.45">
      <c r="P13398" s="3"/>
      <c r="W13398" s="3"/>
      <c r="Y13398" s="3"/>
    </row>
    <row r="13399" spans="16:25" x14ac:dyDescent="0.45">
      <c r="P13399" s="3"/>
      <c r="W13399" s="3"/>
      <c r="Y13399" s="3"/>
    </row>
    <row r="13400" spans="16:25" x14ac:dyDescent="0.45">
      <c r="P13400" s="3"/>
      <c r="W13400" s="3"/>
      <c r="Y13400" s="3"/>
    </row>
    <row r="13401" spans="16:25" x14ac:dyDescent="0.45">
      <c r="P13401" s="3"/>
      <c r="W13401" s="3"/>
      <c r="Y13401" s="3"/>
    </row>
    <row r="13402" spans="16:25" x14ac:dyDescent="0.45">
      <c r="P13402" s="3"/>
      <c r="W13402" s="3"/>
      <c r="Y13402" s="3"/>
    </row>
    <row r="13403" spans="16:25" x14ac:dyDescent="0.45">
      <c r="P13403" s="3"/>
      <c r="W13403" s="3"/>
      <c r="Y13403" s="3"/>
    </row>
    <row r="13404" spans="16:25" x14ac:dyDescent="0.45">
      <c r="P13404" s="3"/>
      <c r="W13404" s="3"/>
      <c r="Y13404" s="3"/>
    </row>
    <row r="13405" spans="16:25" x14ac:dyDescent="0.45">
      <c r="P13405" s="3"/>
      <c r="W13405" s="3"/>
      <c r="Y13405" s="3"/>
    </row>
    <row r="13406" spans="16:25" x14ac:dyDescent="0.45">
      <c r="P13406" s="3"/>
      <c r="W13406" s="3"/>
      <c r="Y13406" s="3"/>
    </row>
    <row r="13407" spans="16:25" x14ac:dyDescent="0.45">
      <c r="P13407" s="3"/>
      <c r="W13407" s="3"/>
      <c r="Y13407" s="3"/>
    </row>
    <row r="13408" spans="16:25" x14ac:dyDescent="0.45">
      <c r="P13408" s="3"/>
      <c r="W13408" s="3"/>
      <c r="Y13408" s="3"/>
    </row>
    <row r="13409" spans="16:25" x14ac:dyDescent="0.45">
      <c r="P13409" s="3"/>
      <c r="W13409" s="3"/>
      <c r="Y13409" s="3"/>
    </row>
    <row r="13410" spans="16:25" x14ac:dyDescent="0.45">
      <c r="P13410" s="3"/>
      <c r="W13410" s="3"/>
      <c r="Y13410" s="3"/>
    </row>
    <row r="13411" spans="16:25" x14ac:dyDescent="0.45">
      <c r="P13411" s="3"/>
      <c r="W13411" s="3"/>
      <c r="Y13411" s="3"/>
    </row>
    <row r="13412" spans="16:25" x14ac:dyDescent="0.45">
      <c r="P13412" s="3"/>
      <c r="W13412" s="3"/>
      <c r="Y13412" s="3"/>
    </row>
    <row r="13413" spans="16:25" x14ac:dyDescent="0.45">
      <c r="P13413" s="3"/>
      <c r="W13413" s="3"/>
      <c r="Y13413" s="3"/>
    </row>
    <row r="13414" spans="16:25" x14ac:dyDescent="0.45">
      <c r="P13414" s="3"/>
      <c r="W13414" s="3"/>
      <c r="Y13414" s="3"/>
    </row>
    <row r="13415" spans="16:25" x14ac:dyDescent="0.45">
      <c r="P13415" s="3"/>
      <c r="W13415" s="3"/>
      <c r="Y13415" s="3"/>
    </row>
    <row r="13416" spans="16:25" x14ac:dyDescent="0.45">
      <c r="P13416" s="3"/>
      <c r="W13416" s="3"/>
      <c r="Y13416" s="3"/>
    </row>
    <row r="13417" spans="16:25" x14ac:dyDescent="0.45">
      <c r="P13417" s="3"/>
      <c r="W13417" s="3"/>
      <c r="Y13417" s="3"/>
    </row>
    <row r="13418" spans="16:25" x14ac:dyDescent="0.45">
      <c r="P13418" s="3"/>
      <c r="W13418" s="3"/>
      <c r="Y13418" s="3"/>
    </row>
    <row r="13419" spans="16:25" x14ac:dyDescent="0.45">
      <c r="P13419" s="3"/>
      <c r="W13419" s="3"/>
      <c r="Y13419" s="3"/>
    </row>
    <row r="13420" spans="16:25" x14ac:dyDescent="0.45">
      <c r="P13420" s="3"/>
      <c r="W13420" s="3"/>
      <c r="Y13420" s="3"/>
    </row>
    <row r="13421" spans="16:25" x14ac:dyDescent="0.45">
      <c r="P13421" s="3"/>
      <c r="W13421" s="3"/>
      <c r="Y13421" s="3"/>
    </row>
    <row r="13422" spans="16:25" x14ac:dyDescent="0.45">
      <c r="P13422" s="3"/>
      <c r="W13422" s="3"/>
      <c r="Y13422" s="3"/>
    </row>
    <row r="13423" spans="16:25" x14ac:dyDescent="0.45">
      <c r="P13423" s="3"/>
      <c r="W13423" s="3"/>
      <c r="Y13423" s="3"/>
    </row>
    <row r="13424" spans="16:25" x14ac:dyDescent="0.45">
      <c r="P13424" s="3"/>
      <c r="W13424" s="3"/>
      <c r="Y13424" s="3"/>
    </row>
    <row r="13425" spans="16:25" x14ac:dyDescent="0.45">
      <c r="P13425" s="3"/>
      <c r="W13425" s="3"/>
      <c r="Y13425" s="3"/>
    </row>
    <row r="13426" spans="16:25" x14ac:dyDescent="0.45">
      <c r="P13426" s="3"/>
      <c r="W13426" s="3"/>
      <c r="Y13426" s="3"/>
    </row>
    <row r="13427" spans="16:25" x14ac:dyDescent="0.45">
      <c r="P13427" s="3"/>
      <c r="W13427" s="3"/>
      <c r="Y13427" s="3"/>
    </row>
    <row r="13428" spans="16:25" x14ac:dyDescent="0.45">
      <c r="P13428" s="3"/>
      <c r="W13428" s="3"/>
      <c r="Y13428" s="3"/>
    </row>
    <row r="13429" spans="16:25" x14ac:dyDescent="0.45">
      <c r="P13429" s="3"/>
      <c r="W13429" s="3"/>
      <c r="Y13429" s="3"/>
    </row>
    <row r="13430" spans="16:25" x14ac:dyDescent="0.45">
      <c r="P13430" s="3"/>
      <c r="W13430" s="3"/>
      <c r="Y13430" s="3"/>
    </row>
    <row r="13431" spans="16:25" x14ac:dyDescent="0.45">
      <c r="P13431" s="3"/>
      <c r="W13431" s="3"/>
      <c r="Y13431" s="3"/>
    </row>
    <row r="13432" spans="16:25" x14ac:dyDescent="0.45">
      <c r="P13432" s="3"/>
      <c r="W13432" s="3"/>
      <c r="Y13432" s="3"/>
    </row>
    <row r="13433" spans="16:25" x14ac:dyDescent="0.45">
      <c r="P13433" s="3"/>
      <c r="W13433" s="3"/>
      <c r="Y13433" s="3"/>
    </row>
    <row r="13434" spans="16:25" x14ac:dyDescent="0.45">
      <c r="P13434" s="3"/>
      <c r="W13434" s="3"/>
      <c r="Y13434" s="3"/>
    </row>
    <row r="13435" spans="16:25" x14ac:dyDescent="0.45">
      <c r="P13435" s="3"/>
      <c r="W13435" s="3"/>
      <c r="Y13435" s="3"/>
    </row>
    <row r="13436" spans="16:25" x14ac:dyDescent="0.45">
      <c r="P13436" s="3"/>
      <c r="W13436" s="3"/>
      <c r="Y13436" s="3"/>
    </row>
    <row r="13437" spans="16:25" x14ac:dyDescent="0.45">
      <c r="P13437" s="3"/>
      <c r="W13437" s="3"/>
      <c r="Y13437" s="3"/>
    </row>
    <row r="13438" spans="16:25" x14ac:dyDescent="0.45">
      <c r="P13438" s="3"/>
      <c r="W13438" s="3"/>
      <c r="Y13438" s="3"/>
    </row>
    <row r="13439" spans="16:25" x14ac:dyDescent="0.45">
      <c r="P13439" s="3"/>
      <c r="W13439" s="3"/>
      <c r="Y13439" s="3"/>
    </row>
    <row r="13440" spans="16:25" x14ac:dyDescent="0.45">
      <c r="P13440" s="3"/>
      <c r="W13440" s="3"/>
      <c r="Y13440" s="3"/>
    </row>
    <row r="13441" spans="16:25" x14ac:dyDescent="0.45">
      <c r="P13441" s="3"/>
      <c r="W13441" s="3"/>
      <c r="Y13441" s="3"/>
    </row>
    <row r="13442" spans="16:25" x14ac:dyDescent="0.45">
      <c r="P13442" s="3"/>
      <c r="W13442" s="3"/>
      <c r="Y13442" s="3"/>
    </row>
    <row r="13443" spans="16:25" x14ac:dyDescent="0.45">
      <c r="P13443" s="3"/>
      <c r="W13443" s="3"/>
      <c r="Y13443" s="3"/>
    </row>
    <row r="13444" spans="16:25" x14ac:dyDescent="0.45">
      <c r="P13444" s="3"/>
      <c r="W13444" s="3"/>
      <c r="Y13444" s="3"/>
    </row>
    <row r="13445" spans="16:25" x14ac:dyDescent="0.45">
      <c r="P13445" s="3"/>
      <c r="W13445" s="3"/>
      <c r="Y13445" s="3"/>
    </row>
    <row r="13446" spans="16:25" x14ac:dyDescent="0.45">
      <c r="P13446" s="3"/>
      <c r="W13446" s="3"/>
      <c r="Y13446" s="3"/>
    </row>
    <row r="13447" spans="16:25" x14ac:dyDescent="0.45">
      <c r="P13447" s="3"/>
      <c r="W13447" s="3"/>
      <c r="Y13447" s="3"/>
    </row>
  </sheetData>
  <mergeCells count="289">
    <mergeCell ref="F2:G2"/>
    <mergeCell ref="M2:T3"/>
    <mergeCell ref="F3:G3"/>
    <mergeCell ref="M4:AP4"/>
    <mergeCell ref="CH5:CK5"/>
    <mergeCell ref="E21:E23"/>
    <mergeCell ref="AT6:AT8"/>
    <mergeCell ref="D9:D11"/>
    <mergeCell ref="E9:E11"/>
    <mergeCell ref="D12:D13"/>
    <mergeCell ref="E12:E13"/>
    <mergeCell ref="F12:F13"/>
    <mergeCell ref="G12:G26"/>
    <mergeCell ref="AT12:AT13"/>
    <mergeCell ref="F21:F23"/>
    <mergeCell ref="D24:D26"/>
    <mergeCell ref="E24:E26"/>
    <mergeCell ref="CL5:CO5"/>
    <mergeCell ref="B6:B11"/>
    <mergeCell ref="D6:D8"/>
    <mergeCell ref="E6:E8"/>
    <mergeCell ref="F6:F8"/>
    <mergeCell ref="G6:G11"/>
    <mergeCell ref="AS6:AS171"/>
    <mergeCell ref="D14:D15"/>
    <mergeCell ref="E14:E15"/>
    <mergeCell ref="F14:F15"/>
    <mergeCell ref="C21:C23"/>
    <mergeCell ref="C6:C8"/>
    <mergeCell ref="C9:C11"/>
    <mergeCell ref="C12:C13"/>
    <mergeCell ref="C14:C15"/>
    <mergeCell ref="C16:C17"/>
    <mergeCell ref="C18:C20"/>
    <mergeCell ref="AT14:AT15"/>
    <mergeCell ref="D16:D17"/>
    <mergeCell ref="E16:E17"/>
    <mergeCell ref="F16:F17"/>
    <mergeCell ref="AT16:AT17"/>
    <mergeCell ref="F9:F11"/>
    <mergeCell ref="AT9:AT11"/>
    <mergeCell ref="B18:B26"/>
    <mergeCell ref="D18:D20"/>
    <mergeCell ref="E18:E20"/>
    <mergeCell ref="F18:F20"/>
    <mergeCell ref="D21:D23"/>
    <mergeCell ref="C24:C26"/>
    <mergeCell ref="F24:F26"/>
    <mergeCell ref="B27:B29"/>
    <mergeCell ref="D27:D29"/>
    <mergeCell ref="E27:E29"/>
    <mergeCell ref="F27:F29"/>
    <mergeCell ref="E30:E31"/>
    <mergeCell ref="F30:F31"/>
    <mergeCell ref="G30:G31"/>
    <mergeCell ref="C30:C31"/>
    <mergeCell ref="C32:C33"/>
    <mergeCell ref="C34:C36"/>
    <mergeCell ref="C27:C29"/>
    <mergeCell ref="G32:G33"/>
    <mergeCell ref="B34:B36"/>
    <mergeCell ref="D34:D36"/>
    <mergeCell ref="E34:E36"/>
    <mergeCell ref="F34:F36"/>
    <mergeCell ref="G34:G36"/>
    <mergeCell ref="G27:G29"/>
    <mergeCell ref="B30:B31"/>
    <mergeCell ref="D30:D31"/>
    <mergeCell ref="B32:B33"/>
    <mergeCell ref="D32:D33"/>
    <mergeCell ref="E32:E33"/>
    <mergeCell ref="F32:F33"/>
    <mergeCell ref="C37:C40"/>
    <mergeCell ref="B41:B55"/>
    <mergeCell ref="D41:D43"/>
    <mergeCell ref="E41:E43"/>
    <mergeCell ref="F41:F43"/>
    <mergeCell ref="D37:D38"/>
    <mergeCell ref="E37:E38"/>
    <mergeCell ref="F37:F38"/>
    <mergeCell ref="D39:D40"/>
    <mergeCell ref="E39:E40"/>
    <mergeCell ref="F39:F40"/>
    <mergeCell ref="B62:B63"/>
    <mergeCell ref="D62:D63"/>
    <mergeCell ref="E62:E63"/>
    <mergeCell ref="F62:F63"/>
    <mergeCell ref="AV56:AV59"/>
    <mergeCell ref="D58:D59"/>
    <mergeCell ref="E58:E59"/>
    <mergeCell ref="F58:F59"/>
    <mergeCell ref="E50:E52"/>
    <mergeCell ref="F50:F52"/>
    <mergeCell ref="D53:D55"/>
    <mergeCell ref="E53:E55"/>
    <mergeCell ref="F53:F55"/>
    <mergeCell ref="D56:D57"/>
    <mergeCell ref="G41:G55"/>
    <mergeCell ref="D44:D46"/>
    <mergeCell ref="E44:E46"/>
    <mergeCell ref="F44:F46"/>
    <mergeCell ref="E47:E49"/>
    <mergeCell ref="F47:F49"/>
    <mergeCell ref="AU56:AU59"/>
    <mergeCell ref="D70:D71"/>
    <mergeCell ref="E70:E71"/>
    <mergeCell ref="F70:F71"/>
    <mergeCell ref="D72:D73"/>
    <mergeCell ref="E72:E73"/>
    <mergeCell ref="F72:F73"/>
    <mergeCell ref="G62:G93"/>
    <mergeCell ref="D64:D65"/>
    <mergeCell ref="E56:E57"/>
    <mergeCell ref="F56:F57"/>
    <mergeCell ref="D60:D61"/>
    <mergeCell ref="E60:E61"/>
    <mergeCell ref="F60:F61"/>
    <mergeCell ref="E64:E65"/>
    <mergeCell ref="F64:F65"/>
    <mergeCell ref="D66:D67"/>
    <mergeCell ref="E66:E67"/>
    <mergeCell ref="F66:F67"/>
    <mergeCell ref="D68:D69"/>
    <mergeCell ref="E68:E69"/>
    <mergeCell ref="F68:F69"/>
    <mergeCell ref="G56:G59"/>
    <mergeCell ref="D74:D75"/>
    <mergeCell ref="E74:E75"/>
    <mergeCell ref="F74:F75"/>
    <mergeCell ref="D76:D77"/>
    <mergeCell ref="E76:E77"/>
    <mergeCell ref="F76:F77"/>
    <mergeCell ref="B80:B85"/>
    <mergeCell ref="D80:D81"/>
    <mergeCell ref="E80:E81"/>
    <mergeCell ref="F80:F81"/>
    <mergeCell ref="D82:D83"/>
    <mergeCell ref="E82:E83"/>
    <mergeCell ref="F82:F83"/>
    <mergeCell ref="D84:D85"/>
    <mergeCell ref="E84:E85"/>
    <mergeCell ref="F84:F85"/>
    <mergeCell ref="F108:F109"/>
    <mergeCell ref="G108:G109"/>
    <mergeCell ref="B94:B96"/>
    <mergeCell ref="D94:D95"/>
    <mergeCell ref="E94:E96"/>
    <mergeCell ref="F94:F96"/>
    <mergeCell ref="D88:D89"/>
    <mergeCell ref="E88:E89"/>
    <mergeCell ref="F88:F89"/>
    <mergeCell ref="G94:G96"/>
    <mergeCell ref="D97:D101"/>
    <mergeCell ref="E97:E101"/>
    <mergeCell ref="F97:F99"/>
    <mergeCell ref="G97:G101"/>
    <mergeCell ref="F100:F101"/>
    <mergeCell ref="D78:D79"/>
    <mergeCell ref="E78:E79"/>
    <mergeCell ref="F78:F79"/>
    <mergeCell ref="E86:E87"/>
    <mergeCell ref="F86:F87"/>
    <mergeCell ref="D92:D93"/>
    <mergeCell ref="E92:E93"/>
    <mergeCell ref="F92:F93"/>
    <mergeCell ref="D90:D91"/>
    <mergeCell ref="E90:E91"/>
    <mergeCell ref="F90:F91"/>
    <mergeCell ref="D86:D87"/>
    <mergeCell ref="B117:B119"/>
    <mergeCell ref="D117:D119"/>
    <mergeCell ref="E117:E119"/>
    <mergeCell ref="F117:F119"/>
    <mergeCell ref="G117:G119"/>
    <mergeCell ref="G110:G112"/>
    <mergeCell ref="B114:B116"/>
    <mergeCell ref="D114:D116"/>
    <mergeCell ref="E114:E116"/>
    <mergeCell ref="F114:F116"/>
    <mergeCell ref="G114:G116"/>
    <mergeCell ref="B97:B112"/>
    <mergeCell ref="G102:G104"/>
    <mergeCell ref="D105:D107"/>
    <mergeCell ref="E105:E107"/>
    <mergeCell ref="D102:D104"/>
    <mergeCell ref="E102:E104"/>
    <mergeCell ref="F102:F104"/>
    <mergeCell ref="D110:D112"/>
    <mergeCell ref="E110:E112"/>
    <mergeCell ref="F110:F112"/>
    <mergeCell ref="F105:F107"/>
    <mergeCell ref="G105:G107"/>
    <mergeCell ref="E108:E109"/>
    <mergeCell ref="B120:B126"/>
    <mergeCell ref="D120:D121"/>
    <mergeCell ref="E120:E121"/>
    <mergeCell ref="F120:F121"/>
    <mergeCell ref="G120:G121"/>
    <mergeCell ref="D122:D124"/>
    <mergeCell ref="E122:E126"/>
    <mergeCell ref="F122:F124"/>
    <mergeCell ref="G122:G126"/>
    <mergeCell ref="F125:F126"/>
    <mergeCell ref="G129:G134"/>
    <mergeCell ref="B127:B128"/>
    <mergeCell ref="D127:D128"/>
    <mergeCell ref="E127:E128"/>
    <mergeCell ref="F127:F128"/>
    <mergeCell ref="G127:G128"/>
    <mergeCell ref="F135:F136"/>
    <mergeCell ref="G135:G138"/>
    <mergeCell ref="D137:D138"/>
    <mergeCell ref="E137:E138"/>
    <mergeCell ref="F137:F138"/>
    <mergeCell ref="G142:G144"/>
    <mergeCell ref="B145:B147"/>
    <mergeCell ref="D145:D147"/>
    <mergeCell ref="E145:E147"/>
    <mergeCell ref="F145:F147"/>
    <mergeCell ref="G145:G147"/>
    <mergeCell ref="D132:D133"/>
    <mergeCell ref="E132:E134"/>
    <mergeCell ref="F132:F134"/>
    <mergeCell ref="D135:D136"/>
    <mergeCell ref="E135:E136"/>
    <mergeCell ref="B142:B144"/>
    <mergeCell ref="D142:D144"/>
    <mergeCell ref="E142:E144"/>
    <mergeCell ref="F142:F144"/>
    <mergeCell ref="B139:B141"/>
    <mergeCell ref="D139:D141"/>
    <mergeCell ref="E139:E141"/>
    <mergeCell ref="F139:F141"/>
    <mergeCell ref="G139:G141"/>
    <mergeCell ref="B129:B138"/>
    <mergeCell ref="D129:D130"/>
    <mergeCell ref="E129:E131"/>
    <mergeCell ref="F129:F131"/>
    <mergeCell ref="B148:B150"/>
    <mergeCell ref="D148:D150"/>
    <mergeCell ref="E148:E150"/>
    <mergeCell ref="F148:F150"/>
    <mergeCell ref="G148:G150"/>
    <mergeCell ref="B151:B153"/>
    <mergeCell ref="D151:D153"/>
    <mergeCell ref="E151:E153"/>
    <mergeCell ref="F151:F153"/>
    <mergeCell ref="G151:G153"/>
    <mergeCell ref="D160:D162"/>
    <mergeCell ref="E160:E162"/>
    <mergeCell ref="F160:F162"/>
    <mergeCell ref="G160:G162"/>
    <mergeCell ref="D163:D165"/>
    <mergeCell ref="E163:E165"/>
    <mergeCell ref="F163:F165"/>
    <mergeCell ref="G163:G165"/>
    <mergeCell ref="D166:D168"/>
    <mergeCell ref="E166:E168"/>
    <mergeCell ref="B154:B156"/>
    <mergeCell ref="D154:D156"/>
    <mergeCell ref="E154:E156"/>
    <mergeCell ref="F154:F156"/>
    <mergeCell ref="G154:G156"/>
    <mergeCell ref="D157:D159"/>
    <mergeCell ref="E157:E159"/>
    <mergeCell ref="F157:F159"/>
    <mergeCell ref="G157:G159"/>
    <mergeCell ref="F166:F168"/>
    <mergeCell ref="G166:G168"/>
    <mergeCell ref="D169:D171"/>
    <mergeCell ref="E169:E171"/>
    <mergeCell ref="F169:F171"/>
    <mergeCell ref="G169:G171"/>
    <mergeCell ref="B172:H172"/>
    <mergeCell ref="G185:G188"/>
    <mergeCell ref="AU185:AV185"/>
    <mergeCell ref="D180:D184"/>
    <mergeCell ref="E180:E181"/>
    <mergeCell ref="F180:F184"/>
    <mergeCell ref="G180:G184"/>
    <mergeCell ref="AS180:AT188"/>
    <mergeCell ref="D185:D188"/>
    <mergeCell ref="E185:E186"/>
    <mergeCell ref="F185:F188"/>
    <mergeCell ref="B173:H173"/>
    <mergeCell ref="B174:H174"/>
    <mergeCell ref="F176:H176"/>
    <mergeCell ref="F177:H177"/>
    <mergeCell ref="AS179:AT179"/>
  </mergeCells>
  <phoneticPr fontId="3"/>
  <printOptions horizontalCentered="1" verticalCentered="1"/>
  <pageMargins left="0" right="0" top="0" bottom="0" header="0" footer="0"/>
  <pageSetup paperSize="8" scale="10" orientation="landscape" r:id="rId1"/>
  <rowBreaks count="1" manualBreakCount="1">
    <brk id="179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AA6AA-E4B9-4B9A-8D41-308DC98FE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51BAC8-55CE-4C0A-B582-46D8C15FFA70}">
  <ds:schemaRefs>
    <ds:schemaRef ds:uri="http://schemas.microsoft.com/office/2006/metadata/properties"/>
    <ds:schemaRef ds:uri="http://schemas.microsoft.com/office/infopath/2007/PartnerControls"/>
    <ds:schemaRef ds:uri="3f8c04b8-0b19-4890-bc62-3b99f2a2d4c3"/>
    <ds:schemaRef ds:uri="a15020ae-fb91-49a9-8090-d492a51e1a65"/>
  </ds:schemaRefs>
</ds:datastoreItem>
</file>

<file path=customXml/itemProps3.xml><?xml version="1.0" encoding="utf-8"?>
<ds:datastoreItem xmlns:ds="http://schemas.openxmlformats.org/officeDocument/2006/customXml" ds:itemID="{180E0BFA-7F92-4AFE-B12D-4E25FB302E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ライン別機種一覧</vt:lpstr>
      <vt:lpstr>Sheet8</vt:lpstr>
      <vt:lpstr>Sheet9</vt:lpstr>
      <vt:lpstr>MC_2025.5月_サンプル (修正版) </vt:lpstr>
      <vt:lpstr>【マルチ】2025.5月</vt:lpstr>
      <vt:lpstr>【MC】2025.5月_サンプル</vt:lpstr>
      <vt:lpstr>【MC】2025.5月_サンプル!Print_Area</vt:lpstr>
      <vt:lpstr>【マルチ】2025.5月!Print_Area</vt:lpstr>
      <vt:lpstr>'MC_2025.5月_サンプル (修正版)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REIA NAKAMURA (中村 玲愛)</dc:creator>
  <cp:lastModifiedBy>REIA NAKAMURA (中村 玲愛)</cp:lastModifiedBy>
  <dcterms:created xsi:type="dcterms:W3CDTF">2025-09-25T00:10:13Z</dcterms:created>
  <dcterms:modified xsi:type="dcterms:W3CDTF">2025-10-22T00:57:45Z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