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C:\Dev\溶接加工ツール\docs\010　設計書\"/>
    </mc:Choice>
  </mc:AlternateContent>
  <xr:revisionPtr revIDLastSave="0" documentId="13_ncr:1_{6BC25BCE-E07F-4F66-BC15-CBB61FFA22FC}" xr6:coauthVersionLast="47" xr6:coauthVersionMax="47" xr10:uidLastSave="{00000000-0000-0000-0000-000000000000}"/>
  <bookViews>
    <workbookView xWindow="-110" yWindow="-110" windowWidth="19420" windowHeight="10300" xr2:uid="{00000000-000D-0000-FFFF-FFFF00000000}"/>
  </bookViews>
  <sheets>
    <sheet name="改訂履歴" sheetId="1" r:id="rId1"/>
    <sheet name="使い方" sheetId="5" r:id="rId2"/>
    <sheet name="データ例（MC）" sheetId="7" r:id="rId3"/>
    <sheet name="データ例（アルミ加工）" sheetId="8" r:id="rId4"/>
    <sheet name="システム構成" sheetId="6" r:id="rId5"/>
    <sheet name="動作仕様" sheetId="4" r:id="rId6"/>
    <sheet name="フォルダ構成" sheetId="2" r:id="rId7"/>
    <sheet name="ファイル仕様" sheetId="3" r:id="rId8"/>
  </sheets>
  <definedNames>
    <definedName name="_xlnm.Print_Area" localSheetId="3">'データ例（アルミ加工）'!$A$1:$BC$394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C19" i="3"/>
  <c r="BG433" i="8" l="1"/>
  <c r="BD431" i="8"/>
  <c r="J411"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AM403" i="8"/>
  <c r="J403" i="8"/>
  <c r="I403" i="8"/>
  <c r="H403" i="8"/>
  <c r="J402" i="8"/>
  <c r="I402" i="8"/>
  <c r="H402"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AM398" i="8"/>
  <c r="J398" i="8"/>
  <c r="I398" i="8"/>
  <c r="H398" i="8"/>
  <c r="J397" i="8"/>
  <c r="I397" i="8"/>
  <c r="H397" i="8"/>
  <c r="Y396" i="8"/>
  <c r="X396" i="8"/>
  <c r="W396" i="8"/>
  <c r="V396" i="8"/>
  <c r="U396" i="8"/>
  <c r="T396" i="8"/>
  <c r="S396" i="8"/>
  <c r="R396" i="8"/>
  <c r="Q396" i="8"/>
  <c r="P396" i="8"/>
  <c r="O396" i="8"/>
  <c r="N396" i="8"/>
  <c r="M396" i="8"/>
  <c r="L396" i="8"/>
  <c r="K396" i="8"/>
  <c r="J396" i="8"/>
  <c r="I396" i="8"/>
  <c r="H396" i="8"/>
  <c r="O351" i="8"/>
  <c r="O350" i="8"/>
  <c r="O349" i="8"/>
  <c r="O348" i="8"/>
  <c r="O347" i="8"/>
  <c r="O346" i="8"/>
  <c r="O345" i="8"/>
  <c r="O344" i="8"/>
  <c r="O343" i="8"/>
  <c r="O342" i="8"/>
  <c r="O341" i="8"/>
  <c r="O340" i="8"/>
  <c r="O339" i="8"/>
  <c r="O338" i="8"/>
  <c r="O333" i="8"/>
  <c r="O332" i="8"/>
  <c r="O327" i="8"/>
  <c r="O326" i="8"/>
  <c r="O320" i="8"/>
  <c r="L315" i="8"/>
  <c r="L391" i="8" s="1"/>
  <c r="H312" i="8"/>
  <c r="I312" i="8" s="1"/>
  <c r="J312" i="8" s="1"/>
  <c r="K312" i="8" s="1"/>
  <c r="L312" i="8" s="1"/>
  <c r="M312" i="8" s="1"/>
  <c r="N312" i="8" s="1"/>
  <c r="O312" i="8" s="1"/>
  <c r="P312" i="8" s="1"/>
  <c r="Q312" i="8" s="1"/>
  <c r="R312" i="8" s="1"/>
  <c r="S312" i="8" s="1"/>
  <c r="T312" i="8" s="1"/>
  <c r="U312" i="8" s="1"/>
  <c r="V312" i="8" s="1"/>
  <c r="W312" i="8" s="1"/>
  <c r="X312" i="8" s="1"/>
  <c r="Y312" i="8" s="1"/>
  <c r="Z312" i="8" s="1"/>
  <c r="AA312" i="8" s="1"/>
  <c r="AB312" i="8" s="1"/>
  <c r="AC312" i="8" s="1"/>
  <c r="AD312" i="8" s="1"/>
  <c r="AE312" i="8" s="1"/>
  <c r="AF312" i="8" s="1"/>
  <c r="AG312" i="8" s="1"/>
  <c r="AH312" i="8" s="1"/>
  <c r="AI312" i="8" s="1"/>
  <c r="AJ312" i="8" s="1"/>
  <c r="H310" i="8"/>
  <c r="BC309" i="8"/>
  <c r="BC308" i="8"/>
  <c r="BC307" i="8"/>
  <c r="BD280" i="8"/>
  <c r="H229" i="8"/>
  <c r="I229" i="8" s="1"/>
  <c r="J229" i="8" s="1"/>
  <c r="K229" i="8" s="1"/>
  <c r="L229" i="8" s="1"/>
  <c r="M229" i="8" s="1"/>
  <c r="N229" i="8" s="1"/>
  <c r="O229" i="8" s="1"/>
  <c r="H227" i="8"/>
  <c r="I227" i="8" s="1"/>
  <c r="J227" i="8" s="1"/>
  <c r="K227" i="8" s="1"/>
  <c r="L227" i="8" s="1"/>
  <c r="M227" i="8" s="1"/>
  <c r="N227" i="8" s="1"/>
  <c r="O227" i="8" s="1"/>
  <c r="BC226" i="8"/>
  <c r="BC225" i="8"/>
  <c r="BC224" i="8"/>
  <c r="J223" i="8"/>
  <c r="K223" i="8" s="1"/>
  <c r="L223" i="8" s="1"/>
  <c r="M223" i="8" s="1"/>
  <c r="N223" i="8" s="1"/>
  <c r="O223" i="8" s="1"/>
  <c r="I223" i="8"/>
  <c r="BC222" i="8"/>
  <c r="BC221" i="8"/>
  <c r="BC220" i="8"/>
  <c r="BC219" i="8"/>
  <c r="I218"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I216" i="8" s="1"/>
  <c r="J216" i="8" s="1"/>
  <c r="K216" i="8" s="1"/>
  <c r="L216" i="8" s="1"/>
  <c r="M216" i="8" s="1"/>
  <c r="N216" i="8" s="1"/>
  <c r="O216" i="8" s="1"/>
  <c r="H215" i="8"/>
  <c r="AL214" i="8"/>
  <c r="AL403" i="8" s="1"/>
  <c r="AK214" i="8"/>
  <c r="AJ214" i="8"/>
  <c r="AJ403" i="8" s="1"/>
  <c r="AI214" i="8"/>
  <c r="AI403" i="8" s="1"/>
  <c r="AH214" i="8"/>
  <c r="AG214" i="8"/>
  <c r="AF214" i="8"/>
  <c r="AE214" i="8"/>
  <c r="AE403" i="8" s="1"/>
  <c r="AD214" i="8"/>
  <c r="AC214" i="8"/>
  <c r="AC398" i="8" s="1"/>
  <c r="AB214" i="8"/>
  <c r="AA214" i="8"/>
  <c r="Z214" i="8"/>
  <c r="Z403" i="8" s="1"/>
  <c r="Y214" i="8"/>
  <c r="X214" i="8"/>
  <c r="X403" i="8" s="1"/>
  <c r="W214" i="8"/>
  <c r="W403" i="8" s="1"/>
  <c r="V214" i="8"/>
  <c r="U214" i="8"/>
  <c r="T214" i="8"/>
  <c r="S214" i="8"/>
  <c r="S403" i="8" s="1"/>
  <c r="R214" i="8"/>
  <c r="Q214" i="8"/>
  <c r="Q398" i="8" s="1"/>
  <c r="P214" i="8"/>
  <c r="O214" i="8"/>
  <c r="N214" i="8"/>
  <c r="N403" i="8" s="1"/>
  <c r="M214" i="8"/>
  <c r="L214" i="8"/>
  <c r="L403" i="8" s="1"/>
  <c r="K214" i="8"/>
  <c r="K403" i="8" s="1"/>
  <c r="BC213" i="8"/>
  <c r="BB211" i="8"/>
  <c r="BA211" i="8"/>
  <c r="AZ211" i="8"/>
  <c r="AY211" i="8"/>
  <c r="AX211" i="8"/>
  <c r="AW211" i="8"/>
  <c r="AV211" i="8"/>
  <c r="AU211" i="8"/>
  <c r="AT211" i="8"/>
  <c r="AS211" i="8"/>
  <c r="AR211" i="8"/>
  <c r="AQ211" i="8"/>
  <c r="AP211"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O357" i="8" s="1"/>
  <c r="N211" i="8"/>
  <c r="M211" i="8"/>
  <c r="L211" i="8"/>
  <c r="K211" i="8"/>
  <c r="J211" i="8"/>
  <c r="I211" i="8"/>
  <c r="H211" i="8"/>
  <c r="BB209" i="8"/>
  <c r="BA209" i="8"/>
  <c r="AZ209" i="8"/>
  <c r="AY209" i="8"/>
  <c r="AX209" i="8"/>
  <c r="AW209" i="8"/>
  <c r="AV209" i="8"/>
  <c r="AU209" i="8"/>
  <c r="AT209" i="8"/>
  <c r="AS209" i="8"/>
  <c r="AR209" i="8"/>
  <c r="AQ209" i="8"/>
  <c r="AP209"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O355" i="8" s="1"/>
  <c r="N209" i="8"/>
  <c r="M209" i="8"/>
  <c r="L209" i="8"/>
  <c r="K209" i="8"/>
  <c r="J209" i="8"/>
  <c r="I209" i="8"/>
  <c r="H209" i="8"/>
  <c r="AM208" i="8"/>
  <c r="AL208" i="8"/>
  <c r="AK208" i="8"/>
  <c r="AJ208" i="8"/>
  <c r="AI208" i="8"/>
  <c r="AH208" i="8"/>
  <c r="AG208" i="8"/>
  <c r="AF208" i="8"/>
  <c r="AE208" i="8"/>
  <c r="AD208" i="8"/>
  <c r="AC208" i="8"/>
  <c r="AB208" i="8"/>
  <c r="AA208" i="8"/>
  <c r="Z208" i="8"/>
  <c r="Y208" i="8"/>
  <c r="Y401" i="8" s="1"/>
  <c r="X208" i="8"/>
  <c r="X401" i="8" s="1"/>
  <c r="W208" i="8"/>
  <c r="W401" i="8" s="1"/>
  <c r="V208" i="8"/>
  <c r="V401" i="8" s="1"/>
  <c r="U208" i="8"/>
  <c r="U401" i="8" s="1"/>
  <c r="T208" i="8"/>
  <c r="T401" i="8" s="1"/>
  <c r="S208" i="8"/>
  <c r="S401" i="8" s="1"/>
  <c r="R208" i="8"/>
  <c r="R401" i="8" s="1"/>
  <c r="Q208" i="8"/>
  <c r="Q401" i="8" s="1"/>
  <c r="P208" i="8"/>
  <c r="P401" i="8" s="1"/>
  <c r="O208" i="8"/>
  <c r="N208" i="8"/>
  <c r="N401" i="8" s="1"/>
  <c r="M208" i="8"/>
  <c r="M401" i="8" s="1"/>
  <c r="L208" i="8"/>
  <c r="L401" i="8" s="1"/>
  <c r="K208" i="8"/>
  <c r="K401" i="8" s="1"/>
  <c r="J208" i="8"/>
  <c r="J401" i="8" s="1"/>
  <c r="J394" i="8" s="1"/>
  <c r="I208" i="8"/>
  <c r="I401" i="8" s="1"/>
  <c r="I394" i="8" s="1"/>
  <c r="H208" i="8"/>
  <c r="H401" i="8" s="1"/>
  <c r="H394" i="8" s="1"/>
  <c r="BC207" i="8"/>
  <c r="AJ206" i="8"/>
  <c r="AI206" i="8"/>
  <c r="AH206" i="8"/>
  <c r="AG206" i="8"/>
  <c r="AF206" i="8"/>
  <c r="AE206" i="8"/>
  <c r="AD206" i="8"/>
  <c r="AC206" i="8"/>
  <c r="AB206" i="8"/>
  <c r="AA206" i="8"/>
  <c r="Z206" i="8"/>
  <c r="Y206" i="8"/>
  <c r="X206" i="8"/>
  <c r="W206" i="8"/>
  <c r="V206" i="8"/>
  <c r="U206" i="8"/>
  <c r="T206" i="8"/>
  <c r="S206" i="8"/>
  <c r="R206" i="8"/>
  <c r="Q206" i="8"/>
  <c r="P206" i="8"/>
  <c r="O206" i="8"/>
  <c r="O352" i="8" s="1"/>
  <c r="N206" i="8"/>
  <c r="M206" i="8"/>
  <c r="L206" i="8"/>
  <c r="K206" i="8"/>
  <c r="J206" i="8"/>
  <c r="I206" i="8"/>
  <c r="H206" i="8"/>
  <c r="BC205" i="8"/>
  <c r="BB170" i="8"/>
  <c r="AZ170" i="8"/>
  <c r="AY170" i="8"/>
  <c r="AX170" i="8"/>
  <c r="AW170" i="8"/>
  <c r="AV170" i="8"/>
  <c r="AU170" i="8"/>
  <c r="AT170" i="8"/>
  <c r="AS170" i="8"/>
  <c r="AR170" i="8"/>
  <c r="AQ170" i="8"/>
  <c r="AP170"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L170" i="8"/>
  <c r="J170" i="8"/>
  <c r="I170" i="8"/>
  <c r="I171" i="8" s="1"/>
  <c r="J171" i="8" s="1"/>
  <c r="K171" i="8" s="1"/>
  <c r="L171" i="8" s="1"/>
  <c r="M171" i="8" s="1"/>
  <c r="H170" i="8"/>
  <c r="I169" i="8"/>
  <c r="J169" i="8" s="1"/>
  <c r="K169" i="8" s="1"/>
  <c r="L169" i="8" s="1"/>
  <c r="M169" i="8" s="1"/>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BC168" i="8" s="1"/>
  <c r="P168" i="8"/>
  <c r="O168" i="8"/>
  <c r="N168" i="8"/>
  <c r="M168" i="8"/>
  <c r="L168" i="8"/>
  <c r="K168" i="8"/>
  <c r="J168" i="8"/>
  <c r="I168" i="8"/>
  <c r="H168" i="8"/>
  <c r="AN167" i="8"/>
  <c r="AM167" i="8"/>
  <c r="AL167" i="8"/>
  <c r="AL397" i="8" s="1"/>
  <c r="AK167" i="8"/>
  <c r="AJ167" i="8"/>
  <c r="AI167" i="8"/>
  <c r="AI397" i="8" s="1"/>
  <c r="AH167" i="8"/>
  <c r="AG167" i="8"/>
  <c r="AF167" i="8"/>
  <c r="AE167" i="8"/>
  <c r="AD167" i="8"/>
  <c r="AC167" i="8"/>
  <c r="AB167" i="8"/>
  <c r="AA167" i="8"/>
  <c r="Z167" i="8"/>
  <c r="Z397" i="8" s="1"/>
  <c r="Y167" i="8"/>
  <c r="X167" i="8"/>
  <c r="W167" i="8"/>
  <c r="W397" i="8" s="1"/>
  <c r="V167" i="8"/>
  <c r="U167" i="8"/>
  <c r="T167" i="8"/>
  <c r="S167" i="8"/>
  <c r="R167" i="8"/>
  <c r="Q167" i="8"/>
  <c r="P167" i="8"/>
  <c r="O167" i="8"/>
  <c r="N167" i="8"/>
  <c r="M167" i="8"/>
  <c r="L167" i="8"/>
  <c r="K167" i="8"/>
  <c r="K397" i="8" s="1"/>
  <c r="BC166" i="8"/>
  <c r="BA170" i="8" s="1"/>
  <c r="L165" i="8"/>
  <c r="M165" i="8" s="1"/>
  <c r="N165" i="8" s="1"/>
  <c r="O165" i="8" s="1"/>
  <c r="P165" i="8" s="1"/>
  <c r="Q165" i="8" s="1"/>
  <c r="R165" i="8" s="1"/>
  <c r="S165" i="8" s="1"/>
  <c r="T165" i="8" s="1"/>
  <c r="U165" i="8" s="1"/>
  <c r="V165" i="8" s="1"/>
  <c r="W165" i="8" s="1"/>
  <c r="X165" i="8" s="1"/>
  <c r="Y165" i="8" s="1"/>
  <c r="Z165" i="8" s="1"/>
  <c r="AA165" i="8" s="1"/>
  <c r="AB165" i="8" s="1"/>
  <c r="AC165" i="8" s="1"/>
  <c r="AD165" i="8" s="1"/>
  <c r="AE165" i="8" s="1"/>
  <c r="BB164" i="8"/>
  <c r="AZ164" i="8"/>
  <c r="AY164" i="8"/>
  <c r="AX164" i="8"/>
  <c r="AW164" i="8"/>
  <c r="AV164" i="8"/>
  <c r="AU164" i="8"/>
  <c r="AT164" i="8"/>
  <c r="AS164" i="8"/>
  <c r="AR164" i="8"/>
  <c r="AQ164" i="8"/>
  <c r="AP164" i="8"/>
  <c r="AO164" i="8"/>
  <c r="AO165" i="8" s="1"/>
  <c r="AP165" i="8" s="1"/>
  <c r="AQ165" i="8" s="1"/>
  <c r="AR165" i="8" s="1"/>
  <c r="AS165" i="8" s="1"/>
  <c r="AT165" i="8" s="1"/>
  <c r="AU165" i="8" s="1"/>
  <c r="AV165" i="8" s="1"/>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K165" i="8" s="1"/>
  <c r="J164" i="8"/>
  <c r="I164" i="8"/>
  <c r="I165" i="8" s="1"/>
  <c r="H164" i="8"/>
  <c r="I163" i="8"/>
  <c r="BB162" i="8"/>
  <c r="BA162" i="8"/>
  <c r="AY162" i="8"/>
  <c r="AX162" i="8"/>
  <c r="AW162" i="8"/>
  <c r="AV162" i="8"/>
  <c r="AU162" i="8"/>
  <c r="AT162" i="8"/>
  <c r="AS162" i="8"/>
  <c r="AR162" i="8"/>
  <c r="AQ162" i="8"/>
  <c r="AP162"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O316" i="8" s="1"/>
  <c r="N162" i="8"/>
  <c r="M162" i="8"/>
  <c r="L162" i="8"/>
  <c r="K162" i="8"/>
  <c r="J162" i="8"/>
  <c r="J163" i="8" s="1"/>
  <c r="K163" i="8" s="1"/>
  <c r="L163" i="8" s="1"/>
  <c r="M163" i="8" s="1"/>
  <c r="N163" i="8" s="1"/>
  <c r="BB161" i="8"/>
  <c r="AZ161" i="8"/>
  <c r="AZ315" i="8" s="1"/>
  <c r="AZ391" i="8" s="1"/>
  <c r="AY161" i="8"/>
  <c r="AX161" i="8"/>
  <c r="AW161" i="8"/>
  <c r="AV161" i="8"/>
  <c r="AU161" i="8"/>
  <c r="AT161" i="8"/>
  <c r="AS161" i="8"/>
  <c r="AR161" i="8"/>
  <c r="AQ161" i="8"/>
  <c r="AP161" i="8"/>
  <c r="AO161" i="8"/>
  <c r="AN161" i="8"/>
  <c r="AM161" i="8"/>
  <c r="AL161" i="8"/>
  <c r="AK161" i="8"/>
  <c r="AJ161" i="8"/>
  <c r="AI161" i="8"/>
  <c r="AH161" i="8"/>
  <c r="AG161" i="8"/>
  <c r="AF161" i="8"/>
  <c r="AE161" i="8"/>
  <c r="AD161" i="8"/>
  <c r="AC161" i="8"/>
  <c r="AB161" i="8"/>
  <c r="AB401" i="8" s="1"/>
  <c r="AA161" i="8"/>
  <c r="Z161" i="8"/>
  <c r="BC160" i="8"/>
  <c r="BE96" i="8"/>
  <c r="BE95" i="8"/>
  <c r="BE94" i="8"/>
  <c r="H93" i="8"/>
  <c r="I93" i="8" s="1"/>
  <c r="J93" i="8" s="1"/>
  <c r="K93" i="8" s="1"/>
  <c r="L93" i="8" s="1"/>
  <c r="M93" i="8" s="1"/>
  <c r="N93" i="8" s="1"/>
  <c r="O93" i="8" s="1"/>
  <c r="I91" i="8"/>
  <c r="J91" i="8" s="1"/>
  <c r="K91" i="8" s="1"/>
  <c r="L91" i="8" s="1"/>
  <c r="M91" i="8" s="1"/>
  <c r="N91" i="8" s="1"/>
  <c r="O91" i="8" s="1"/>
  <c r="H91" i="8"/>
  <c r="BC90" i="8"/>
  <c r="BC89" i="8"/>
  <c r="BC88" i="8"/>
  <c r="S79" i="8"/>
  <c r="T79" i="8" s="1"/>
  <c r="U79" i="8" s="1"/>
  <c r="V79" i="8" s="1"/>
  <c r="W79" i="8" s="1"/>
  <c r="X79" i="8" s="1"/>
  <c r="Y79" i="8" s="1"/>
  <c r="Z79" i="8" s="1"/>
  <c r="AA79" i="8" s="1"/>
  <c r="AB79" i="8" s="1"/>
  <c r="AC79" i="8" s="1"/>
  <c r="AD79" i="8" s="1"/>
  <c r="AE79" i="8" s="1"/>
  <c r="AF79" i="8" s="1"/>
  <c r="P79" i="8"/>
  <c r="Q79" i="8" s="1"/>
  <c r="R79" i="8" s="1"/>
  <c r="O79" i="8"/>
  <c r="J79" i="8"/>
  <c r="K79" i="8" s="1"/>
  <c r="I79" i="8"/>
  <c r="BC78" i="8"/>
  <c r="BC77" i="8"/>
  <c r="BC76" i="8"/>
  <c r="BB74" i="8"/>
  <c r="BA74" i="8"/>
  <c r="AY74" i="8"/>
  <c r="AX74" i="8"/>
  <c r="AW74" i="8"/>
  <c r="AV74" i="8"/>
  <c r="AU74" i="8"/>
  <c r="AT74" i="8"/>
  <c r="AS74" i="8"/>
  <c r="AR74" i="8"/>
  <c r="AQ74" i="8"/>
  <c r="AP74" i="8"/>
  <c r="AO74" i="8"/>
  <c r="AN74" i="8"/>
  <c r="AM74" i="8"/>
  <c r="AL74" i="8"/>
  <c r="AK74" i="8"/>
  <c r="AJ74" i="8"/>
  <c r="AI74" i="8"/>
  <c r="AH74" i="8"/>
  <c r="AG74" i="8"/>
  <c r="AF74" i="8"/>
  <c r="AE74" i="8"/>
  <c r="AD74" i="8"/>
  <c r="AC74" i="8"/>
  <c r="AB74" i="8"/>
  <c r="AA74" i="8"/>
  <c r="Z74" i="8"/>
  <c r="Y74" i="8"/>
  <c r="X74" i="8"/>
  <c r="W74" i="8"/>
  <c r="V74" i="8"/>
  <c r="U74" i="8"/>
  <c r="T74" i="8"/>
  <c r="S74" i="8"/>
  <c r="J74" i="8"/>
  <c r="I74" i="8"/>
  <c r="H74" i="8"/>
  <c r="H75" i="8" s="1"/>
  <c r="I75" i="8" s="1"/>
  <c r="J75" i="8" s="1"/>
  <c r="K75" i="8" s="1"/>
  <c r="L75" i="8" s="1"/>
  <c r="M75" i="8" s="1"/>
  <c r="N75" i="8" s="1"/>
  <c r="O75" i="8" s="1"/>
  <c r="H73" i="8"/>
  <c r="I73" i="8" s="1"/>
  <c r="J73" i="8" s="1"/>
  <c r="K73" i="8" s="1"/>
  <c r="L73" i="8" s="1"/>
  <c r="M73" i="8" s="1"/>
  <c r="N73" i="8" s="1"/>
  <c r="O73" i="8" s="1"/>
  <c r="BB72" i="8"/>
  <c r="BA72" i="8"/>
  <c r="AZ72" i="8"/>
  <c r="AX72" i="8"/>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T72" i="8"/>
  <c r="S72" i="8"/>
  <c r="R72" i="8"/>
  <c r="Q72" i="8"/>
  <c r="BC72" i="8" s="1"/>
  <c r="P72" i="8"/>
  <c r="O72" i="8"/>
  <c r="N72" i="8"/>
  <c r="M72" i="8"/>
  <c r="L72" i="8"/>
  <c r="K72" i="8"/>
  <c r="J72" i="8"/>
  <c r="I72" i="8"/>
  <c r="H72" i="8"/>
  <c r="BB71" i="8"/>
  <c r="BA71" i="8"/>
  <c r="AY71" i="8"/>
  <c r="AX71"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BC70" i="8"/>
  <c r="AN69" i="8"/>
  <c r="AO69" i="8" s="1"/>
  <c r="AN67" i="8"/>
  <c r="AO67" i="8" s="1"/>
  <c r="AP66" i="8"/>
  <c r="AO66" i="8"/>
  <c r="AN66" i="8"/>
  <c r="AM66" i="8"/>
  <c r="AL66" i="8"/>
  <c r="AK66" i="8"/>
  <c r="BC66" i="8" s="1"/>
  <c r="AP65" i="8"/>
  <c r="BC65" i="8" s="1"/>
  <c r="AO65" i="8"/>
  <c r="AN65" i="8"/>
  <c r="BC64" i="8"/>
  <c r="BC63" i="8"/>
  <c r="BC61" i="8"/>
  <c r="BC60" i="8"/>
  <c r="BC59" i="8"/>
  <c r="BC58" i="8"/>
  <c r="BC54" i="8"/>
  <c r="BA54" i="8"/>
  <c r="BC53" i="8"/>
  <c r="BC52" i="8"/>
  <c r="BC50" i="8"/>
  <c r="BC48" i="8"/>
  <c r="BC41" i="8"/>
  <c r="BC39" i="8"/>
  <c r="K38" i="8"/>
  <c r="L38" i="8" s="1"/>
  <c r="M38" i="8" s="1"/>
  <c r="N38" i="8" s="1"/>
  <c r="O38" i="8" s="1"/>
  <c r="P38" i="8" s="1"/>
  <c r="Q38" i="8" s="1"/>
  <c r="R38" i="8" s="1"/>
  <c r="S38" i="8" s="1"/>
  <c r="T38" i="8" s="1"/>
  <c r="U38" i="8" s="1"/>
  <c r="V38" i="8" s="1"/>
  <c r="W38" i="8" s="1"/>
  <c r="X38" i="8" s="1"/>
  <c r="Y38" i="8" s="1"/>
  <c r="Z38" i="8" s="1"/>
  <c r="AA38" i="8" s="1"/>
  <c r="AB38" i="8" s="1"/>
  <c r="AC38" i="8" s="1"/>
  <c r="AD38" i="8" s="1"/>
  <c r="AE38" i="8" s="1"/>
  <c r="AF38" i="8" s="1"/>
  <c r="AG38" i="8" s="1"/>
  <c r="AH38" i="8" s="1"/>
  <c r="AI38" i="8" s="1"/>
  <c r="AJ38" i="8" s="1"/>
  <c r="AK38" i="8" s="1"/>
  <c r="AL38" i="8" s="1"/>
  <c r="AM38" i="8" s="1"/>
  <c r="AN38" i="8" s="1"/>
  <c r="AO38" i="8" s="1"/>
  <c r="AP38" i="8" s="1"/>
  <c r="AQ38" i="8" s="1"/>
  <c r="AR38" i="8" s="1"/>
  <c r="AS38" i="8" s="1"/>
  <c r="AT38" i="8" s="1"/>
  <c r="AU38" i="8" s="1"/>
  <c r="AV38" i="8" s="1"/>
  <c r="AW38" i="8" s="1"/>
  <c r="AX38" i="8" s="1"/>
  <c r="AY38" i="8" s="1"/>
  <c r="AZ38" i="8" s="1"/>
  <c r="BA38" i="8" s="1"/>
  <c r="BB38" i="8" s="1"/>
  <c r="BB37" i="8"/>
  <c r="BA37" i="8"/>
  <c r="AY37" i="8"/>
  <c r="AX37" i="8"/>
  <c r="AW37" i="8"/>
  <c r="AV37" i="8"/>
  <c r="AU37" i="8"/>
  <c r="AT37" i="8"/>
  <c r="AS37" i="8"/>
  <c r="AR37" i="8"/>
  <c r="AQ37" i="8"/>
  <c r="AP37"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H36" i="8"/>
  <c r="I36" i="8" s="1"/>
  <c r="J36" i="8" s="1"/>
  <c r="K36" i="8" s="1"/>
  <c r="L36" i="8" s="1"/>
  <c r="M36" i="8" s="1"/>
  <c r="N36" i="8" s="1"/>
  <c r="O36" i="8" s="1"/>
  <c r="P36" i="8" s="1"/>
  <c r="Q36" i="8" s="1"/>
  <c r="BB35" i="8"/>
  <c r="BA35" i="8"/>
  <c r="AZ35" i="8"/>
  <c r="AX35"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BC35" i="8" s="1"/>
  <c r="BB34" i="8"/>
  <c r="BA34" i="8"/>
  <c r="AY34" i="8"/>
  <c r="AX34" i="8"/>
  <c r="AW34" i="8"/>
  <c r="AV34" i="8"/>
  <c r="AU34" i="8"/>
  <c r="AT34" i="8"/>
  <c r="AS34" i="8"/>
  <c r="AR34" i="8"/>
  <c r="AQ34" i="8"/>
  <c r="AP34" i="8"/>
  <c r="AO34" i="8"/>
  <c r="AN34" i="8"/>
  <c r="AM34" i="8"/>
  <c r="AL34" i="8"/>
  <c r="AK34" i="8"/>
  <c r="AJ34" i="8"/>
  <c r="AI34" i="8"/>
  <c r="AH34" i="8"/>
  <c r="AG34" i="8"/>
  <c r="AF34" i="8"/>
  <c r="AE34" i="8"/>
  <c r="AD34" i="8"/>
  <c r="AC34" i="8"/>
  <c r="AB34" i="8"/>
  <c r="AA34" i="8"/>
  <c r="Z34" i="8"/>
  <c r="Y34" i="8"/>
  <c r="X34" i="8"/>
  <c r="W34" i="8"/>
  <c r="V34" i="8"/>
  <c r="U34" i="8"/>
  <c r="T34" i="8"/>
  <c r="S34" i="8"/>
  <c r="R34" i="8"/>
  <c r="BC34" i="8" s="1"/>
  <c r="Q34" i="8"/>
  <c r="P34" i="8"/>
  <c r="O34" i="8"/>
  <c r="N34" i="8"/>
  <c r="M34" i="8"/>
  <c r="L34" i="8"/>
  <c r="K34" i="8"/>
  <c r="J34" i="8"/>
  <c r="I34" i="8"/>
  <c r="H34" i="8"/>
  <c r="H38" i="8" s="1"/>
  <c r="I38" i="8" s="1"/>
  <c r="J38" i="8" s="1"/>
  <c r="BC33" i="8"/>
  <c r="BB31" i="8"/>
  <c r="BA31" i="8"/>
  <c r="AY31" i="8"/>
  <c r="AX31" i="8"/>
  <c r="AW31" i="8"/>
  <c r="AV31" i="8"/>
  <c r="AU31" i="8"/>
  <c r="AT31" i="8"/>
  <c r="AS31" i="8"/>
  <c r="AR31" i="8"/>
  <c r="AQ31" i="8"/>
  <c r="AP31"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AX30" i="8"/>
  <c r="AY30" i="8" s="1"/>
  <c r="AZ30" i="8" s="1"/>
  <c r="BA30" i="8" s="1"/>
  <c r="BB30" i="8" s="1"/>
  <c r="I30" i="8"/>
  <c r="J30" i="8" s="1"/>
  <c r="K30" i="8" s="1"/>
  <c r="L30" i="8" s="1"/>
  <c r="M30" i="8" s="1"/>
  <c r="N30" i="8" s="1"/>
  <c r="O30" i="8" s="1"/>
  <c r="BB29" i="8"/>
  <c r="BA29" i="8"/>
  <c r="AZ29" i="8"/>
  <c r="AX29" i="8"/>
  <c r="AW29" i="8"/>
  <c r="AV29" i="8"/>
  <c r="AU29" i="8"/>
  <c r="AT29" i="8"/>
  <c r="AS29" i="8"/>
  <c r="AR29" i="8"/>
  <c r="AQ29" i="8"/>
  <c r="AP29" i="8"/>
  <c r="AO29" i="8"/>
  <c r="AO30" i="8" s="1"/>
  <c r="AP30" i="8" s="1"/>
  <c r="AQ30" i="8" s="1"/>
  <c r="AR30" i="8" s="1"/>
  <c r="AS30" i="8" s="1"/>
  <c r="AT30" i="8" s="1"/>
  <c r="AU30" i="8" s="1"/>
  <c r="AV30" i="8" s="1"/>
  <c r="AW30" i="8" s="1"/>
  <c r="AN29" i="8"/>
  <c r="AM29" i="8"/>
  <c r="AL29" i="8"/>
  <c r="AK29" i="8"/>
  <c r="AJ29" i="8"/>
  <c r="AI29" i="8"/>
  <c r="AH29" i="8"/>
  <c r="AG29" i="8"/>
  <c r="AF29" i="8"/>
  <c r="AE29" i="8"/>
  <c r="AD29" i="8"/>
  <c r="AC29" i="8"/>
  <c r="AB29" i="8"/>
  <c r="AA29" i="8"/>
  <c r="Z29" i="8"/>
  <c r="Y29" i="8"/>
  <c r="X29" i="8"/>
  <c r="W29" i="8"/>
  <c r="V29" i="8"/>
  <c r="U29" i="8"/>
  <c r="T29" i="8"/>
  <c r="S29" i="8"/>
  <c r="R29" i="8"/>
  <c r="Q29" i="8"/>
  <c r="BC29" i="8" s="1"/>
  <c r="P29" i="8"/>
  <c r="O29" i="8"/>
  <c r="N29" i="8"/>
  <c r="M29" i="8"/>
  <c r="L29" i="8"/>
  <c r="K29" i="8"/>
  <c r="J29" i="8"/>
  <c r="I29" i="8"/>
  <c r="H29" i="8"/>
  <c r="BB28" i="8"/>
  <c r="BB315" i="8" s="1"/>
  <c r="BB391" i="8" s="1"/>
  <c r="BA28" i="8"/>
  <c r="AY28" i="8"/>
  <c r="AX28" i="8"/>
  <c r="AW28" i="8"/>
  <c r="AV28" i="8"/>
  <c r="AV315" i="8" s="1"/>
  <c r="AV391" i="8" s="1"/>
  <c r="AU28" i="8"/>
  <c r="AU315" i="8" s="1"/>
  <c r="AU391" i="8" s="1"/>
  <c r="AT28" i="8"/>
  <c r="AS28" i="8"/>
  <c r="AS315" i="8" s="1"/>
  <c r="AS391" i="8" s="1"/>
  <c r="AR28" i="8"/>
  <c r="AR315" i="8" s="1"/>
  <c r="AR391" i="8" s="1"/>
  <c r="AQ28" i="8"/>
  <c r="AP28" i="8"/>
  <c r="AO28" i="8"/>
  <c r="AO315" i="8" s="1"/>
  <c r="AO391" i="8" s="1"/>
  <c r="AN28" i="8"/>
  <c r="AM28" i="8"/>
  <c r="AL28" i="8"/>
  <c r="AK28" i="8"/>
  <c r="AJ28" i="8"/>
  <c r="AJ315" i="8" s="1"/>
  <c r="AJ391" i="8" s="1"/>
  <c r="AI28" i="8"/>
  <c r="AH28" i="8"/>
  <c r="AG28" i="8"/>
  <c r="AF28" i="8"/>
  <c r="AE28" i="8"/>
  <c r="AD28" i="8"/>
  <c r="AC28" i="8"/>
  <c r="AB28" i="8"/>
  <c r="AA28" i="8"/>
  <c r="Z28" i="8"/>
  <c r="Y28" i="8"/>
  <c r="X28" i="8"/>
  <c r="X315" i="8" s="1"/>
  <c r="X391" i="8" s="1"/>
  <c r="W28" i="8"/>
  <c r="V28" i="8"/>
  <c r="U28" i="8"/>
  <c r="T28" i="8"/>
  <c r="T315" i="8" s="1"/>
  <c r="T391" i="8" s="1"/>
  <c r="S28" i="8"/>
  <c r="R28" i="8"/>
  <c r="Q28" i="8"/>
  <c r="P28" i="8"/>
  <c r="O28" i="8"/>
  <c r="N28" i="8"/>
  <c r="M28" i="8"/>
  <c r="L28" i="8"/>
  <c r="K28" i="8"/>
  <c r="J28" i="8"/>
  <c r="I28" i="8"/>
  <c r="I315" i="8" s="1"/>
  <c r="I391" i="8" s="1"/>
  <c r="H28" i="8"/>
  <c r="BC27" i="8"/>
  <c r="AX26" i="8"/>
  <c r="AY26" i="8" s="1"/>
  <c r="AZ26" i="8" s="1"/>
  <c r="AK26" i="8"/>
  <c r="AY25" i="8"/>
  <c r="AX25" i="8"/>
  <c r="AW25" i="8"/>
  <c r="AW26" i="8" s="1"/>
  <c r="AV25" i="8"/>
  <c r="AU25" i="8"/>
  <c r="AT25" i="8"/>
  <c r="AS25" i="8"/>
  <c r="AR25" i="8"/>
  <c r="AQ25" i="8"/>
  <c r="AP25" i="8"/>
  <c r="AO25" i="8"/>
  <c r="AN25" i="8"/>
  <c r="AM25" i="8"/>
  <c r="AM26" i="8" s="1"/>
  <c r="AL25" i="8"/>
  <c r="AU23" i="8"/>
  <c r="AT23" i="8"/>
  <c r="AS23" i="8"/>
  <c r="AR23" i="8"/>
  <c r="AQ23" i="8"/>
  <c r="AP23" i="8"/>
  <c r="AO23" i="8"/>
  <c r="AN23" i="8"/>
  <c r="AN24" i="8" s="1"/>
  <c r="AO24" i="8" s="1"/>
  <c r="AP24" i="8" s="1"/>
  <c r="AQ24" i="8" s="1"/>
  <c r="AR24" i="8" s="1"/>
  <c r="AS24" i="8" s="1"/>
  <c r="AT24" i="8" s="1"/>
  <c r="AU24" i="8" s="1"/>
  <c r="AV24" i="8" s="1"/>
  <c r="AW24" i="8" s="1"/>
  <c r="AX24" i="8" s="1"/>
  <c r="AY24" i="8" s="1"/>
  <c r="AM23" i="8"/>
  <c r="AL23" i="8"/>
  <c r="AK23" i="8"/>
  <c r="AK24" i="8" s="1"/>
  <c r="AL24" i="8" s="1"/>
  <c r="AM24" i="8" s="1"/>
  <c r="AX22" i="8"/>
  <c r="AW22" i="8"/>
  <c r="AV22" i="8"/>
  <c r="AU22" i="8"/>
  <c r="AT22" i="8"/>
  <c r="AQ22" i="8"/>
  <c r="AP22" i="8"/>
  <c r="AO22" i="8"/>
  <c r="AN22" i="8"/>
  <c r="AN26" i="8" s="1"/>
  <c r="AO26" i="8" s="1"/>
  <c r="AP26" i="8" s="1"/>
  <c r="AQ26" i="8" s="1"/>
  <c r="AR26" i="8" s="1"/>
  <c r="AS26" i="8" s="1"/>
  <c r="AT26" i="8" s="1"/>
  <c r="AU26" i="8" s="1"/>
  <c r="AM22" i="8"/>
  <c r="AL22" i="8"/>
  <c r="AK22" i="8"/>
  <c r="BC21" i="8"/>
  <c r="BC20" i="8"/>
  <c r="AS19" i="8"/>
  <c r="AR19" i="8"/>
  <c r="AQ19" i="8"/>
  <c r="AP19" i="8"/>
  <c r="AO19" i="8"/>
  <c r="AN19" i="8"/>
  <c r="AN20" i="8" s="1"/>
  <c r="AO20" i="8" s="1"/>
  <c r="AP20" i="8" s="1"/>
  <c r="AQ20" i="8" s="1"/>
  <c r="AR20" i="8" s="1"/>
  <c r="AS20" i="8" s="1"/>
  <c r="AM19" i="8"/>
  <c r="AL19" i="8"/>
  <c r="AK19" i="8"/>
  <c r="BC18" i="8"/>
  <c r="AK18" i="8"/>
  <c r="AL18" i="8" s="1"/>
  <c r="AM18" i="8" s="1"/>
  <c r="BC17" i="8"/>
  <c r="AS17" i="8"/>
  <c r="AR17" i="8"/>
  <c r="AQ17" i="8"/>
  <c r="AP17" i="8"/>
  <c r="AO17" i="8"/>
  <c r="AN17" i="8"/>
  <c r="AN18" i="8" s="1"/>
  <c r="AO18" i="8" s="1"/>
  <c r="AP18" i="8" s="1"/>
  <c r="AQ18" i="8" s="1"/>
  <c r="AR18" i="8" s="1"/>
  <c r="AS18" i="8" s="1"/>
  <c r="AM17" i="8"/>
  <c r="AL17" i="8"/>
  <c r="AK17" i="8"/>
  <c r="AS16" i="8"/>
  <c r="AR16" i="8"/>
  <c r="BC16" i="8" s="1"/>
  <c r="AQ16" i="8"/>
  <c r="AP16" i="8"/>
  <c r="AO16" i="8"/>
  <c r="AN16" i="8"/>
  <c r="AM16" i="8"/>
  <c r="AL16" i="8"/>
  <c r="AK16" i="8"/>
  <c r="AK20" i="8" s="1"/>
  <c r="AL20" i="8" s="1"/>
  <c r="AM20" i="8" s="1"/>
  <c r="BC15" i="8"/>
  <c r="AS13" i="8"/>
  <c r="AR13" i="8"/>
  <c r="AQ13" i="8"/>
  <c r="AP13" i="8"/>
  <c r="AO13" i="8"/>
  <c r="AN13" i="8"/>
  <c r="AM13" i="8"/>
  <c r="AL13" i="8"/>
  <c r="AK13" i="8"/>
  <c r="AK14" i="8" s="1"/>
  <c r="AL14" i="8" s="1"/>
  <c r="AM14" i="8" s="1"/>
  <c r="AK12" i="8"/>
  <c r="AL12" i="8" s="1"/>
  <c r="AM12" i="8" s="1"/>
  <c r="BC11" i="8"/>
  <c r="BA11" i="8"/>
  <c r="AS11" i="8"/>
  <c r="AR11" i="8"/>
  <c r="AQ11" i="8"/>
  <c r="AP11" i="8"/>
  <c r="AO11" i="8"/>
  <c r="AN11" i="8"/>
  <c r="AN12" i="8" s="1"/>
  <c r="AO12" i="8" s="1"/>
  <c r="AP12" i="8" s="1"/>
  <c r="AQ12" i="8" s="1"/>
  <c r="AR12" i="8" s="1"/>
  <c r="AS12" i="8" s="1"/>
  <c r="AM11" i="8"/>
  <c r="AL11" i="8"/>
  <c r="AK11" i="8"/>
  <c r="AS10" i="8"/>
  <c r="AR10" i="8"/>
  <c r="AQ10" i="8"/>
  <c r="AP10" i="8"/>
  <c r="AO10" i="8"/>
  <c r="BC10" i="8" s="1"/>
  <c r="AN10" i="8"/>
  <c r="AM10" i="8"/>
  <c r="BC9" i="8"/>
  <c r="O329" i="8" l="1"/>
  <c r="O335" i="8"/>
  <c r="P91" i="8"/>
  <c r="Q91" i="8" s="1"/>
  <c r="R91" i="8" s="1"/>
  <c r="S91" i="8" s="1"/>
  <c r="T91" i="8" s="1"/>
  <c r="U91" i="8" s="1"/>
  <c r="V91" i="8" s="1"/>
  <c r="W91" i="8" s="1"/>
  <c r="X91" i="8" s="1"/>
  <c r="Y91" i="8" s="1"/>
  <c r="Z91" i="8" s="1"/>
  <c r="AA91" i="8" s="1"/>
  <c r="AB91" i="8" s="1"/>
  <c r="AC91" i="8" s="1"/>
  <c r="AD91" i="8" s="1"/>
  <c r="AE91" i="8" s="1"/>
  <c r="AF91" i="8" s="1"/>
  <c r="AG91" i="8" s="1"/>
  <c r="AH91" i="8" s="1"/>
  <c r="AI91" i="8" s="1"/>
  <c r="AJ91" i="8" s="1"/>
  <c r="AK91" i="8" s="1"/>
  <c r="AL91" i="8" s="1"/>
  <c r="AM91" i="8" s="1"/>
  <c r="N397" i="8"/>
  <c r="N402" i="8"/>
  <c r="N169" i="8"/>
  <c r="O169" i="8" s="1"/>
  <c r="O324" i="8"/>
  <c r="P223" i="8"/>
  <c r="Q223" i="8" s="1"/>
  <c r="R223" i="8" s="1"/>
  <c r="S223" i="8" s="1"/>
  <c r="T223" i="8" s="1"/>
  <c r="U223" i="8" s="1"/>
  <c r="V223" i="8" s="1"/>
  <c r="W223" i="8" s="1"/>
  <c r="X223" i="8" s="1"/>
  <c r="Y223" i="8" s="1"/>
  <c r="Z223" i="8" s="1"/>
  <c r="AA223" i="8" s="1"/>
  <c r="AB223" i="8" s="1"/>
  <c r="AC223" i="8" s="1"/>
  <c r="AD223" i="8" s="1"/>
  <c r="AE223" i="8" s="1"/>
  <c r="AF223" i="8" s="1"/>
  <c r="AG223" i="8" s="1"/>
  <c r="AH223" i="8" s="1"/>
  <c r="AI223" i="8" s="1"/>
  <c r="AJ223" i="8" s="1"/>
  <c r="AK223" i="8" s="1"/>
  <c r="AL223" i="8" s="1"/>
  <c r="AM223" i="8" s="1"/>
  <c r="AN223" i="8" s="1"/>
  <c r="R36" i="8"/>
  <c r="S36" i="8" s="1"/>
  <c r="T36" i="8" s="1"/>
  <c r="U36" i="8" s="1"/>
  <c r="V36" i="8" s="1"/>
  <c r="W36" i="8" s="1"/>
  <c r="X36" i="8" s="1"/>
  <c r="Y36" i="8" s="1"/>
  <c r="Z36" i="8" s="1"/>
  <c r="AA36" i="8" s="1"/>
  <c r="AB36" i="8" s="1"/>
  <c r="AC36" i="8" s="1"/>
  <c r="AD36" i="8" s="1"/>
  <c r="AE36" i="8" s="1"/>
  <c r="AF36" i="8" s="1"/>
  <c r="AG36" i="8" s="1"/>
  <c r="AH36" i="8" s="1"/>
  <c r="AI36" i="8" s="1"/>
  <c r="AJ36" i="8" s="1"/>
  <c r="AK36" i="8" s="1"/>
  <c r="AL36" i="8" s="1"/>
  <c r="AM36" i="8" s="1"/>
  <c r="AN36" i="8" s="1"/>
  <c r="AO36" i="8" s="1"/>
  <c r="AP36" i="8" s="1"/>
  <c r="AQ36" i="8" s="1"/>
  <c r="AR36" i="8" s="1"/>
  <c r="AS36" i="8" s="1"/>
  <c r="AT36" i="8" s="1"/>
  <c r="AU36" i="8" s="1"/>
  <c r="AV36" i="8" s="1"/>
  <c r="AW36" i="8" s="1"/>
  <c r="AX36" i="8" s="1"/>
  <c r="AY36" i="8" s="1"/>
  <c r="AZ36" i="8" s="1"/>
  <c r="BA36" i="8" s="1"/>
  <c r="BB36" i="8" s="1"/>
  <c r="N171" i="8"/>
  <c r="O171" i="8" s="1"/>
  <c r="P227" i="8"/>
  <c r="Q227" i="8" s="1"/>
  <c r="R227" i="8" s="1"/>
  <c r="S227" i="8" s="1"/>
  <c r="T227" i="8" s="1"/>
  <c r="U227" i="8" s="1"/>
  <c r="V227" i="8" s="1"/>
  <c r="W227" i="8" s="1"/>
  <c r="X227" i="8" s="1"/>
  <c r="Y227" i="8" s="1"/>
  <c r="Z227" i="8" s="1"/>
  <c r="AA227" i="8" s="1"/>
  <c r="AB227" i="8" s="1"/>
  <c r="AC227" i="8" s="1"/>
  <c r="AD227" i="8" s="1"/>
  <c r="AE227" i="8" s="1"/>
  <c r="AF227" i="8" s="1"/>
  <c r="AG227" i="8" s="1"/>
  <c r="AH227" i="8" s="1"/>
  <c r="AI227" i="8" s="1"/>
  <c r="AJ227" i="8" s="1"/>
  <c r="O334" i="8"/>
  <c r="O328" i="8"/>
  <c r="P73" i="8"/>
  <c r="Q73" i="8" s="1"/>
  <c r="R73" i="8" s="1"/>
  <c r="S73" i="8" s="1"/>
  <c r="T73" i="8" s="1"/>
  <c r="U73" i="8" s="1"/>
  <c r="V73" i="8" s="1"/>
  <c r="W73" i="8" s="1"/>
  <c r="X73" i="8" s="1"/>
  <c r="Y73" i="8" s="1"/>
  <c r="Z73" i="8" s="1"/>
  <c r="AA73" i="8" s="1"/>
  <c r="AB73" i="8" s="1"/>
  <c r="AC73" i="8" s="1"/>
  <c r="AD73" i="8" s="1"/>
  <c r="AE73" i="8" s="1"/>
  <c r="AF73" i="8" s="1"/>
  <c r="AG73" i="8" s="1"/>
  <c r="AH73" i="8" s="1"/>
  <c r="AI73" i="8" s="1"/>
  <c r="AJ73" i="8" s="1"/>
  <c r="AK73" i="8" s="1"/>
  <c r="AL73" i="8" s="1"/>
  <c r="AM73" i="8" s="1"/>
  <c r="AN73" i="8" s="1"/>
  <c r="AO73" i="8" s="1"/>
  <c r="AP73" i="8" s="1"/>
  <c r="AQ73" i="8" s="1"/>
  <c r="AR73" i="8" s="1"/>
  <c r="AS73" i="8" s="1"/>
  <c r="AT73" i="8" s="1"/>
  <c r="AU73" i="8" s="1"/>
  <c r="AV73" i="8" s="1"/>
  <c r="AW73" i="8" s="1"/>
  <c r="AX73" i="8" s="1"/>
  <c r="AY73" i="8" s="1"/>
  <c r="AZ73" i="8" s="1"/>
  <c r="BA73" i="8" s="1"/>
  <c r="BB73" i="8" s="1"/>
  <c r="AW165" i="8"/>
  <c r="AX165" i="8" s="1"/>
  <c r="AY165" i="8" s="1"/>
  <c r="AZ165" i="8" s="1"/>
  <c r="AP69" i="8"/>
  <c r="BC22" i="8"/>
  <c r="AK401" i="8"/>
  <c r="AK396" i="8"/>
  <c r="AB404" i="8"/>
  <c r="AB393" i="8" s="1"/>
  <c r="AB399" i="8"/>
  <c r="BC23" i="8"/>
  <c r="P315" i="8"/>
  <c r="P391" i="8" s="1"/>
  <c r="P412" i="8"/>
  <c r="BC28" i="8"/>
  <c r="AB315" i="8"/>
  <c r="AB391" i="8" s="1"/>
  <c r="AB412" i="8"/>
  <c r="O163" i="8"/>
  <c r="P163" i="8" s="1"/>
  <c r="Q163" i="8" s="1"/>
  <c r="R163" i="8" s="1"/>
  <c r="S163" i="8" s="1"/>
  <c r="T163" i="8" s="1"/>
  <c r="U163" i="8" s="1"/>
  <c r="V163" i="8" s="1"/>
  <c r="W163" i="8" s="1"/>
  <c r="X163" i="8" s="1"/>
  <c r="Y163" i="8" s="1"/>
  <c r="Z163" i="8" s="1"/>
  <c r="AA163" i="8" s="1"/>
  <c r="AB163" i="8" s="1"/>
  <c r="AC163" i="8" s="1"/>
  <c r="AD163" i="8" s="1"/>
  <c r="AE163" i="8" s="1"/>
  <c r="AF163" i="8" s="1"/>
  <c r="AG163" i="8" s="1"/>
  <c r="AH163" i="8" s="1"/>
  <c r="AI163" i="8" s="1"/>
  <c r="AJ163" i="8" s="1"/>
  <c r="AK163" i="8" s="1"/>
  <c r="AL163" i="8" s="1"/>
  <c r="AM163" i="8" s="1"/>
  <c r="AN163" i="8" s="1"/>
  <c r="AO163" i="8" s="1"/>
  <c r="AP163" i="8" s="1"/>
  <c r="AQ163" i="8" s="1"/>
  <c r="AR163" i="8" s="1"/>
  <c r="AS163" i="8" s="1"/>
  <c r="AT163" i="8" s="1"/>
  <c r="AU163" i="8" s="1"/>
  <c r="AV163" i="8" s="1"/>
  <c r="AW163" i="8" s="1"/>
  <c r="AX163" i="8" s="1"/>
  <c r="AY163" i="8" s="1"/>
  <c r="BA164" i="8"/>
  <c r="AZ162" i="8"/>
  <c r="BA161" i="8"/>
  <c r="BA315" i="8" s="1"/>
  <c r="BA391" i="8" s="1"/>
  <c r="O317" i="8"/>
  <c r="O362" i="8"/>
  <c r="P216" i="8"/>
  <c r="Q216" i="8" s="1"/>
  <c r="R216" i="8" s="1"/>
  <c r="S216" i="8" s="1"/>
  <c r="T216" i="8" s="1"/>
  <c r="U216" i="8" s="1"/>
  <c r="V216" i="8" s="1"/>
  <c r="W216" i="8" s="1"/>
  <c r="X216" i="8" s="1"/>
  <c r="Y216" i="8" s="1"/>
  <c r="Z216" i="8" s="1"/>
  <c r="AA216" i="8" s="1"/>
  <c r="AB216" i="8" s="1"/>
  <c r="AC216" i="8" s="1"/>
  <c r="O330" i="8"/>
  <c r="P229" i="8"/>
  <c r="Q229" i="8" s="1"/>
  <c r="R229" i="8" s="1"/>
  <c r="S229" i="8" s="1"/>
  <c r="T229" i="8" s="1"/>
  <c r="U229" i="8" s="1"/>
  <c r="V229" i="8" s="1"/>
  <c r="W229" i="8" s="1"/>
  <c r="X229" i="8" s="1"/>
  <c r="Y229" i="8" s="1"/>
  <c r="Z229" i="8" s="1"/>
  <c r="AA229" i="8" s="1"/>
  <c r="AB229" i="8" s="1"/>
  <c r="AC229" i="8" s="1"/>
  <c r="AD229" i="8" s="1"/>
  <c r="AE229" i="8" s="1"/>
  <c r="AF229" i="8" s="1"/>
  <c r="AG229" i="8" s="1"/>
  <c r="AH229" i="8" s="1"/>
  <c r="AI229" i="8" s="1"/>
  <c r="AJ229" i="8" s="1"/>
  <c r="O336" i="8"/>
  <c r="P404" i="8"/>
  <c r="P399" i="8"/>
  <c r="BC71" i="8"/>
  <c r="AP67" i="8"/>
  <c r="AN315" i="8"/>
  <c r="AN391" i="8" s="1"/>
  <c r="P30" i="8"/>
  <c r="Q30" i="8" s="1"/>
  <c r="R30" i="8" s="1"/>
  <c r="S30" i="8" s="1"/>
  <c r="T30" i="8" s="1"/>
  <c r="U30" i="8" s="1"/>
  <c r="V30" i="8" s="1"/>
  <c r="W30" i="8" s="1"/>
  <c r="X30" i="8" s="1"/>
  <c r="Y30" i="8" s="1"/>
  <c r="Z30" i="8" s="1"/>
  <c r="AA30" i="8" s="1"/>
  <c r="AB30" i="8" s="1"/>
  <c r="AC30" i="8" s="1"/>
  <c r="AD30" i="8" s="1"/>
  <c r="AE30" i="8" s="1"/>
  <c r="AF30" i="8" s="1"/>
  <c r="AG30" i="8" s="1"/>
  <c r="O337" i="8"/>
  <c r="O331" i="8"/>
  <c r="P93" i="8"/>
  <c r="Q93" i="8" s="1"/>
  <c r="R93" i="8" s="1"/>
  <c r="S93" i="8" s="1"/>
  <c r="T93" i="8" s="1"/>
  <c r="U93" i="8" s="1"/>
  <c r="V93" i="8" s="1"/>
  <c r="W93" i="8" s="1"/>
  <c r="X93" i="8" s="1"/>
  <c r="Y93" i="8" s="1"/>
  <c r="Z93" i="8" s="1"/>
  <c r="AA93" i="8" s="1"/>
  <c r="AB93" i="8" s="1"/>
  <c r="AC93" i="8" s="1"/>
  <c r="AD93" i="8" s="1"/>
  <c r="AE93" i="8" s="1"/>
  <c r="AF93" i="8" s="1"/>
  <c r="AG93" i="8" s="1"/>
  <c r="AH93" i="8" s="1"/>
  <c r="AI93" i="8" s="1"/>
  <c r="AJ93" i="8" s="1"/>
  <c r="AK93" i="8" s="1"/>
  <c r="AL93" i="8" s="1"/>
  <c r="AM93" i="8" s="1"/>
  <c r="AN93" i="8" s="1"/>
  <c r="AO93" i="8" s="1"/>
  <c r="AP93" i="8" s="1"/>
  <c r="AQ93" i="8" s="1"/>
  <c r="AR93" i="8" s="1"/>
  <c r="AS93" i="8" s="1"/>
  <c r="AT93" i="8" s="1"/>
  <c r="AU93" i="8" s="1"/>
  <c r="AV93" i="8" s="1"/>
  <c r="AW93" i="8" s="1"/>
  <c r="AX93" i="8" s="1"/>
  <c r="AY93" i="8" s="1"/>
  <c r="AZ93" i="8" s="1"/>
  <c r="BA93" i="8" s="1"/>
  <c r="BB93" i="8" s="1"/>
  <c r="P75" i="8"/>
  <c r="Q75" i="8" s="1"/>
  <c r="R75" i="8" s="1"/>
  <c r="S75" i="8" s="1"/>
  <c r="T75" i="8" s="1"/>
  <c r="U75" i="8" s="1"/>
  <c r="V75" i="8" s="1"/>
  <c r="W75" i="8" s="1"/>
  <c r="X75" i="8" s="1"/>
  <c r="Y75" i="8" s="1"/>
  <c r="Z75" i="8" s="1"/>
  <c r="AA75" i="8" s="1"/>
  <c r="AB75" i="8" s="1"/>
  <c r="AC75" i="8" s="1"/>
  <c r="AD75" i="8" s="1"/>
  <c r="AE75" i="8" s="1"/>
  <c r="AF75" i="8" s="1"/>
  <c r="AG75" i="8" s="1"/>
  <c r="AH75" i="8" s="1"/>
  <c r="AI75" i="8" s="1"/>
  <c r="AJ75" i="8" s="1"/>
  <c r="AK75" i="8" s="1"/>
  <c r="AL75" i="8" s="1"/>
  <c r="AM75" i="8" s="1"/>
  <c r="AN75" i="8" s="1"/>
  <c r="AO75" i="8" s="1"/>
  <c r="AP75" i="8" s="1"/>
  <c r="AQ75" i="8" s="1"/>
  <c r="AR75" i="8" s="1"/>
  <c r="AS75" i="8" s="1"/>
  <c r="AT75" i="8" s="1"/>
  <c r="AU75" i="8" s="1"/>
  <c r="AV75" i="8" s="1"/>
  <c r="AW75" i="8" s="1"/>
  <c r="AX75" i="8" s="1"/>
  <c r="AY75" i="8" s="1"/>
  <c r="AZ75" i="8" s="1"/>
  <c r="BA75" i="8" s="1"/>
  <c r="BB75" i="8" s="1"/>
  <c r="AC404" i="8"/>
  <c r="AC399" i="8"/>
  <c r="AW315" i="8"/>
  <c r="AW391" i="8" s="1"/>
  <c r="Y404" i="8"/>
  <c r="Y393" i="8" s="1"/>
  <c r="Y399" i="8"/>
  <c r="N315" i="8"/>
  <c r="N391" i="8" s="1"/>
  <c r="N412" i="8"/>
  <c r="Z315" i="8"/>
  <c r="Z391" i="8" s="1"/>
  <c r="Z412" i="8"/>
  <c r="AL315" i="8"/>
  <c r="AL391" i="8" s="1"/>
  <c r="AX315" i="8"/>
  <c r="AX391" i="8" s="1"/>
  <c r="N404" i="8"/>
  <c r="N393" i="8" s="1"/>
  <c r="N399" i="8"/>
  <c r="Z404" i="8"/>
  <c r="Z393" i="8" s="1"/>
  <c r="Z399" i="8"/>
  <c r="AL404" i="8"/>
  <c r="AL393" i="8" s="1"/>
  <c r="AL399" i="8"/>
  <c r="O353" i="8"/>
  <c r="O359" i="8"/>
  <c r="AI401" i="8"/>
  <c r="AI394" i="8" s="1"/>
  <c r="AI396" i="8"/>
  <c r="L397" i="8"/>
  <c r="L402" i="8"/>
  <c r="X397" i="8"/>
  <c r="X402" i="8"/>
  <c r="AJ397" i="8"/>
  <c r="AJ402" i="8"/>
  <c r="BC206" i="8"/>
  <c r="M412" i="8"/>
  <c r="M315" i="8"/>
  <c r="M391" i="8" s="1"/>
  <c r="Y412" i="8"/>
  <c r="Y315" i="8"/>
  <c r="Y391" i="8" s="1"/>
  <c r="AK404" i="8"/>
  <c r="AK393" i="8" s="1"/>
  <c r="AK399" i="8"/>
  <c r="AO14" i="8"/>
  <c r="AP14" i="8" s="1"/>
  <c r="AQ14" i="8" s="1"/>
  <c r="AR14" i="8" s="1"/>
  <c r="AS14" i="8" s="1"/>
  <c r="O315" i="8"/>
  <c r="O391" i="8" s="1"/>
  <c r="O412" i="8"/>
  <c r="AA315" i="8"/>
  <c r="AA391" i="8" s="1"/>
  <c r="AA412" i="8"/>
  <c r="AM315" i="8"/>
  <c r="AM391" i="8" s="1"/>
  <c r="AY315" i="8"/>
  <c r="AY391" i="8" s="1"/>
  <c r="O404" i="8"/>
  <c r="O393" i="8" s="1"/>
  <c r="O399" i="8"/>
  <c r="AA404" i="8"/>
  <c r="AA393" i="8" s="1"/>
  <c r="AA399" i="8"/>
  <c r="AM404" i="8"/>
  <c r="AM393" i="8" s="1"/>
  <c r="AM399" i="8"/>
  <c r="AJ401" i="8"/>
  <c r="AJ396" i="8"/>
  <c r="M397" i="8"/>
  <c r="M402" i="8"/>
  <c r="Y397" i="8"/>
  <c r="Y402" i="8"/>
  <c r="AK397" i="8"/>
  <c r="AK402" i="8"/>
  <c r="O322" i="8"/>
  <c r="S394" i="8"/>
  <c r="R398" i="8"/>
  <c r="R403" i="8"/>
  <c r="R411" i="8"/>
  <c r="AD398" i="8"/>
  <c r="AD403" i="8"/>
  <c r="AD411" i="8"/>
  <c r="Q404" i="8"/>
  <c r="Q399" i="8"/>
  <c r="Z401" i="8"/>
  <c r="Z394" i="8" s="1"/>
  <c r="Z396" i="8"/>
  <c r="O402" i="8"/>
  <c r="O321" i="8"/>
  <c r="O397" i="8"/>
  <c r="T403" i="8"/>
  <c r="T411" i="8"/>
  <c r="T398" i="8"/>
  <c r="AF403" i="8"/>
  <c r="AF411" i="8"/>
  <c r="AF398" i="8"/>
  <c r="H315" i="8"/>
  <c r="H391" i="8" s="1"/>
  <c r="H392" i="8" s="1"/>
  <c r="I392" i="8" s="1"/>
  <c r="J392" i="8" s="1"/>
  <c r="AD315" i="8"/>
  <c r="AD391" i="8" s="1"/>
  <c r="AD412" i="8"/>
  <c r="R404" i="8"/>
  <c r="R393" i="8" s="1"/>
  <c r="R399" i="8"/>
  <c r="AA401" i="8"/>
  <c r="AA396" i="8"/>
  <c r="P402" i="8"/>
  <c r="P397" i="8"/>
  <c r="AB402" i="8"/>
  <c r="AB394" i="8" s="1"/>
  <c r="AB397" i="8"/>
  <c r="U403" i="8"/>
  <c r="U411" i="8"/>
  <c r="U398" i="8"/>
  <c r="AG403" i="8"/>
  <c r="AG411" i="8"/>
  <c r="AG398" i="8"/>
  <c r="S315" i="8"/>
  <c r="S391" i="8" s="1"/>
  <c r="S412" i="8"/>
  <c r="AE315" i="8"/>
  <c r="AE391" i="8" s="1"/>
  <c r="AE412" i="8"/>
  <c r="AQ315" i="8"/>
  <c r="AQ391" i="8" s="1"/>
  <c r="I32" i="8"/>
  <c r="J32" i="8" s="1"/>
  <c r="K32" i="8" s="1"/>
  <c r="L32" i="8" s="1"/>
  <c r="M32" i="8" s="1"/>
  <c r="N32" i="8" s="1"/>
  <c r="O32" i="8" s="1"/>
  <c r="P32" i="8" s="1"/>
  <c r="Q32" i="8" s="1"/>
  <c r="R32" i="8" s="1"/>
  <c r="S32" i="8" s="1"/>
  <c r="T32" i="8" s="1"/>
  <c r="U32" i="8" s="1"/>
  <c r="V32" i="8" s="1"/>
  <c r="W32" i="8" s="1"/>
  <c r="X32" i="8" s="1"/>
  <c r="Y32" i="8" s="1"/>
  <c r="Z32" i="8" s="1"/>
  <c r="AA32" i="8" s="1"/>
  <c r="AB32" i="8" s="1"/>
  <c r="AC32" i="8" s="1"/>
  <c r="AD32" i="8" s="1"/>
  <c r="AE32" i="8" s="1"/>
  <c r="AF32" i="8" s="1"/>
  <c r="AG32" i="8" s="1"/>
  <c r="AH32" i="8" s="1"/>
  <c r="AI32" i="8" s="1"/>
  <c r="AJ32" i="8" s="1"/>
  <c r="AK32" i="8" s="1"/>
  <c r="AL32" i="8" s="1"/>
  <c r="AM32" i="8" s="1"/>
  <c r="AN32" i="8" s="1"/>
  <c r="AO32" i="8" s="1"/>
  <c r="AP32" i="8" s="1"/>
  <c r="AQ32" i="8" s="1"/>
  <c r="AR32" i="8" s="1"/>
  <c r="AS32" i="8" s="1"/>
  <c r="AT32" i="8" s="1"/>
  <c r="AU32" i="8" s="1"/>
  <c r="AV32" i="8" s="1"/>
  <c r="AW32" i="8" s="1"/>
  <c r="AX32" i="8" s="1"/>
  <c r="AY32" i="8" s="1"/>
  <c r="AZ32" i="8" s="1"/>
  <c r="BA32" i="8" s="1"/>
  <c r="BB32" i="8" s="1"/>
  <c r="S399" i="8"/>
  <c r="S404" i="8"/>
  <c r="S393" i="8" s="1"/>
  <c r="AE399" i="8"/>
  <c r="AE404" i="8"/>
  <c r="AE393" i="8" s="1"/>
  <c r="Q402" i="8"/>
  <c r="Q394" i="8" s="1"/>
  <c r="Q397" i="8"/>
  <c r="AC402" i="8"/>
  <c r="AC397" i="8"/>
  <c r="BC167" i="8"/>
  <c r="V403" i="8"/>
  <c r="V411" i="8"/>
  <c r="V398" i="8"/>
  <c r="AH403" i="8"/>
  <c r="AH411" i="8"/>
  <c r="AH398" i="8"/>
  <c r="O361" i="8"/>
  <c r="Q315" i="8"/>
  <c r="Q391" i="8" s="1"/>
  <c r="Q412" i="8"/>
  <c r="R315" i="8"/>
  <c r="R391" i="8" s="1"/>
  <c r="R412" i="8"/>
  <c r="T412" i="8"/>
  <c r="AF412" i="8"/>
  <c r="H399" i="8"/>
  <c r="H404" i="8"/>
  <c r="H393" i="8" s="1"/>
  <c r="T399" i="8"/>
  <c r="T404" i="8"/>
  <c r="AF399" i="8"/>
  <c r="AF404" i="8"/>
  <c r="AF393" i="8" s="1"/>
  <c r="AC401" i="8"/>
  <c r="AC394" i="8" s="1"/>
  <c r="AC396" i="8"/>
  <c r="BC162" i="8"/>
  <c r="R402" i="8"/>
  <c r="R394" i="8" s="1"/>
  <c r="R397" i="8"/>
  <c r="AD402" i="8"/>
  <c r="AD397" i="8"/>
  <c r="L394" i="8"/>
  <c r="X394" i="8"/>
  <c r="AA402" i="8"/>
  <c r="AA397" i="8"/>
  <c r="H212" i="8"/>
  <c r="U315" i="8"/>
  <c r="U391" i="8" s="1"/>
  <c r="U412" i="8"/>
  <c r="AG315" i="8"/>
  <c r="AG391" i="8" s="1"/>
  <c r="AG412" i="8"/>
  <c r="I399" i="8"/>
  <c r="I404" i="8"/>
  <c r="I393" i="8" s="1"/>
  <c r="U399" i="8"/>
  <c r="U404" i="8"/>
  <c r="U393" i="8" s="1"/>
  <c r="AG399" i="8"/>
  <c r="AG404" i="8"/>
  <c r="AG393" i="8" s="1"/>
  <c r="AD401" i="8"/>
  <c r="AD396" i="8"/>
  <c r="S402" i="8"/>
  <c r="S397" i="8"/>
  <c r="AE402" i="8"/>
  <c r="AE397" i="8"/>
  <c r="Y394" i="8"/>
  <c r="AF315" i="8"/>
  <c r="AF391" i="8" s="1"/>
  <c r="AM402" i="8"/>
  <c r="AM397" i="8"/>
  <c r="J315" i="8"/>
  <c r="J391" i="8" s="1"/>
  <c r="J412" i="8"/>
  <c r="V315" i="8"/>
  <c r="V391" i="8" s="1"/>
  <c r="V412" i="8"/>
  <c r="AH315" i="8"/>
  <c r="AH391" i="8" s="1"/>
  <c r="AH412" i="8"/>
  <c r="AT315" i="8"/>
  <c r="AT391" i="8" s="1"/>
  <c r="J399" i="8"/>
  <c r="J404" i="8"/>
  <c r="J393" i="8" s="1"/>
  <c r="V399" i="8"/>
  <c r="V404" i="8"/>
  <c r="V393" i="8" s="1"/>
  <c r="AH399" i="8"/>
  <c r="AH404" i="8"/>
  <c r="AH393" i="8" s="1"/>
  <c r="AE396" i="8"/>
  <c r="AE401" i="8"/>
  <c r="AE394" i="8" s="1"/>
  <c r="BC161" i="8"/>
  <c r="T402" i="8"/>
  <c r="T394" i="8" s="1"/>
  <c r="T397" i="8"/>
  <c r="AF402" i="8"/>
  <c r="AF397" i="8"/>
  <c r="N394" i="8"/>
  <c r="M403" i="8"/>
  <c r="M394" i="8" s="1"/>
  <c r="M411" i="8"/>
  <c r="M398" i="8"/>
  <c r="Y403" i="8"/>
  <c r="Y411" i="8"/>
  <c r="Y398" i="8"/>
  <c r="AK403" i="8"/>
  <c r="AK398" i="8"/>
  <c r="O318" i="8"/>
  <c r="AL401" i="8"/>
  <c r="AL396" i="8"/>
  <c r="AP315" i="8"/>
  <c r="AP391" i="8" s="1"/>
  <c r="AD404" i="8"/>
  <c r="AD393" i="8" s="1"/>
  <c r="AD399" i="8"/>
  <c r="K412" i="8"/>
  <c r="K315" i="8"/>
  <c r="AI412" i="8"/>
  <c r="AI315" i="8"/>
  <c r="AI391" i="8" s="1"/>
  <c r="K404" i="8"/>
  <c r="K393" i="8" s="1"/>
  <c r="K399" i="8"/>
  <c r="W404" i="8"/>
  <c r="W393" i="8" s="1"/>
  <c r="W399" i="8"/>
  <c r="AI404" i="8"/>
  <c r="AI393" i="8" s="1"/>
  <c r="AI399" i="8"/>
  <c r="AF396" i="8"/>
  <c r="AF401" i="8"/>
  <c r="AF394" i="8" s="1"/>
  <c r="U402" i="8"/>
  <c r="U394" i="8" s="1"/>
  <c r="U397" i="8"/>
  <c r="AG402" i="8"/>
  <c r="AG397" i="8"/>
  <c r="O354" i="8"/>
  <c r="O401" i="8"/>
  <c r="H210" i="8"/>
  <c r="I210" i="8" s="1"/>
  <c r="J210" i="8" s="1"/>
  <c r="K210" i="8" s="1"/>
  <c r="L210" i="8" s="1"/>
  <c r="M210" i="8" s="1"/>
  <c r="N210" i="8" s="1"/>
  <c r="O210" i="8" s="1"/>
  <c r="AC315" i="8"/>
  <c r="AC391" i="8" s="1"/>
  <c r="AC412" i="8"/>
  <c r="AM401" i="8"/>
  <c r="AM396" i="8"/>
  <c r="W412" i="8"/>
  <c r="W315" i="8"/>
  <c r="W391" i="8" s="1"/>
  <c r="L412" i="8"/>
  <c r="X412" i="8"/>
  <c r="L404" i="8"/>
  <c r="L393" i="8" s="1"/>
  <c r="L399" i="8"/>
  <c r="X404" i="8"/>
  <c r="X393" i="8" s="1"/>
  <c r="X399" i="8"/>
  <c r="AJ404" i="8"/>
  <c r="AJ393" i="8" s="1"/>
  <c r="AJ399" i="8"/>
  <c r="AG396" i="8"/>
  <c r="AG401" i="8"/>
  <c r="V402" i="8"/>
  <c r="V394" i="8" s="1"/>
  <c r="V397" i="8"/>
  <c r="AH402" i="8"/>
  <c r="AH397" i="8"/>
  <c r="O411" i="8"/>
  <c r="AA411" i="8"/>
  <c r="BC215" i="8"/>
  <c r="J218" i="8"/>
  <c r="K218" i="8" s="1"/>
  <c r="L218" i="8" s="1"/>
  <c r="M218" i="8" s="1"/>
  <c r="N218" i="8" s="1"/>
  <c r="AK315" i="8"/>
  <c r="AK391" i="8" s="1"/>
  <c r="M404" i="8"/>
  <c r="M399" i="8"/>
  <c r="AH396" i="8"/>
  <c r="AH401" i="8"/>
  <c r="AH394" i="8" s="1"/>
  <c r="P398" i="8"/>
  <c r="P403" i="8"/>
  <c r="P394" i="8" s="1"/>
  <c r="P411" i="8"/>
  <c r="AB398" i="8"/>
  <c r="AB403" i="8"/>
  <c r="AB411" i="8"/>
  <c r="I310" i="8"/>
  <c r="J310" i="8" s="1"/>
  <c r="K310" i="8" s="1"/>
  <c r="L310" i="8" s="1"/>
  <c r="M310" i="8" s="1"/>
  <c r="N310" i="8" s="1"/>
  <c r="O310" i="8" s="1"/>
  <c r="P310" i="8" s="1"/>
  <c r="Q310" i="8" s="1"/>
  <c r="R310" i="8" s="1"/>
  <c r="S310" i="8" s="1"/>
  <c r="T310" i="8" s="1"/>
  <c r="U310" i="8" s="1"/>
  <c r="V310" i="8" s="1"/>
  <c r="W310" i="8" s="1"/>
  <c r="X310" i="8" s="1"/>
  <c r="Y310" i="8" s="1"/>
  <c r="Z310" i="8" s="1"/>
  <c r="AA310" i="8" s="1"/>
  <c r="AB310" i="8" s="1"/>
  <c r="AC310" i="8" s="1"/>
  <c r="AD310" i="8" s="1"/>
  <c r="AE310" i="8" s="1"/>
  <c r="AF310" i="8" s="1"/>
  <c r="AG310" i="8" s="1"/>
  <c r="AH310" i="8" s="1"/>
  <c r="AI310" i="8" s="1"/>
  <c r="AJ310" i="8" s="1"/>
  <c r="S398" i="8"/>
  <c r="AE398" i="8"/>
  <c r="K402" i="8"/>
  <c r="K394" i="8" s="1"/>
  <c r="W402" i="8"/>
  <c r="W394" i="8" s="1"/>
  <c r="AI402" i="8"/>
  <c r="O403" i="8"/>
  <c r="AA403" i="8"/>
  <c r="Q411" i="8"/>
  <c r="AC411" i="8"/>
  <c r="Q403" i="8"/>
  <c r="AC403" i="8"/>
  <c r="Z402" i="8"/>
  <c r="AL402" i="8"/>
  <c r="S411" i="8"/>
  <c r="AE411" i="8"/>
  <c r="K398" i="8"/>
  <c r="W398" i="8"/>
  <c r="AI398" i="8"/>
  <c r="O360" i="8"/>
  <c r="AB396" i="8"/>
  <c r="L398" i="8"/>
  <c r="X398" i="8"/>
  <c r="AJ398" i="8"/>
  <c r="N398" i="8"/>
  <c r="Z398" i="8"/>
  <c r="AL398" i="8"/>
  <c r="K411" i="8"/>
  <c r="W411" i="8"/>
  <c r="AI411" i="8"/>
  <c r="BC214" i="8"/>
  <c r="O398" i="8"/>
  <c r="AA398" i="8"/>
  <c r="L411" i="8"/>
  <c r="X411" i="8"/>
  <c r="N411" i="8"/>
  <c r="Z411" i="8"/>
  <c r="M393" i="8" l="1"/>
  <c r="O218" i="8"/>
  <c r="Q393" i="8"/>
  <c r="O356" i="8"/>
  <c r="P210" i="8"/>
  <c r="Q210" i="8" s="1"/>
  <c r="R210" i="8" s="1"/>
  <c r="S210" i="8" s="1"/>
  <c r="T210" i="8" s="1"/>
  <c r="U210" i="8" s="1"/>
  <c r="V210" i="8" s="1"/>
  <c r="W210" i="8" s="1"/>
  <c r="X210" i="8" s="1"/>
  <c r="Y210" i="8" s="1"/>
  <c r="Z210" i="8" s="1"/>
  <c r="AA210" i="8" s="1"/>
  <c r="AB210" i="8" s="1"/>
  <c r="AC210" i="8" s="1"/>
  <c r="AD210" i="8" s="1"/>
  <c r="AE210" i="8" s="1"/>
  <c r="AF210" i="8" s="1"/>
  <c r="AG210" i="8" s="1"/>
  <c r="AH210" i="8" s="1"/>
  <c r="AI210" i="8" s="1"/>
  <c r="AJ210" i="8" s="1"/>
  <c r="AK210" i="8" s="1"/>
  <c r="AL210" i="8" s="1"/>
  <c r="AM210" i="8" s="1"/>
  <c r="AN210" i="8" s="1"/>
  <c r="AO210" i="8" s="1"/>
  <c r="AP210" i="8" s="1"/>
  <c r="AQ210" i="8" s="1"/>
  <c r="AR210" i="8" s="1"/>
  <c r="AS210" i="8" s="1"/>
  <c r="AT210" i="8" s="1"/>
  <c r="AU210" i="8" s="1"/>
  <c r="AV210" i="8" s="1"/>
  <c r="AW210" i="8" s="1"/>
  <c r="AX210" i="8" s="1"/>
  <c r="AY210" i="8" s="1"/>
  <c r="AZ210" i="8" s="1"/>
  <c r="BA210" i="8" s="1"/>
  <c r="BB210" i="8" s="1"/>
  <c r="AK394" i="8"/>
  <c r="O323" i="8"/>
  <c r="P169" i="8"/>
  <c r="Q169" i="8" s="1"/>
  <c r="R169" i="8" s="1"/>
  <c r="S169" i="8" s="1"/>
  <c r="AG394" i="8"/>
  <c r="O394" i="8"/>
  <c r="AZ163" i="8"/>
  <c r="BA163" i="8" s="1"/>
  <c r="BB163" i="8" s="1"/>
  <c r="BC313" i="8"/>
  <c r="P393" i="8"/>
  <c r="BA165" i="8"/>
  <c r="BB165" i="8" s="1"/>
  <c r="AD394" i="8"/>
  <c r="AA394" i="8"/>
  <c r="AJ394" i="8"/>
  <c r="O325" i="8"/>
  <c r="P171" i="8"/>
  <c r="Q171" i="8" s="1"/>
  <c r="R171" i="8" s="1"/>
  <c r="S171" i="8" s="1"/>
  <c r="T171" i="8" s="1"/>
  <c r="U171" i="8" s="1"/>
  <c r="V171" i="8" s="1"/>
  <c r="W171" i="8" s="1"/>
  <c r="X171" i="8" s="1"/>
  <c r="Y171" i="8" s="1"/>
  <c r="Z171" i="8" s="1"/>
  <c r="AA171" i="8" s="1"/>
  <c r="AB171" i="8" s="1"/>
  <c r="AC171" i="8" s="1"/>
  <c r="AD171" i="8" s="1"/>
  <c r="AE171" i="8" s="1"/>
  <c r="AF171" i="8" s="1"/>
  <c r="AG171" i="8" s="1"/>
  <c r="AH171" i="8" s="1"/>
  <c r="AI171" i="8" s="1"/>
  <c r="AJ171" i="8" s="1"/>
  <c r="AK171" i="8" s="1"/>
  <c r="AL171" i="8" s="1"/>
  <c r="AM171" i="8" s="1"/>
  <c r="AN171" i="8" s="1"/>
  <c r="I212" i="8"/>
  <c r="H313" i="8"/>
  <c r="H314" i="8" s="1"/>
  <c r="K391" i="8"/>
  <c r="K392" i="8" s="1"/>
  <c r="L392" i="8" s="1"/>
  <c r="M392" i="8" s="1"/>
  <c r="N392" i="8" s="1"/>
  <c r="O392" i="8" s="1"/>
  <c r="P392" i="8" s="1"/>
  <c r="Q392" i="8" s="1"/>
  <c r="R392" i="8" s="1"/>
  <c r="S392" i="8" s="1"/>
  <c r="T392" i="8" s="1"/>
  <c r="U392" i="8" s="1"/>
  <c r="V392" i="8" s="1"/>
  <c r="W392" i="8" s="1"/>
  <c r="X392" i="8" s="1"/>
  <c r="Y392" i="8" s="1"/>
  <c r="Z392" i="8" s="1"/>
  <c r="AA392" i="8" s="1"/>
  <c r="AB392" i="8" s="1"/>
  <c r="AC392" i="8" s="1"/>
  <c r="AD392" i="8" s="1"/>
  <c r="AE392" i="8" s="1"/>
  <c r="AF392" i="8" s="1"/>
  <c r="AG392" i="8" s="1"/>
  <c r="AH392" i="8" s="1"/>
  <c r="AI392" i="8" s="1"/>
  <c r="AJ392" i="8" s="1"/>
  <c r="AK392" i="8" s="1"/>
  <c r="AL392" i="8" s="1"/>
  <c r="AM392" i="8" s="1"/>
  <c r="AN392" i="8" s="1"/>
  <c r="AO392" i="8" s="1"/>
  <c r="AP392" i="8" s="1"/>
  <c r="AQ392" i="8" s="1"/>
  <c r="AR392" i="8" s="1"/>
  <c r="AS392" i="8" s="1"/>
  <c r="AT392" i="8" s="1"/>
  <c r="AU392" i="8" s="1"/>
  <c r="AV392" i="8" s="1"/>
  <c r="AW392" i="8" s="1"/>
  <c r="AX392" i="8" s="1"/>
  <c r="AY392" i="8" s="1"/>
  <c r="AZ392" i="8" s="1"/>
  <c r="BA392" i="8" s="1"/>
  <c r="BB392" i="8" s="1"/>
  <c r="BC315" i="8"/>
  <c r="BC391" i="8" s="1"/>
  <c r="T393" i="8"/>
  <c r="AC393" i="8"/>
  <c r="I313" i="8" l="1"/>
  <c r="I314" i="8" s="1"/>
  <c r="J212" i="8"/>
  <c r="P218" i="8"/>
  <c r="Q218" i="8" s="1"/>
  <c r="R218" i="8" s="1"/>
  <c r="S218" i="8" s="1"/>
  <c r="T218" i="8" s="1"/>
  <c r="U218" i="8" s="1"/>
  <c r="V218" i="8" s="1"/>
  <c r="W218" i="8" s="1"/>
  <c r="X218" i="8" s="1"/>
  <c r="Y218" i="8" s="1"/>
  <c r="Z218" i="8" s="1"/>
  <c r="AA218" i="8" s="1"/>
  <c r="AB218" i="8" s="1"/>
  <c r="AC218" i="8" s="1"/>
  <c r="AD218" i="8" s="1"/>
  <c r="AE218" i="8" s="1"/>
  <c r="AF218" i="8" s="1"/>
  <c r="AG218" i="8" s="1"/>
  <c r="AH218" i="8" s="1"/>
  <c r="AI218" i="8" s="1"/>
  <c r="AJ218" i="8" s="1"/>
  <c r="AK218" i="8" s="1"/>
  <c r="AL218" i="8" s="1"/>
  <c r="AM218" i="8" s="1"/>
  <c r="AN218" i="8" s="1"/>
  <c r="BC218" i="8"/>
  <c r="J313" i="8" l="1"/>
  <c r="J314" i="8" s="1"/>
  <c r="K212" i="8"/>
  <c r="L212" i="8" l="1"/>
  <c r="K313" i="8"/>
  <c r="K314" i="8" s="1"/>
  <c r="M212" i="8" l="1"/>
  <c r="L313" i="8"/>
  <c r="L314" i="8" s="1"/>
  <c r="N212" i="8" l="1"/>
  <c r="M313" i="8"/>
  <c r="M314" i="8" s="1"/>
  <c r="N313" i="8" l="1"/>
  <c r="N314" i="8" s="1"/>
  <c r="O212" i="8"/>
  <c r="O313" i="8" l="1"/>
  <c r="O314" i="8" s="1"/>
  <c r="O358" i="8"/>
  <c r="P212" i="8"/>
  <c r="O319" i="8"/>
  <c r="P313" i="8" l="1"/>
  <c r="P314" i="8" s="1"/>
  <c r="Q212" i="8"/>
  <c r="Q313" i="8" l="1"/>
  <c r="Q314" i="8" s="1"/>
  <c r="R212" i="8"/>
  <c r="R313" i="8" l="1"/>
  <c r="R314" i="8" s="1"/>
  <c r="S212" i="8"/>
  <c r="S313" i="8" l="1"/>
  <c r="S314" i="8" s="1"/>
  <c r="T212" i="8"/>
  <c r="U212" i="8" l="1"/>
  <c r="T313" i="8"/>
  <c r="T314" i="8" s="1"/>
  <c r="U313" i="8" l="1"/>
  <c r="U314" i="8" s="1"/>
  <c r="V212" i="8"/>
  <c r="V313" i="8" l="1"/>
  <c r="V314" i="8" s="1"/>
  <c r="W212" i="8"/>
  <c r="X212" i="8" l="1"/>
  <c r="W313" i="8"/>
  <c r="W314" i="8" s="1"/>
  <c r="X313" i="8" l="1"/>
  <c r="X314" i="8" s="1"/>
  <c r="Y212" i="8"/>
  <c r="Z212" i="8" l="1"/>
  <c r="Y313" i="8"/>
  <c r="Y314" i="8" s="1"/>
  <c r="Z313" i="8" l="1"/>
  <c r="Z314" i="8" s="1"/>
  <c r="AA212" i="8"/>
  <c r="AA313" i="8" l="1"/>
  <c r="AA314" i="8" s="1"/>
  <c r="AB212" i="8"/>
  <c r="AB313" i="8" l="1"/>
  <c r="AB314" i="8" s="1"/>
  <c r="AC212" i="8"/>
  <c r="AC313" i="8" l="1"/>
  <c r="AC314" i="8" s="1"/>
  <c r="AD212" i="8"/>
  <c r="AD313" i="8" l="1"/>
  <c r="AD314" i="8" s="1"/>
  <c r="AE212" i="8"/>
  <c r="AE313" i="8" l="1"/>
  <c r="AE314" i="8" s="1"/>
  <c r="AF212" i="8"/>
  <c r="AG212" i="8" l="1"/>
  <c r="AF313" i="8"/>
  <c r="AF314" i="8" s="1"/>
  <c r="AG313" i="8" l="1"/>
  <c r="AG314" i="8" s="1"/>
  <c r="AH212" i="8"/>
  <c r="AH313" i="8" l="1"/>
  <c r="AH314" i="8" s="1"/>
  <c r="AI212" i="8"/>
  <c r="AI314" i="8" l="1"/>
  <c r="AJ212" i="8"/>
  <c r="AI313" i="8"/>
  <c r="AJ313" i="8" l="1"/>
  <c r="AK212" i="8"/>
  <c r="AJ314" i="8"/>
  <c r="AL212" i="8" l="1"/>
  <c r="AM212" i="8" s="1"/>
  <c r="AN212" i="8" s="1"/>
  <c r="AO212" i="8" s="1"/>
  <c r="AP212" i="8" s="1"/>
  <c r="AQ212" i="8" s="1"/>
  <c r="AR212" i="8" s="1"/>
  <c r="AS212" i="8" s="1"/>
  <c r="AT212" i="8" s="1"/>
  <c r="AU212" i="8" s="1"/>
  <c r="AV212" i="8" s="1"/>
  <c r="AW212" i="8" s="1"/>
  <c r="AX212" i="8" s="1"/>
  <c r="AY212" i="8" s="1"/>
  <c r="AZ212" i="8" s="1"/>
  <c r="BA212" i="8" s="1"/>
  <c r="BB212" i="8" s="1"/>
  <c r="AK313" i="8"/>
  <c r="C5" i="3" l="1"/>
  <c r="C6" i="3" s="1"/>
  <c r="C7" i="3" s="1"/>
  <c r="C8" i="3" s="1"/>
  <c r="C9" i="3" l="1"/>
  <c r="C10" i="3" s="1"/>
  <c r="C11" i="3" s="1"/>
  <c r="C12" i="3" s="1"/>
  <c r="C13" i="3" s="1"/>
  <c r="C128" i="3"/>
  <c r="C129" i="3" s="1"/>
  <c r="C130" i="3" s="1"/>
  <c r="C131" i="3" s="1"/>
  <c r="C132" i="3" s="1"/>
  <c r="C133" i="3" s="1"/>
  <c r="C134" i="3" s="1"/>
  <c r="C135" i="3" s="1"/>
  <c r="C136" i="3" s="1"/>
  <c r="C137" i="3" s="1"/>
  <c r="C138" i="3" s="1"/>
  <c r="C21" i="3" l="1"/>
  <c r="C22" i="3" s="1"/>
  <c r="C23" i="3" s="1"/>
  <c r="C24" i="3" s="1"/>
  <c r="C25" i="3" s="1"/>
  <c r="C26" i="3" s="1"/>
  <c r="C14" i="3"/>
  <c r="C15" i="3" s="1"/>
  <c r="C16" i="3" s="1"/>
  <c r="C17" i="3" s="1"/>
  <c r="C18" i="3" s="1"/>
  <c r="C143" i="3"/>
  <c r="C144" i="3" s="1"/>
  <c r="C145" i="3" s="1"/>
  <c r="C146" i="3" s="1"/>
  <c r="C27" i="3" l="1"/>
  <c r="C28" i="3" s="1"/>
  <c r="C29" i="3" s="1"/>
  <c r="B4" i="1"/>
  <c r="B5" i="1" s="1"/>
  <c r="B6" i="1" s="1"/>
  <c r="B7" i="1" s="1"/>
  <c r="B8" i="1" s="1"/>
  <c r="B9" i="1" s="1"/>
  <c r="B10" i="1" s="1"/>
  <c r="B11" i="1" s="1"/>
  <c r="B12" i="1" s="1"/>
  <c r="B13" i="1" s="1"/>
  <c r="B14" i="1" s="1"/>
  <c r="B15" i="1" s="1"/>
  <c r="B16" i="1" s="1"/>
  <c r="C30" i="3" l="1"/>
  <c r="C31" i="3" l="1"/>
  <c r="C32" i="3" s="1"/>
  <c r="C33" i="3" s="1"/>
  <c r="C34" i="3" s="1"/>
  <c r="C35" i="3" s="1"/>
  <c r="C36" i="3" s="1"/>
  <c r="C37" i="3" s="1"/>
  <c r="C39" i="3" l="1"/>
  <c r="C40" i="3" s="1"/>
  <c r="C41" i="3" s="1"/>
  <c r="C42" i="3" s="1"/>
  <c r="C43" i="3" s="1"/>
  <c r="C44" i="3" s="1"/>
  <c r="C45" i="3" s="1"/>
  <c r="C46" i="3" s="1"/>
  <c r="C47" i="3" s="1"/>
  <c r="C48" i="3" s="1"/>
  <c r="C49" i="3" s="1"/>
  <c r="C50" i="3" s="1"/>
  <c r="C51"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9" i="3" s="1"/>
  <c r="C120" i="3" s="1"/>
  <c r="C121" i="3" s="1"/>
  <c r="C122" i="3" s="1"/>
</calcChain>
</file>

<file path=xl/sharedStrings.xml><?xml version="1.0" encoding="utf-8"?>
<sst xmlns="http://schemas.openxmlformats.org/spreadsheetml/2006/main" count="1392" uniqueCount="710">
  <si>
    <t>■</t>
    <phoneticPr fontId="1"/>
  </si>
  <si>
    <t>改訂履歴</t>
    <rPh sb="0" eb="4">
      <t>カイテイリレキ</t>
    </rPh>
    <phoneticPr fontId="1"/>
  </si>
  <si>
    <t>No</t>
    <phoneticPr fontId="1"/>
  </si>
  <si>
    <t>日付</t>
    <rPh sb="0" eb="2">
      <t>ヒヅケ</t>
    </rPh>
    <phoneticPr fontId="1"/>
  </si>
  <si>
    <t>改訂者</t>
    <rPh sb="0" eb="3">
      <t>カイテイシャ</t>
    </rPh>
    <phoneticPr fontId="1"/>
  </si>
  <si>
    <t>対応Ver</t>
    <rPh sb="0" eb="2">
      <t>タイオウ</t>
    </rPh>
    <phoneticPr fontId="1"/>
  </si>
  <si>
    <t>更新シート</t>
    <rPh sb="0" eb="2">
      <t>コウシン</t>
    </rPh>
    <phoneticPr fontId="1"/>
  </si>
  <si>
    <t>変更内容</t>
    <rPh sb="0" eb="4">
      <t>ヘンコウナイヨウ</t>
    </rPh>
    <phoneticPr fontId="1"/>
  </si>
  <si>
    <t>全て</t>
    <rPh sb="0" eb="1">
      <t>スベ</t>
    </rPh>
    <phoneticPr fontId="1"/>
  </si>
  <si>
    <t>新規作成</t>
    <rPh sb="0" eb="4">
      <t>シンキサクセイ</t>
    </rPh>
    <phoneticPr fontId="1"/>
  </si>
  <si>
    <t>使い方</t>
    <rPh sb="0" eb="1">
      <t>ツカ</t>
    </rPh>
    <rPh sb="2" eb="3">
      <t>カタ</t>
    </rPh>
    <phoneticPr fontId="1"/>
  </si>
  <si>
    <t>①</t>
    <phoneticPr fontId="1"/>
  </si>
  <si>
    <t>②</t>
    <phoneticPr fontId="1"/>
  </si>
  <si>
    <t>③</t>
    <phoneticPr fontId="1"/>
  </si>
  <si>
    <t xml:space="preserve">  上記が出力されていない場合、いずれかの問題が発生しています。</t>
  </si>
  <si>
    <t>【補足】</t>
    <phoneticPr fontId="1"/>
  </si>
  <si>
    <t>システム構成</t>
    <rPh sb="4" eb="6">
      <t>コウセイ</t>
    </rPh>
    <phoneticPr fontId="1"/>
  </si>
  <si>
    <t>開発範囲</t>
    <rPh sb="0" eb="4">
      <t>カイハツハンイ</t>
    </rPh>
    <phoneticPr fontId="1"/>
  </si>
  <si>
    <t>【概要】</t>
    <rPh sb="1" eb="3">
      <t>ガイヨウ</t>
    </rPh>
    <phoneticPr fontId="1"/>
  </si>
  <si>
    <t>動作仕様</t>
    <rPh sb="0" eb="2">
      <t>ドウサ</t>
    </rPh>
    <rPh sb="2" eb="4">
      <t>シヨウ</t>
    </rPh>
    <phoneticPr fontId="1"/>
  </si>
  <si>
    <t>【動作環境】</t>
    <phoneticPr fontId="1"/>
  </si>
  <si>
    <t>【DBの連携対象テーブル】</t>
    <rPh sb="4" eb="8">
      <t>レンケイタイショウ</t>
    </rPh>
    <phoneticPr fontId="1"/>
  </si>
  <si>
    <t>→</t>
    <phoneticPr fontId="1"/>
  </si>
  <si>
    <t>●</t>
    <phoneticPr fontId="1"/>
  </si>
  <si>
    <t>【進捗状況の表示】</t>
    <rPh sb="1" eb="5">
      <t>シンチョクジョウキョウ</t>
    </rPh>
    <rPh sb="6" eb="8">
      <t>ヒョウジ</t>
    </rPh>
    <phoneticPr fontId="1"/>
  </si>
  <si>
    <t>フォルダ構成</t>
    <rPh sb="4" eb="6">
      <t>コウセイ</t>
    </rPh>
    <phoneticPr fontId="1"/>
  </si>
  <si>
    <t>Log</t>
    <phoneticPr fontId="1"/>
  </si>
  <si>
    <t>ファイル仕様</t>
    <rPh sb="4" eb="6">
      <t>シヨウ</t>
    </rPh>
    <phoneticPr fontId="1"/>
  </si>
  <si>
    <t>説明</t>
    <rPh sb="0" eb="2">
      <t>セツメイ</t>
    </rPh>
    <phoneticPr fontId="1"/>
  </si>
  <si>
    <t>小佐井</t>
    <rPh sb="0" eb="3">
      <t>コサイ</t>
    </rPh>
    <phoneticPr fontId="1"/>
  </si>
  <si>
    <t>コンソール上もしくはログ上に「終了(0)」が出力されれば正常終了となります。</t>
    <phoneticPr fontId="1"/>
  </si>
  <si>
    <t>0.1.0</t>
    <phoneticPr fontId="1"/>
  </si>
  <si>
    <t>仕様およびサンプルは「ファイル仕様」シートをご参照ください。</t>
    <rPh sb="0" eb="2">
      <t>シヨウ</t>
    </rPh>
    <rPh sb="15" eb="17">
      <t>シヨウ</t>
    </rPh>
    <rPh sb="23" eb="25">
      <t>サンショウ</t>
    </rPh>
    <phoneticPr fontId="1"/>
  </si>
  <si>
    <t>④</t>
    <phoneticPr fontId="1"/>
  </si>
  <si>
    <t>：</t>
    <phoneticPr fontId="1"/>
  </si>
  <si>
    <t>＜ER図＞</t>
    <rPh sb="3" eb="4">
      <t>ズ</t>
    </rPh>
    <phoneticPr fontId="1"/>
  </si>
  <si>
    <t>line_id</t>
  </si>
  <si>
    <t>derivation</t>
  </si>
  <si>
    <t>以上</t>
    <rPh sb="0" eb="2">
      <t>イジョウ</t>
    </rPh>
    <phoneticPr fontId="1"/>
  </si>
  <si>
    <t>「SQL\～.sql」をテキストエディタ等で作成してください。</t>
    <rPh sb="22" eb="24">
      <t>サクセイ</t>
    </rPh>
    <phoneticPr fontId="1"/>
  </si>
  <si>
    <t>＜ER図とSQL例＞あくまでサンプルとします。データのサンプル例はシート「データ例」を参照。</t>
    <rPh sb="3" eb="4">
      <t>ズ</t>
    </rPh>
    <rPh sb="8" eb="9">
      <t>レイ</t>
    </rPh>
    <rPh sb="31" eb="32">
      <t>レイ</t>
    </rPh>
    <rPh sb="40" eb="41">
      <t>レイ</t>
    </rPh>
    <rPh sb="43" eb="45">
      <t>サンショウ</t>
    </rPh>
    <phoneticPr fontId="1"/>
  </si>
  <si>
    <t>tact_id</t>
    <phoneticPr fontId="1"/>
  </si>
  <si>
    <t>vap.t_tact_management</t>
    <phoneticPr fontId="1"/>
  </si>
  <si>
    <t>line_id</t>
    <phoneticPr fontId="1"/>
  </si>
  <si>
    <t>model_cd</t>
  </si>
  <si>
    <t>basic_parts_no</t>
    <phoneticPr fontId="1"/>
  </si>
  <si>
    <t>tact</t>
  </si>
  <si>
    <t>we_amount</t>
  </si>
  <si>
    <t>production_lur</t>
  </si>
  <si>
    <t>md.m_line</t>
    <phoneticPr fontId="1"/>
  </si>
  <si>
    <t>vap.t_weorder</t>
    <phoneticPr fontId="1"/>
  </si>
  <si>
    <t>＜SQL例＞</t>
    <rPh sb="4" eb="5">
      <t>レイ</t>
    </rPh>
    <phoneticPr fontId="1"/>
  </si>
  <si>
    <t>「setting.ini」（詳細はファイル仕様参照。以降「INI」と呼びます）をテキストエディタ等で以下の項目を実行環境に合わせて修正してください。</t>
    <rPh sb="14" eb="16">
      <t>ショウサイ</t>
    </rPh>
    <rPh sb="21" eb="23">
      <t>シヨウ</t>
    </rPh>
    <rPh sb="23" eb="25">
      <t>サンショウ</t>
    </rPh>
    <rPh sb="26" eb="28">
      <t>イコウ</t>
    </rPh>
    <rPh sb="34" eb="35">
      <t>ヨ</t>
    </rPh>
    <phoneticPr fontId="1"/>
  </si>
  <si>
    <t>問題が発生し問い合わせ等ある場合、合わせてログフォルダも展開お願いいたします。</t>
    <rPh sb="3" eb="5">
      <t>ハッセイ</t>
    </rPh>
    <phoneticPr fontId="1"/>
  </si>
  <si>
    <t>実行終了結果（戻り値）は以下の通りです。</t>
    <rPh sb="0" eb="4">
      <t>ジッコウシュウリョウ</t>
    </rPh>
    <rPh sb="4" eb="6">
      <t>ケッカ</t>
    </rPh>
    <phoneticPr fontId="1"/>
  </si>
  <si>
    <t>OA NW</t>
    <phoneticPr fontId="1"/>
  </si>
  <si>
    <t>DMZ NW</t>
    <phoneticPr fontId="1"/>
  </si>
  <si>
    <t>熊本FA NW</t>
    <rPh sb="0" eb="2">
      <t>クマモト</t>
    </rPh>
    <phoneticPr fontId="1"/>
  </si>
  <si>
    <t>読込</t>
    <rPh sb="0" eb="2">
      <t>ヨミコミ</t>
    </rPh>
    <phoneticPr fontId="1"/>
  </si>
  <si>
    <t>出力</t>
    <rPh sb="0" eb="2">
      <t>シュツリョク</t>
    </rPh>
    <phoneticPr fontId="1"/>
  </si>
  <si>
    <t>アップ</t>
    <phoneticPr fontId="1"/>
  </si>
  <si>
    <t>ロード</t>
    <phoneticPr fontId="1"/>
  </si>
  <si>
    <t>ダウン</t>
    <phoneticPr fontId="1"/>
  </si>
  <si>
    <t>登録</t>
    <rPh sb="0" eb="2">
      <t>トウロク</t>
    </rPh>
    <phoneticPr fontId="1"/>
  </si>
  <si>
    <t>OA NW内の共有フォルダから計画Excelファイルを読み込み、CSVファイルを作成し、DMZ NW内のSFTPサーバの所定フォルダにアップロードする。</t>
    <rPh sb="5" eb="6">
      <t>ナイ</t>
    </rPh>
    <rPh sb="7" eb="9">
      <t>キョウユウ</t>
    </rPh>
    <rPh sb="15" eb="17">
      <t>ケイカク</t>
    </rPh>
    <rPh sb="27" eb="28">
      <t>ヨ</t>
    </rPh>
    <rPh sb="29" eb="30">
      <t>コ</t>
    </rPh>
    <rPh sb="40" eb="42">
      <t>サクセイ</t>
    </rPh>
    <rPh sb="50" eb="51">
      <t>ナイ</t>
    </rPh>
    <rPh sb="60" eb="62">
      <t>ショテイ</t>
    </rPh>
    <phoneticPr fontId="1"/>
  </si>
  <si>
    <t>DMZ NW内のSFTPサーバの所定フォルダからCSVファイルをダウンロードして読み込み、熊本FA NW内のDBサーバの溶接計画DB内の所定テーブルにデータ登録する。</t>
    <rPh sb="6" eb="7">
      <t>ナイ</t>
    </rPh>
    <rPh sb="16" eb="18">
      <t>ショテイ</t>
    </rPh>
    <rPh sb="40" eb="41">
      <t>ヨ</t>
    </rPh>
    <rPh sb="42" eb="43">
      <t>コ</t>
    </rPh>
    <rPh sb="45" eb="47">
      <t>クマモト</t>
    </rPh>
    <rPh sb="52" eb="53">
      <t>ナイ</t>
    </rPh>
    <rPh sb="60" eb="64">
      <t>ヨウセツケイカク</t>
    </rPh>
    <rPh sb="66" eb="67">
      <t>ナイ</t>
    </rPh>
    <rPh sb="68" eb="70">
      <t>ショテイ</t>
    </rPh>
    <rPh sb="78" eb="80">
      <t>トウロク</t>
    </rPh>
    <phoneticPr fontId="1"/>
  </si>
  <si>
    <t xml:space="preserve"> .Net Framework 4.8</t>
    <phoneticPr fontId="1"/>
  </si>
  <si>
    <t>（実行環境フォルダ）</t>
    <rPh sb="1" eb="5">
      <t>ジッコウカンキョウ</t>
    </rPh>
    <phoneticPr fontId="1"/>
  </si>
  <si>
    <t>SQL</t>
    <phoneticPr fontId="1"/>
  </si>
  <si>
    <t>実行ファイル　ExcelToCsvToDb.exe</t>
    <rPh sb="0" eb="2">
      <t>ジッコウ</t>
    </rPh>
    <phoneticPr fontId="1"/>
  </si>
  <si>
    <t>ライブラリファイル　～.dll</t>
    <phoneticPr fontId="1"/>
  </si>
  <si>
    <t>設定ファイル　setting.ini</t>
    <rPh sb="0" eb="2">
      <t>セッテイ</t>
    </rPh>
    <phoneticPr fontId="1"/>
  </si>
  <si>
    <t>ログファイル　～.log</t>
    <phoneticPr fontId="1"/>
  </si>
  <si>
    <t>設定ファイル(setting.ini)</t>
    <rPh sb="0" eb="2">
      <t>セッテイ</t>
    </rPh>
    <phoneticPr fontId="1"/>
  </si>
  <si>
    <t>セクショ名・キー名</t>
    <rPh sb="4" eb="5">
      <t>メイ</t>
    </rPh>
    <rPh sb="8" eb="9">
      <t>メイ</t>
    </rPh>
    <phoneticPr fontId="1"/>
  </si>
  <si>
    <t>InFolder</t>
    <phoneticPr fontId="1"/>
  </si>
  <si>
    <t>ExcelSheetCheckItems</t>
    <phoneticPr fontId="1"/>
  </si>
  <si>
    <t>ExcelDateRow</t>
    <phoneticPr fontId="1"/>
  </si>
  <si>
    <t>ExcelDateRowStartCol</t>
    <phoneticPr fontId="1"/>
  </si>
  <si>
    <t>ExcelDateRowEndValue</t>
    <phoneticPr fontId="1"/>
  </si>
  <si>
    <t>ExcelDataStartRow</t>
    <phoneticPr fontId="1"/>
  </si>
  <si>
    <t>ExcelDataEndJudgeCol</t>
    <phoneticPr fontId="1"/>
  </si>
  <si>
    <t>ExcelDataEndJudgeValue</t>
    <phoneticPr fontId="1"/>
  </si>
  <si>
    <t>ExcelMcSeisanFukaRowJudgeCol</t>
    <phoneticPr fontId="1"/>
  </si>
  <si>
    <t>ExcelAfWeCol</t>
    <phoneticPr fontId="1"/>
  </si>
  <si>
    <t>CsvFileNameWeOrder</t>
    <phoneticPr fontId="1"/>
  </si>
  <si>
    <t>FileDtPrefix</t>
    <phoneticPr fontId="1"/>
  </si>
  <si>
    <t>FileDtSuffix</t>
    <phoneticPr fontId="1"/>
  </si>
  <si>
    <t>CsvFileNamePatterns</t>
    <phoneticPr fontId="1"/>
  </si>
  <si>
    <t>InsertSqlFiles</t>
    <phoneticPr fontId="1"/>
  </si>
  <si>
    <t>DupCheckSqlFiles</t>
    <phoneticPr fontId="1"/>
  </si>
  <si>
    <t>DbProviderName</t>
    <phoneticPr fontId="1"/>
  </si>
  <si>
    <t>DbConnectionString</t>
    <phoneticPr fontId="1"/>
  </si>
  <si>
    <t>ActionAfterSFTPDownload</t>
    <phoneticPr fontId="1"/>
  </si>
  <si>
    <t>SFTPダウンロード後のアクション　"DELETE"：ダウンロード元ファイルの削除</t>
    <phoneticPr fontId="1"/>
  </si>
  <si>
    <t>SFTP接続情報セクション　「Excel→CSV処理」と「CSV→DB処理」の共通セクション</t>
    <rPh sb="4" eb="8">
      <t>セツゾクジョウホウ</t>
    </rPh>
    <rPh sb="35" eb="37">
      <t>ショリ</t>
    </rPh>
    <rPh sb="39" eb="41">
      <t>キョウツウ</t>
    </rPh>
    <phoneticPr fontId="1"/>
  </si>
  <si>
    <t>Host</t>
    <phoneticPr fontId="1"/>
  </si>
  <si>
    <t>Port</t>
    <phoneticPr fontId="1"/>
  </si>
  <si>
    <t>UserName</t>
    <phoneticPr fontId="1"/>
  </si>
  <si>
    <t>PrivateKeyFilePath</t>
    <phoneticPr fontId="1"/>
  </si>
  <si>
    <t>RemotePath</t>
    <phoneticPr fontId="1"/>
  </si>
  <si>
    <t>CSVファイル（タクト管理）</t>
    <rPh sb="11" eb="13">
      <t>カンリ</t>
    </rPh>
    <phoneticPr fontId="1"/>
  </si>
  <si>
    <t>列名</t>
    <rPh sb="0" eb="1">
      <t>レツ</t>
    </rPh>
    <rPh sb="1" eb="2">
      <t>メイ</t>
    </rPh>
    <phoneticPr fontId="1"/>
  </si>
  <si>
    <t>機種コード</t>
    <phoneticPr fontId="1"/>
  </si>
  <si>
    <t>基本部番</t>
    <phoneticPr fontId="1"/>
  </si>
  <si>
    <t>派生</t>
    <phoneticPr fontId="1"/>
  </si>
  <si>
    <t>タクト</t>
    <phoneticPr fontId="1"/>
  </si>
  <si>
    <t>対象Excelシート中の機種コードを転記</t>
    <rPh sb="12" eb="14">
      <t>キシュ</t>
    </rPh>
    <phoneticPr fontId="1"/>
  </si>
  <si>
    <t>対象Excelシート中の仕向を転記</t>
    <rPh sb="12" eb="14">
      <t>シム</t>
    </rPh>
    <phoneticPr fontId="1"/>
  </si>
  <si>
    <t>対象Excelシート中のタクトを転記</t>
    <phoneticPr fontId="1"/>
  </si>
  <si>
    <t>対象Excelシート中の部番を転記
（但し改行コード除去、半角ハイフンを半角スペースに置換、15桁右端半角スペース埋め）</t>
    <rPh sb="12" eb="14">
      <t>ブバン</t>
    </rPh>
    <rPh sb="19" eb="20">
      <t>タダ</t>
    </rPh>
    <rPh sb="21" eb="23">
      <t>カイギョウ</t>
    </rPh>
    <rPh sb="26" eb="28">
      <t>ジョキョ</t>
    </rPh>
    <rPh sb="29" eb="31">
      <t>ハンカク</t>
    </rPh>
    <rPh sb="36" eb="38">
      <t>ハンカク</t>
    </rPh>
    <rPh sb="43" eb="45">
      <t>チカン</t>
    </rPh>
    <rPh sb="48" eb="49">
      <t>ケタ</t>
    </rPh>
    <rPh sb="49" eb="51">
      <t>ウタン</t>
    </rPh>
    <rPh sb="51" eb="53">
      <t>ハンカク</t>
    </rPh>
    <rPh sb="57" eb="58">
      <t>ウ</t>
    </rPh>
    <phoneticPr fontId="1"/>
  </si>
  <si>
    <t>CSVファイル（溶接加工計画）</t>
    <rPh sb="8" eb="14">
      <t>ヨウセツカコウケイカク</t>
    </rPh>
    <phoneticPr fontId="1"/>
  </si>
  <si>
    <t>WE生産日</t>
    <phoneticPr fontId="1"/>
  </si>
  <si>
    <t>WE台数</t>
    <phoneticPr fontId="1"/>
  </si>
  <si>
    <t>AF払出台数_today</t>
    <phoneticPr fontId="1"/>
  </si>
  <si>
    <t>勤怠</t>
    <phoneticPr fontId="1"/>
  </si>
  <si>
    <t>生産負荷率</t>
    <phoneticPr fontId="1"/>
  </si>
  <si>
    <t>タクト管理CSVの基本部番</t>
    <rPh sb="9" eb="13">
      <t>キホンブバン</t>
    </rPh>
    <phoneticPr fontId="1"/>
  </si>
  <si>
    <t>対象Excelシート中の日付を転記</t>
    <rPh sb="12" eb="14">
      <t>ヒヅケ</t>
    </rPh>
    <rPh sb="15" eb="17">
      <t>テンキ</t>
    </rPh>
    <phoneticPr fontId="1"/>
  </si>
  <si>
    <t>対象Excelシート中の対象日付列のWE行の値を転記</t>
    <rPh sb="12" eb="14">
      <t>タイショウ</t>
    </rPh>
    <rPh sb="14" eb="16">
      <t>ヒヅケ</t>
    </rPh>
    <rPh sb="16" eb="17">
      <t>レツ</t>
    </rPh>
    <rPh sb="20" eb="21">
      <t>ギョウ</t>
    </rPh>
    <rPh sb="22" eb="23">
      <t>アタイ</t>
    </rPh>
    <rPh sb="24" eb="26">
      <t>テンキ</t>
    </rPh>
    <phoneticPr fontId="1"/>
  </si>
  <si>
    <t>対象Excelシート中の対象日付列のAF行の値を転記</t>
    <rPh sb="12" eb="14">
      <t>タイショウ</t>
    </rPh>
    <rPh sb="14" eb="16">
      <t>ヒヅケ</t>
    </rPh>
    <rPh sb="16" eb="17">
      <t>レツ</t>
    </rPh>
    <rPh sb="20" eb="21">
      <t>ギョウ</t>
    </rPh>
    <rPh sb="22" eb="23">
      <t>アタイ</t>
    </rPh>
    <rPh sb="24" eb="26">
      <t>テンキ</t>
    </rPh>
    <phoneticPr fontId="1"/>
  </si>
  <si>
    <t>対象Excelシート中のシフトを転記</t>
    <phoneticPr fontId="1"/>
  </si>
  <si>
    <t>対象Excelシート中の対象日付列のMC生産負荷行の値を転記</t>
    <rPh sb="12" eb="14">
      <t>タイショウ</t>
    </rPh>
    <rPh sb="14" eb="16">
      <t>ヒヅケ</t>
    </rPh>
    <rPh sb="16" eb="17">
      <t>レツ</t>
    </rPh>
    <rPh sb="20" eb="24">
      <t>セイサンフカ</t>
    </rPh>
    <rPh sb="24" eb="25">
      <t>ギョウ</t>
    </rPh>
    <rPh sb="26" eb="27">
      <t>アタイ</t>
    </rPh>
    <rPh sb="28" eb="30">
      <t>テンキ</t>
    </rPh>
    <phoneticPr fontId="1"/>
  </si>
  <si>
    <t>DBの接続文字列　Postgre SQLの場合、「Host=xxx;Port=xxx;Database=xxx;Username=xxx;Password=xxx」（xxxに適切な値を設定）と指定する。</t>
    <rPh sb="21" eb="23">
      <t>バアイ</t>
    </rPh>
    <rPh sb="87" eb="89">
      <t>テキセツ</t>
    </rPh>
    <rPh sb="90" eb="91">
      <t>アタイ</t>
    </rPh>
    <rPh sb="92" eb="94">
      <t>セッテイ</t>
    </rPh>
    <rPh sb="96" eb="98">
      <t>シテイ</t>
    </rPh>
    <phoneticPr fontId="1"/>
  </si>
  <si>
    <t>＜サンプル＞</t>
    <phoneticPr fontId="1"/>
  </si>
  <si>
    <t>SQLファイル</t>
    <phoneticPr fontId="1"/>
  </si>
  <si>
    <t>IN：Excelシート、DB</t>
    <phoneticPr fontId="1"/>
  </si>
  <si>
    <t>OUT：CSVファイル、DB</t>
    <phoneticPr fontId="1"/>
  </si>
  <si>
    <t>・WE生産計画CSVファイル</t>
  </si>
  <si>
    <t>・WE生産計画CSVファイル</t>
    <phoneticPr fontId="1"/>
  </si>
  <si>
    <t>・タクト管理CSVファイル</t>
    <rPh sb="4" eb="6">
      <t>カンリ</t>
    </rPh>
    <phoneticPr fontId="1"/>
  </si>
  <si>
    <t>・溶接加工生産計画Excelシート</t>
    <rPh sb="1" eb="9">
      <t>ヨウセツカコウセイサンケイカク</t>
    </rPh>
    <phoneticPr fontId="1"/>
  </si>
  <si>
    <t>　（vap.t_tact_management）</t>
    <phoneticPr fontId="1"/>
  </si>
  <si>
    <t>・タクト管理テーブル</t>
    <phoneticPr fontId="1"/>
  </si>
  <si>
    <t>　（vap.t_weorder）</t>
    <phoneticPr fontId="1"/>
  </si>
  <si>
    <t>・WE生産計画詳細テーブル</t>
    <phoneticPr fontId="1"/>
  </si>
  <si>
    <t>※　No.1は「Excel→CSV処理」、No.2は「CSV→DB処理」</t>
    <rPh sb="33" eb="35">
      <t>ショリ</t>
    </rPh>
    <phoneticPr fontId="1"/>
  </si>
  <si>
    <t>※以下、設定ファイル(setting.ini)をINIと略記します。</t>
    <rPh sb="1" eb="3">
      <t>イカ</t>
    </rPh>
    <rPh sb="28" eb="30">
      <t>リャッキ</t>
    </rPh>
    <phoneticPr fontId="1"/>
  </si>
  <si>
    <t>INIのInFolderフォルダ内のInFileNameパターンに該当するExcelファイル群を対象に、以下を行う。</t>
    <rPh sb="16" eb="17">
      <t>ナイ</t>
    </rPh>
    <rPh sb="33" eb="35">
      <t>ガイトウ</t>
    </rPh>
    <rPh sb="46" eb="47">
      <t>グン</t>
    </rPh>
    <rPh sb="48" eb="50">
      <t>タイショウ</t>
    </rPh>
    <rPh sb="52" eb="54">
      <t>イカ</t>
    </rPh>
    <rPh sb="55" eb="56">
      <t>オコナ</t>
    </rPh>
    <phoneticPr fontId="1"/>
  </si>
  <si>
    <t>②-1　対象Excelファイルの右端のシートから左へ順に、INIのExcelSheetCheckItemsの条件に該当しないシートは、対象外とする。</t>
    <rPh sb="4" eb="6">
      <t>タイショウ</t>
    </rPh>
    <rPh sb="16" eb="18">
      <t>ウタン</t>
    </rPh>
    <rPh sb="24" eb="25">
      <t>ヒダリ</t>
    </rPh>
    <rPh sb="26" eb="27">
      <t>ジュン</t>
    </rPh>
    <rPh sb="54" eb="56">
      <t>ジョウケン</t>
    </rPh>
    <rPh sb="57" eb="59">
      <t>ガイトウ</t>
    </rPh>
    <rPh sb="67" eb="70">
      <t>タイショウガイ</t>
    </rPh>
    <phoneticPr fontId="1"/>
  </si>
  <si>
    <t>②-2　INIのExcelDateRow行の左端の日付が開始日より小さいシートは、対象外とする。</t>
    <rPh sb="20" eb="21">
      <t>ギョウ</t>
    </rPh>
    <rPh sb="22" eb="24">
      <t>サタン</t>
    </rPh>
    <rPh sb="25" eb="27">
      <t>ヒヅケ</t>
    </rPh>
    <rPh sb="28" eb="31">
      <t>カイシビ</t>
    </rPh>
    <rPh sb="33" eb="34">
      <t>チイ</t>
    </rPh>
    <rPh sb="41" eb="44">
      <t>タイショウガイ</t>
    </rPh>
    <phoneticPr fontId="1"/>
  </si>
  <si>
    <t>②で取得したタスク管理データの内容をINIのCsvTempFolderフォルダにファイル名CsvFileNameTactManagementでCSV保存する。</t>
    <rPh sb="2" eb="4">
      <t>シュトク</t>
    </rPh>
    <rPh sb="9" eb="11">
      <t>カンリ</t>
    </rPh>
    <rPh sb="15" eb="17">
      <t>ナイヨウ</t>
    </rPh>
    <rPh sb="44" eb="45">
      <t>メイ</t>
    </rPh>
    <rPh sb="74" eb="76">
      <t>ホゾン</t>
    </rPh>
    <phoneticPr fontId="1"/>
  </si>
  <si>
    <t>②で取得した溶接加工計画データの内容をINIのCsvTempFolderフォルダにファイル名CsvFileNameWeOrderでCSV保存する。</t>
    <rPh sb="2" eb="4">
      <t>シュトク</t>
    </rPh>
    <rPh sb="6" eb="8">
      <t>ヨウセツ</t>
    </rPh>
    <rPh sb="8" eb="10">
      <t>カコウ</t>
    </rPh>
    <rPh sb="10" eb="12">
      <t>ケイカク</t>
    </rPh>
    <rPh sb="16" eb="18">
      <t>ナイヨウ</t>
    </rPh>
    <rPh sb="45" eb="46">
      <t>メイ</t>
    </rPh>
    <rPh sb="68" eb="70">
      <t>ホゾン</t>
    </rPh>
    <phoneticPr fontId="1"/>
  </si>
  <si>
    <t>⑤</t>
    <phoneticPr fontId="1"/>
  </si>
  <si>
    <t>INIのActionAfterSFTPDownloadがDELETEの場合、SFTPから②でダウンロードしたファイルを削除する。</t>
    <rPh sb="35" eb="37">
      <t>バアイ</t>
    </rPh>
    <rPh sb="59" eb="61">
      <t>サクジョ</t>
    </rPh>
    <phoneticPr fontId="1"/>
  </si>
  <si>
    <t>④-1　INIのDupCheckSqlFilesのSQLを実行し、該当レコードがある場合、以下の登録処理は行わない。</t>
    <rPh sb="29" eb="31">
      <t>ジッコウ</t>
    </rPh>
    <rPh sb="33" eb="35">
      <t>ガイトウ</t>
    </rPh>
    <rPh sb="42" eb="44">
      <t>バアイ</t>
    </rPh>
    <rPh sb="45" eb="47">
      <t>イカ</t>
    </rPh>
    <rPh sb="48" eb="52">
      <t>トウロクショリ</t>
    </rPh>
    <rPh sb="53" eb="54">
      <t>オコナ</t>
    </rPh>
    <phoneticPr fontId="1"/>
  </si>
  <si>
    <t>ラインID</t>
    <phoneticPr fontId="1"/>
  </si>
  <si>
    <t>対象Excelシート中のライン名よりINIのConvertKvp_LineIdから取得</t>
    <rPh sb="0" eb="2">
      <t>タイショウ</t>
    </rPh>
    <rPh sb="10" eb="11">
      <t>チュウ</t>
    </rPh>
    <rPh sb="15" eb="16">
      <t>メイ</t>
    </rPh>
    <rPh sb="41" eb="43">
      <t>シュトク</t>
    </rPh>
    <phoneticPr fontId="1"/>
  </si>
  <si>
    <t>溶接生産計画ID</t>
    <phoneticPr fontId="1"/>
  </si>
  <si>
    <t>④-2　INIのCsvFileNamePatternsに該当するCSVファイルを読み込み、InsertSqlFilesのSQLで登録する。</t>
    <rPh sb="28" eb="30">
      <t>ガイトウ</t>
    </rPh>
    <rPh sb="40" eb="41">
      <t>ヨ</t>
    </rPh>
    <rPh sb="42" eb="43">
      <t>コ</t>
    </rPh>
    <rPh sb="64" eb="66">
      <t>トウロク</t>
    </rPh>
    <phoneticPr fontId="1"/>
  </si>
  <si>
    <t>処理毎に、メッセージをログと標準出力に出します。</t>
    <rPh sb="0" eb="2">
      <t>ショリ</t>
    </rPh>
    <phoneticPr fontId="1"/>
  </si>
  <si>
    <t>タクトラインID</t>
    <phoneticPr fontId="1"/>
  </si>
  <si>
    <t>タクト管理のラインID</t>
    <rPh sb="3" eb="5">
      <t>カンリ</t>
    </rPh>
    <phoneticPr fontId="1"/>
  </si>
  <si>
    <t>タクト機種コード</t>
    <rPh sb="3" eb="5">
      <t>キシュ</t>
    </rPh>
    <phoneticPr fontId="1"/>
  </si>
  <si>
    <t>タクト管理の機種コード</t>
    <rPh sb="3" eb="5">
      <t>カンリ</t>
    </rPh>
    <rPh sb="6" eb="8">
      <t>キシュ</t>
    </rPh>
    <phoneticPr fontId="1"/>
  </si>
  <si>
    <t>タクト基本部番</t>
    <rPh sb="3" eb="7">
      <t>キホンブバン</t>
    </rPh>
    <phoneticPr fontId="1"/>
  </si>
  <si>
    <t>タクト管理の基本部番</t>
    <rPh sb="3" eb="5">
      <t>カンリ</t>
    </rPh>
    <rPh sb="6" eb="10">
      <t>キホンブバン</t>
    </rPh>
    <phoneticPr fontId="1"/>
  </si>
  <si>
    <t>タクト派生</t>
    <rPh sb="3" eb="5">
      <t>ハセイ</t>
    </rPh>
    <phoneticPr fontId="1"/>
  </si>
  <si>
    <t>タクト管理の派生</t>
    <rPh sb="3" eb="5">
      <t>カンリ</t>
    </rPh>
    <rPh sb="6" eb="8">
      <t>ハセイ</t>
    </rPh>
    <phoneticPr fontId="1"/>
  </si>
  <si>
    <t>タクトタクト</t>
    <phoneticPr fontId="1"/>
  </si>
  <si>
    <t>タクト管理のタクト</t>
    <rPh sb="3" eb="5">
      <t>カンリ</t>
    </rPh>
    <phoneticPr fontId="1"/>
  </si>
  <si>
    <t>※「ファイル仕様」シートの「SQLファイル」参照</t>
    <rPh sb="6" eb="8">
      <t>シヨウ</t>
    </rPh>
    <rPh sb="22" eb="24">
      <t>サンショウ</t>
    </rPh>
    <phoneticPr fontId="1"/>
  </si>
  <si>
    <t>[Logging]</t>
    <phoneticPr fontId="1"/>
  </si>
  <si>
    <t>ログセクション　「Excel→CSV処理」と「CSV→DB処理」の共通セクション</t>
    <phoneticPr fontId="1"/>
  </si>
  <si>
    <t>ログレベル　Information/Warning/Error（通常はInformation）</t>
    <rPh sb="32" eb="34">
      <t>ツウジョウ</t>
    </rPh>
    <phoneticPr fontId="1"/>
  </si>
  <si>
    <t>LogLevel</t>
    <phoneticPr fontId="1"/>
  </si>
  <si>
    <t>LogFilePath</t>
    <phoneticPr fontId="1"/>
  </si>
  <si>
    <t>ログファイルパス（通常は"Log\ExcelToCsvToDbLog.log"）</t>
    <rPh sb="9" eb="11">
      <t>ツウジョウ</t>
    </rPh>
    <phoneticPr fontId="1"/>
  </si>
  <si>
    <t>RollingInterval</t>
    <phoneticPr fontId="1"/>
  </si>
  <si>
    <t>ファイルローリングインターバル　Infinite/Year/Month/Day/（通常はMonth）</t>
    <rPh sb="41" eb="43">
      <t>ツウジョウ</t>
    </rPh>
    <phoneticPr fontId="1"/>
  </si>
  <si>
    <t>TA1234MLC12340001</t>
    <phoneticPr fontId="1"/>
  </si>
  <si>
    <t>WE生産計画詳細テーブル（vap.t_weorder）</t>
    <phoneticPr fontId="1"/>
  </si>
  <si>
    <t>model_cd</t>
    <phoneticPr fontId="1"/>
  </si>
  <si>
    <t>derivation</t>
    <phoneticPr fontId="1"/>
  </si>
  <si>
    <t>tact</t>
    <phoneticPr fontId="1"/>
  </si>
  <si>
    <r>
      <t>タクト管理テーブル（vap</t>
    </r>
    <r>
      <rPr>
        <b/>
        <u/>
        <sz val="10"/>
        <color rgb="FF808080"/>
        <rFont val="Meiryo UI"/>
        <family val="3"/>
        <charset val="128"/>
      </rPr>
      <t>.</t>
    </r>
    <r>
      <rPr>
        <b/>
        <u/>
        <sz val="10"/>
        <color theme="1"/>
        <rFont val="Meiryo UI"/>
        <family val="3"/>
        <charset val="128"/>
      </rPr>
      <t>t_tact_management）</t>
    </r>
    <phoneticPr fontId="1"/>
  </si>
  <si>
    <t>MLC</t>
    <phoneticPr fontId="1"/>
  </si>
  <si>
    <t>1234MLC 1234</t>
    <phoneticPr fontId="1"/>
  </si>
  <si>
    <t>J</t>
    <phoneticPr fontId="1"/>
  </si>
  <si>
    <t>生産計画Excel</t>
    <rPh sb="0" eb="4">
      <t>セイサンケイカク</t>
    </rPh>
    <phoneticPr fontId="1"/>
  </si>
  <si>
    <t>・セクション[Logger]</t>
    <phoneticPr fontId="1"/>
  </si>
  <si>
    <t>ログがINIのLogFilePathで指定されたフォルダおよびファイル名に出力されます。</t>
    <rPh sb="19" eb="21">
      <t>シテイ</t>
    </rPh>
    <rPh sb="35" eb="36">
      <t>メイ</t>
    </rPh>
    <phoneticPr fontId="1"/>
  </si>
  <si>
    <t>実行時日付にINIのDaysToStartOffset（日数）を加算した日付を含む以降を対象とします。</t>
    <rPh sb="0" eb="3">
      <t>ジッコウジ</t>
    </rPh>
    <rPh sb="3" eb="5">
      <t>ヒヅケ</t>
    </rPh>
    <rPh sb="28" eb="30">
      <t>ニッスウ</t>
    </rPh>
    <rPh sb="32" eb="34">
      <t>カサン</t>
    </rPh>
    <rPh sb="36" eb="38">
      <t>ヒヅケ</t>
    </rPh>
    <rPh sb="39" eb="40">
      <t>フク</t>
    </rPh>
    <rPh sb="41" eb="43">
      <t>イコウ</t>
    </rPh>
    <rPh sb="44" eb="46">
      <t>タイショウ</t>
    </rPh>
    <phoneticPr fontId="1"/>
  </si>
  <si>
    <t>←　2025/09/17A 全面更新</t>
    <rPh sb="14" eb="18">
      <t>ゼンメンコウシン</t>
    </rPh>
    <phoneticPr fontId="1"/>
  </si>
  <si>
    <t>Title</t>
    <phoneticPr fontId="1"/>
  </si>
  <si>
    <t>DaysToStartOffset</t>
  </si>
  <si>
    <t>対象Excelファイルが格納されているフォルダーパス　例："C:\溶接加工計画"</t>
    <rPh sb="0" eb="2">
      <t>タイショウ</t>
    </rPh>
    <rPh sb="12" eb="14">
      <t>カクノウ</t>
    </rPh>
    <rPh sb="27" eb="28">
      <t>レイ</t>
    </rPh>
    <phoneticPr fontId="1"/>
  </si>
  <si>
    <t>Excelファイル名（ワイルドカード指定あり）　例："*_溶接加工計画.xlsx"</t>
    <rPh sb="24" eb="25">
      <t>レイ</t>
    </rPh>
    <phoneticPr fontId="1"/>
  </si>
  <si>
    <t>日付行終了値　例："TOTAL"</t>
    <rPh sb="7" eb="8">
      <t>レイ</t>
    </rPh>
    <phoneticPr fontId="1"/>
  </si>
  <si>
    <t>データ終了判定列番号（1オリジン）　例："8"</t>
    <rPh sb="18" eb="19">
      <t>レイ</t>
    </rPh>
    <phoneticPr fontId="1"/>
  </si>
  <si>
    <t>NameToIdListForLine</t>
    <phoneticPr fontId="1"/>
  </si>
  <si>
    <t>ライン名→ラインID変換リスト　例："MC,57|MULTI,58"</t>
    <rPh sb="3" eb="4">
      <t>メイ</t>
    </rPh>
    <rPh sb="10" eb="12">
      <t>ヘンカン</t>
    </rPh>
    <rPh sb="16" eb="17">
      <t>レイ</t>
    </rPh>
    <phoneticPr fontId="1"/>
  </si>
  <si>
    <t>ファイル名のプレフィックス（日時フォーマット）　yyyyMMddHHmmss使用
例："yyyyMMdd-HHmmss_"</t>
    <rPh sb="38" eb="40">
      <t>シヨウ</t>
    </rPh>
    <phoneticPr fontId="1"/>
  </si>
  <si>
    <t>ファイル名のサフィックス（日時フォーマット）　yyyyMMddHHmmss使用
例："_yyyyMMdd_HHmmss"</t>
    <rPh sb="37" eb="39">
      <t>シヨウ</t>
    </rPh>
    <rPh sb="40" eb="41">
      <t>レイ</t>
    </rPh>
    <phoneticPr fontId="1"/>
  </si>
  <si>
    <t>処理対象日（開始日）が実行時の日付の何日後以降かを指定する　例："1"</t>
    <rPh sb="0" eb="2">
      <t>ショリ</t>
    </rPh>
    <rPh sb="2" eb="4">
      <t>タイショウ</t>
    </rPh>
    <rPh sb="4" eb="5">
      <t>ビ</t>
    </rPh>
    <rPh sb="6" eb="9">
      <t>カイシビ</t>
    </rPh>
    <rPh sb="11" eb="13">
      <t>ジッコウ</t>
    </rPh>
    <rPh sb="13" eb="14">
      <t>ジ</t>
    </rPh>
    <rPh sb="15" eb="17">
      <t>ヒヅケ</t>
    </rPh>
    <rPh sb="18" eb="21">
      <t>ナンニチゴ</t>
    </rPh>
    <rPh sb="21" eb="23">
      <t>イコウ</t>
    </rPh>
    <rPh sb="25" eb="27">
      <t>シテイ</t>
    </rPh>
    <rPh sb="30" eb="31">
      <t>レイ</t>
    </rPh>
    <phoneticPr fontId="1"/>
  </si>
  <si>
    <t>CSVが格納されているフォルダパス　例："C:\CSV\DL"</t>
    <rPh sb="4" eb="6">
      <t>カクノウ</t>
    </rPh>
    <phoneticPr fontId="1"/>
  </si>
  <si>
    <t>DeleteBeforeInsertSqlFiles</t>
    <phoneticPr fontId="1"/>
  </si>
  <si>
    <t>SourceFolderPath</t>
  </si>
  <si>
    <t>DestinationFolderPath</t>
  </si>
  <si>
    <t>バックアップ対象（元）フォルダパス　例：C:\CSV\DL</t>
    <rPh sb="6" eb="8">
      <t>タイショウ</t>
    </rPh>
    <rPh sb="9" eb="10">
      <t>モト</t>
    </rPh>
    <rPh sb="18" eb="19">
      <t>レイ</t>
    </rPh>
    <phoneticPr fontId="1"/>
  </si>
  <si>
    <t>バックアップ先フォルダパス　例：C:\CSV\DL\Backup001</t>
    <rPh sb="6" eb="7">
      <t>サキ</t>
    </rPh>
    <rPh sb="14" eb="15">
      <t>レイ</t>
    </rPh>
    <phoneticPr fontId="1"/>
  </si>
  <si>
    <t>FileNamePatterns</t>
  </si>
  <si>
    <t>MaxDays</t>
    <phoneticPr fontId="1"/>
  </si>
  <si>
    <t>MaxFileCount</t>
    <phoneticPr fontId="1"/>
  </si>
  <si>
    <t>バックアップ最大保持日数　例：100</t>
    <rPh sb="6" eb="12">
      <t>サイダイホジニッスウ</t>
    </rPh>
    <rPh sb="13" eb="14">
      <t>レイ</t>
    </rPh>
    <phoneticPr fontId="1"/>
  </si>
  <si>
    <t>バックアップ最大保持ファイル数　例：500</t>
    <rPh sb="6" eb="8">
      <t>サイダイ</t>
    </rPh>
    <rPh sb="8" eb="10">
      <t>ホジ</t>
    </rPh>
    <rPh sb="14" eb="15">
      <t>スウ</t>
    </rPh>
    <rPh sb="16" eb="17">
      <t>レイ</t>
    </rPh>
    <phoneticPr fontId="1"/>
  </si>
  <si>
    <t>PrefixDtFormat</t>
    <phoneticPr fontId="1"/>
  </si>
  <si>
    <t>SuffixDtFormat</t>
  </si>
  <si>
    <t>バックアップファイル名先頭日時付与フォーマット　例：yyyy-MM-dd-HH-mm-ss_</t>
    <rPh sb="10" eb="11">
      <t>メイ</t>
    </rPh>
    <rPh sb="11" eb="13">
      <t>セントウ</t>
    </rPh>
    <rPh sb="13" eb="15">
      <t>ニチジ</t>
    </rPh>
    <rPh sb="15" eb="17">
      <t>フヨ</t>
    </rPh>
    <rPh sb="24" eb="25">
      <t>レイ</t>
    </rPh>
    <phoneticPr fontId="1"/>
  </si>
  <si>
    <t>バックアップファイル名末尾日時付与フォーマット　例：_yyyyMMddHHmmss</t>
    <rPh sb="10" eb="11">
      <t>メイ</t>
    </rPh>
    <rPh sb="11" eb="13">
      <t>マツビ</t>
    </rPh>
    <rPh sb="13" eb="15">
      <t>ニチジ</t>
    </rPh>
    <rPh sb="15" eb="17">
      <t>フヨ</t>
    </rPh>
    <rPh sb="24" eb="25">
      <t>レイ</t>
    </rPh>
    <phoneticPr fontId="1"/>
  </si>
  <si>
    <t>ホスト名（またはIPアドレス）　例：172.29.80.12</t>
    <rPh sb="16" eb="17">
      <t>レイ</t>
    </rPh>
    <phoneticPr fontId="1"/>
  </si>
  <si>
    <t>ポート番号　例：22</t>
    <rPh sb="6" eb="7">
      <t>レイ</t>
    </rPh>
    <phoneticPr fontId="1"/>
  </si>
  <si>
    <t>ユーザ名　例：user001</t>
    <rPh sb="5" eb="6">
      <t>レイ</t>
    </rPh>
    <phoneticPr fontId="1"/>
  </si>
  <si>
    <t>プライベートキーファイルパス　例：C:\RSA\id_rsa_dotnet</t>
    <rPh sb="15" eb="16">
      <t>レイ</t>
    </rPh>
    <phoneticPr fontId="1"/>
  </si>
  <si>
    <t>PassPhrase</t>
    <phoneticPr fontId="1"/>
  </si>
  <si>
    <t>リモートディレクトリパス　例：csv/we</t>
    <rPh sb="13" eb="14">
      <t>レイ</t>
    </rPh>
    <phoneticPr fontId="1"/>
  </si>
  <si>
    <t>SQL内固定のPlanCode＋タクト管理のラインID（ゼロサプ2桁）＋WE生産日（yyyyMMdd）＋4桁通番</t>
    <rPh sb="3" eb="4">
      <t>ナイ</t>
    </rPh>
    <rPh sb="4" eb="6">
      <t>コテイ</t>
    </rPh>
    <rPh sb="19" eb="21">
      <t>カンリ</t>
    </rPh>
    <rPh sb="33" eb="34">
      <t>ケタ</t>
    </rPh>
    <rPh sb="38" eb="41">
      <t>セイサンビ</t>
    </rPh>
    <rPh sb="53" eb="54">
      <t>ケタ</t>
    </rPh>
    <rPh sb="54" eb="56">
      <t>ツウバン</t>
    </rPh>
    <phoneticPr fontId="1"/>
  </si>
  <si>
    <t>＜DupCheckTactManagement.sql.txt＞</t>
    <phoneticPr fontId="1"/>
  </si>
  <si>
    <t xml:space="preserve">                                 ＜DeleteBeforeInsertWeOrder.sql.txt＞</t>
    <phoneticPr fontId="1"/>
  </si>
  <si>
    <t xml:space="preserve">                                                                                         ＜InsertWeOrder.sql.txt＞</t>
    <phoneticPr fontId="1"/>
  </si>
  <si>
    <t>＜InsertTactManagement.sql.txt＞</t>
    <phoneticPr fontId="1"/>
  </si>
  <si>
    <t>INIのActionAfterDbRegistがDELETEの場合、ローカルのCSVファイルを削除する。BACKUPの場合、バックアップ用フォルダに移動する。　←　2025/09/17A　追加</t>
    <rPh sb="31" eb="33">
      <t>バアイ</t>
    </rPh>
    <rPh sb="47" eb="49">
      <t>サクジョ</t>
    </rPh>
    <rPh sb="59" eb="61">
      <t>バアイ</t>
    </rPh>
    <rPh sb="68" eb="69">
      <t>ヨウ</t>
    </rPh>
    <rPh sb="74" eb="76">
      <t>イドウ</t>
    </rPh>
    <rPh sb="94" eb="96">
      <t>ツイカ</t>
    </rPh>
    <phoneticPr fontId="1"/>
  </si>
  <si>
    <t>使い方、動作仕様、ファイル仕様</t>
    <rPh sb="0" eb="1">
      <t>ツカ</t>
    </rPh>
    <rPh sb="2" eb="3">
      <t>カタ</t>
    </rPh>
    <rPh sb="4" eb="8">
      <t>ドウサシヨウ</t>
    </rPh>
    <rPh sb="13" eb="15">
      <t>シヨウ</t>
    </rPh>
    <phoneticPr fontId="1"/>
  </si>
  <si>
    <t>デバッグ検証後の全面改訂（"2025/09/17A"で検索してください）</t>
    <rPh sb="4" eb="7">
      <t>ケンショウゴ</t>
    </rPh>
    <rPh sb="8" eb="10">
      <t>ゼンメン</t>
    </rPh>
    <rPh sb="10" eb="12">
      <t>カイテイ</t>
    </rPh>
    <rPh sb="27" eb="29">
      <t>ケンサク</t>
    </rPh>
    <phoneticPr fontId="1"/>
  </si>
  <si>
    <t>SQLファイル　～.sql.txt</t>
    <phoneticPr fontId="1"/>
  </si>
  <si>
    <t>↓2025/09/17A　全面改訂</t>
  </si>
  <si>
    <t>↓2025/09/17A　全面改訂</t>
    <rPh sb="13" eb="17">
      <t>ゼンメンカイテイ</t>
    </rPh>
    <phoneticPr fontId="1"/>
  </si>
  <si>
    <r>
      <t>パスフレーズ（暗号化済）　</t>
    </r>
    <r>
      <rPr>
        <b/>
        <sz val="11"/>
        <color theme="5" tint="-0.249977111117893"/>
        <rFont val="メイリオ"/>
        <family val="3"/>
        <charset val="128"/>
        <scheme val="minor"/>
      </rPr>
      <t>※１</t>
    </r>
    <r>
      <rPr>
        <sz val="11"/>
        <rFont val="メイリオ"/>
        <family val="3"/>
        <charset val="128"/>
        <scheme val="minor"/>
      </rPr>
      <t>　例：uI14MRtLpR7iLxWvaTGFfw==</t>
    </r>
    <rPh sb="7" eb="10">
      <t>アンゴウカ</t>
    </rPh>
    <rPh sb="10" eb="11">
      <t>ズ</t>
    </rPh>
    <rPh sb="16" eb="17">
      <t>レイ</t>
    </rPh>
    <phoneticPr fontId="1"/>
  </si>
  <si>
    <r>
      <rPr>
        <b/>
        <sz val="11"/>
        <color theme="5" tint="-0.249977111117893"/>
        <rFont val="メイリオ"/>
        <family val="3"/>
        <charset val="128"/>
        <scheme val="minor"/>
      </rPr>
      <t>※１</t>
    </r>
    <r>
      <rPr>
        <sz val="11"/>
        <color theme="1"/>
        <rFont val="メイリオ"/>
        <family val="2"/>
        <scheme val="minor"/>
      </rPr>
      <t>：本EXEには簡易暗号化/復号化機能があり、それを使って暗号化/復号化できる。</t>
    </r>
    <rPh sb="3" eb="4">
      <t>ホン</t>
    </rPh>
    <rPh sb="9" eb="11">
      <t>カンイ</t>
    </rPh>
    <rPh sb="11" eb="14">
      <t>アンゴウカ</t>
    </rPh>
    <rPh sb="15" eb="20">
      <t>フクゴウカキノウ</t>
    </rPh>
    <rPh sb="27" eb="28">
      <t>ツカ</t>
    </rPh>
    <rPh sb="30" eb="33">
      <t>アンゴウカ</t>
    </rPh>
    <rPh sb="34" eb="37">
      <t>フクゴウカ</t>
    </rPh>
    <phoneticPr fontId="1"/>
  </si>
  <si>
    <t>※パラメータ指定（:[I]line_id等）について</t>
    <rPh sb="6" eb="8">
      <t>シテイ</t>
    </rPh>
    <rPh sb="20" eb="21">
      <t>トウ</t>
    </rPh>
    <phoneticPr fontId="1"/>
  </si>
  <si>
    <t>[I]の部分は内部的に扱う型であり、以下のパターンを有する。</t>
    <rPh sb="4" eb="6">
      <t>ブブン</t>
    </rPh>
    <rPh sb="7" eb="10">
      <t>ナイブテキ</t>
    </rPh>
    <rPh sb="11" eb="12">
      <t>アツカ</t>
    </rPh>
    <rPh sb="13" eb="14">
      <t>カタ</t>
    </rPh>
    <rPh sb="18" eb="20">
      <t>イカ</t>
    </rPh>
    <rPh sb="26" eb="27">
      <t>ユウ</t>
    </rPh>
    <phoneticPr fontId="1"/>
  </si>
  <si>
    <t>・[I]・・・整数型</t>
    <rPh sb="7" eb="10">
      <t>セイスウガタ</t>
    </rPh>
    <phoneticPr fontId="1"/>
  </si>
  <si>
    <t>・[F]・・・実数型</t>
    <rPh sb="7" eb="9">
      <t>ジッスウ</t>
    </rPh>
    <rPh sb="9" eb="10">
      <t>ガタ</t>
    </rPh>
    <phoneticPr fontId="1"/>
  </si>
  <si>
    <t>・[D]・・・日付日時型</t>
    <rPh sb="7" eb="9">
      <t>ヒヅケ</t>
    </rPh>
    <rPh sb="9" eb="12">
      <t>ニチジガタ</t>
    </rPh>
    <phoneticPr fontId="1"/>
  </si>
  <si>
    <t>・[S]・・・文字列型</t>
    <rPh sb="7" eb="10">
      <t>モジレツ</t>
    </rPh>
    <rPh sb="10" eb="11">
      <t>ガタ</t>
    </rPh>
    <phoneticPr fontId="1"/>
  </si>
  <si>
    <t>←　2025/09/18A　追加</t>
    <rPh sb="14" eb="16">
      <t>ツイカ</t>
    </rPh>
    <phoneticPr fontId="1"/>
  </si>
  <si>
    <t>SQLファイルにおけるパラメータ型指定の説明を追記（"2025/09/18A"で検索してください）</t>
    <rPh sb="16" eb="17">
      <t>カタ</t>
    </rPh>
    <rPh sb="17" eb="19">
      <t>シテイ</t>
    </rPh>
    <rPh sb="20" eb="22">
      <t>セツメイ</t>
    </rPh>
    <rPh sb="23" eb="25">
      <t>ツイキ</t>
    </rPh>
    <rPh sb="40" eb="42">
      <t>ケンサク</t>
    </rPh>
    <phoneticPr fontId="1"/>
  </si>
  <si>
    <t>非表示行の扱い　skip：処理対象外（スキップ）、include：処理対象、warn：警告ログしスキップ</t>
    <rPh sb="0" eb="4">
      <t>ヒヒョウジギョウ</t>
    </rPh>
    <rPh sb="5" eb="6">
      <t>アツカ</t>
    </rPh>
    <rPh sb="13" eb="15">
      <t>ショリ</t>
    </rPh>
    <rPh sb="15" eb="18">
      <t>タイショウガイ</t>
    </rPh>
    <rPh sb="33" eb="35">
      <t>ショリ</t>
    </rPh>
    <rPh sb="35" eb="37">
      <t>タイショウ</t>
    </rPh>
    <rPh sb="43" eb="45">
      <t>ケイコク</t>
    </rPh>
    <phoneticPr fontId="1"/>
  </si>
  <si>
    <t>ExcelHiddenRowHandling
↑2025/09/19A　追加</t>
    <rPh sb="36" eb="38">
      <t>ツイカ</t>
    </rPh>
    <phoneticPr fontId="1"/>
  </si>
  <si>
    <t>ExcelLineJudgeCol
↑2025/09/23A　追加</t>
    <rPh sb="31" eb="33">
      <t>ツイカ</t>
    </rPh>
    <phoneticPr fontId="1"/>
  </si>
  <si>
    <t>ActionAfterSFTPUpload
2025/09/23A　追加</t>
    <phoneticPr fontId="1"/>
  </si>
  <si>
    <t>SFTPアップロード後のアクションと使用セッション名　例："CLEANUP(Cleanup)"：アップロード元フォルダ（ローカル）の削除をセッション"Cleanup"を使って行う。</t>
    <rPh sb="18" eb="20">
      <t>シヨウ</t>
    </rPh>
    <rPh sb="25" eb="26">
      <t>メイ</t>
    </rPh>
    <rPh sb="27" eb="28">
      <t>レイ</t>
    </rPh>
    <rPh sb="84" eb="85">
      <t>ツカ</t>
    </rPh>
    <rPh sb="87" eb="88">
      <t>オコナ</t>
    </rPh>
    <phoneticPr fontId="1"/>
  </si>
  <si>
    <t>INIのActionAfterSFTPUploadがCLEANUPの場合、対象フォルダをクリーンナップ（古いファイル削除）する。　←　2025/09/24A　追加</t>
    <rPh sb="34" eb="36">
      <t>バアイ</t>
    </rPh>
    <rPh sb="37" eb="39">
      <t>タイショウ</t>
    </rPh>
    <rPh sb="52" eb="53">
      <t>フル</t>
    </rPh>
    <rPh sb="58" eb="60">
      <t>サクジョ</t>
    </rPh>
    <rPh sb="79" eb="81">
      <t>ツイカ</t>
    </rPh>
    <phoneticPr fontId="1"/>
  </si>
  <si>
    <t>↓2025/09/17A　全面改訂　2025/09/25A　条件を基本部番のみに修正</t>
    <rPh sb="30" eb="32">
      <t>ジョウケン</t>
    </rPh>
    <rPh sb="33" eb="37">
      <t>キホンブバン</t>
    </rPh>
    <rPh sb="40" eb="42">
      <t>シュウセイ</t>
    </rPh>
    <phoneticPr fontId="1"/>
  </si>
  <si>
    <t>②-3　Excel上での日付が数値型で日のみの場合、前のセルの年と月で補完して日付型として扱う。　←　2025/09/25A　追加</t>
    <rPh sb="9" eb="10">
      <t>ジョウ</t>
    </rPh>
    <rPh sb="12" eb="14">
      <t>ヒヅケ</t>
    </rPh>
    <rPh sb="15" eb="18">
      <t>スウチガタ</t>
    </rPh>
    <rPh sb="19" eb="20">
      <t>ヒ</t>
    </rPh>
    <rPh sb="23" eb="25">
      <t>バアイ</t>
    </rPh>
    <rPh sb="26" eb="27">
      <t>マエ</t>
    </rPh>
    <rPh sb="31" eb="32">
      <t>ネン</t>
    </rPh>
    <rPh sb="33" eb="34">
      <t>ツキ</t>
    </rPh>
    <rPh sb="35" eb="37">
      <t>ホカン</t>
    </rPh>
    <rPh sb="39" eb="41">
      <t>ヒヅケ</t>
    </rPh>
    <rPh sb="41" eb="42">
      <t>ガタ</t>
    </rPh>
    <rPh sb="45" eb="46">
      <t>アツカ</t>
    </rPh>
    <rPh sb="63" eb="65">
      <t>ツイカ</t>
    </rPh>
    <phoneticPr fontId="1"/>
  </si>
  <si>
    <t>②-4　INIのExcelDataStartRow行から、ExcelDataEndJudgeCol列の値がExcelDataEndJudgeValue値になるまでを対象行とする。</t>
    <rPh sb="25" eb="26">
      <t>ギョウ</t>
    </rPh>
    <rPh sb="49" eb="50">
      <t>レツ</t>
    </rPh>
    <rPh sb="51" eb="52">
      <t>アタイ</t>
    </rPh>
    <rPh sb="75" eb="76">
      <t>チ</t>
    </rPh>
    <rPh sb="82" eb="85">
      <t>タイショウギョウ</t>
    </rPh>
    <phoneticPr fontId="1"/>
  </si>
  <si>
    <t>②-5　タクト管理CSV用の項目値を「ファイル仕様」シートの「CSVファイル（タクト管理）」を参考にして取得する。</t>
    <rPh sb="12" eb="13">
      <t>ヨウ</t>
    </rPh>
    <rPh sb="14" eb="17">
      <t>コウモクチ</t>
    </rPh>
    <rPh sb="47" eb="49">
      <t>サンコウ</t>
    </rPh>
    <rPh sb="52" eb="54">
      <t>シュトク</t>
    </rPh>
    <phoneticPr fontId="1"/>
  </si>
  <si>
    <t>実データ検証、レビューご指摘による修正
（"2025/09/19A"、"2025/09/23A"、"2025/09/24A"、"2025/09/25A"で検索してください）</t>
    <rPh sb="0" eb="1">
      <t>ジツ</t>
    </rPh>
    <rPh sb="4" eb="6">
      <t>ケンショウ</t>
    </rPh>
    <rPh sb="12" eb="14">
      <t>シテキ</t>
    </rPh>
    <rPh sb="17" eb="19">
      <t>シュウセイ</t>
    </rPh>
    <phoneticPr fontId="1"/>
  </si>
  <si>
    <t>仕様変更（OUT 1テーブル化）
（"2025/09/26A"で検索してください）</t>
    <rPh sb="0" eb="4">
      <t>シヨウヘンコウ</t>
    </rPh>
    <rPh sb="14" eb="15">
      <t>カ</t>
    </rPh>
    <phoneticPr fontId="1"/>
  </si>
  <si>
    <t>↑2025/09/26A　削除</t>
    <rPh sb="13" eb="15">
      <t>サクジョ</t>
    </rPh>
    <phoneticPr fontId="1"/>
  </si>
  <si>
    <t>create_record_date</t>
  </si>
  <si>
    <t>basic_parts_no</t>
  </si>
  <si>
    <t>work_date</t>
  </si>
  <si>
    <t>af_amount</t>
  </si>
  <si>
    <t>tact_time</t>
  </si>
  <si>
    <t>line_name</t>
    <phoneticPr fontId="1"/>
  </si>
  <si>
    <t>↑2025/09/26A　全面改訂</t>
    <rPh sb="13" eb="17">
      <t>ゼンメンカイテイ</t>
    </rPh>
    <phoneticPr fontId="1"/>
  </si>
  <si>
    <t>テーブル登録日</t>
    <rPh sb="4" eb="6">
      <t>トウロク</t>
    </rPh>
    <rPh sb="6" eb="7">
      <t>ビ</t>
    </rPh>
    <phoneticPr fontId="16"/>
  </si>
  <si>
    <t>AF払出数</t>
    <rPh sb="2" eb="4">
      <t>ハライダシ</t>
    </rPh>
    <rPh sb="4" eb="5">
      <t>スウ</t>
    </rPh>
    <phoneticPr fontId="16"/>
  </si>
  <si>
    <t>WE台数</t>
    <rPh sb="2" eb="4">
      <t>ダイスウ</t>
    </rPh>
    <phoneticPr fontId="16"/>
  </si>
  <si>
    <t xml:space="preserve">生産負荷率(%) </t>
    <rPh sb="0" eb="2">
      <t>セイサン</t>
    </rPh>
    <rPh sb="2" eb="5">
      <t>フカリツ</t>
    </rPh>
    <phoneticPr fontId="16"/>
  </si>
  <si>
    <t>機種コード</t>
    <rPh sb="0" eb="2">
      <t>キシュ</t>
    </rPh>
    <phoneticPr fontId="16"/>
  </si>
  <si>
    <t>派生</t>
    <rPh sb="0" eb="2">
      <t>ハセイ</t>
    </rPh>
    <phoneticPr fontId="16"/>
  </si>
  <si>
    <t>タクト</t>
    <phoneticPr fontId="16"/>
  </si>
  <si>
    <t>timestamp(0)</t>
    <phoneticPr fontId="16"/>
  </si>
  <si>
    <t>character varying(10)</t>
    <phoneticPr fontId="16"/>
  </si>
  <si>
    <t>character varying(20)</t>
    <phoneticPr fontId="16"/>
  </si>
  <si>
    <t>date</t>
    <phoneticPr fontId="16"/>
  </si>
  <si>
    <t>integer</t>
    <phoneticPr fontId="16"/>
  </si>
  <si>
    <t>character varying(5)</t>
    <phoneticPr fontId="16"/>
  </si>
  <si>
    <t>character varying(3)</t>
  </si>
  <si>
    <t>create_record_date</t>
    <phoneticPr fontId="16"/>
  </si>
  <si>
    <t>lain_name</t>
    <phoneticPr fontId="16"/>
  </si>
  <si>
    <t>basic_parts_no</t>
    <phoneticPr fontId="16"/>
  </si>
  <si>
    <t>af_amount</t>
    <phoneticPr fontId="16"/>
  </si>
  <si>
    <t>we_amount</t>
    <phoneticPr fontId="16"/>
  </si>
  <si>
    <t>production_lur</t>
    <phoneticPr fontId="16"/>
  </si>
  <si>
    <t>model_cd</t>
    <phoneticPr fontId="16"/>
  </si>
  <si>
    <t>tact</t>
    <phoneticPr fontId="16"/>
  </si>
  <si>
    <t>MC</t>
    <phoneticPr fontId="16"/>
  </si>
  <si>
    <t>50100MFP JD00</t>
    <phoneticPr fontId="16"/>
  </si>
  <si>
    <t>MFP</t>
    <phoneticPr fontId="16"/>
  </si>
  <si>
    <t>J</t>
    <phoneticPr fontId="16"/>
  </si>
  <si>
    <t>ライン名(PK)</t>
    <rPh sb="3" eb="4">
      <t>メイ</t>
    </rPh>
    <phoneticPr fontId="16"/>
  </si>
  <si>
    <t>基本部番(PK)</t>
    <rPh sb="0" eb="4">
      <t>キホンブバン</t>
    </rPh>
    <phoneticPr fontId="16"/>
  </si>
  <si>
    <t>WE生産日(PK)</t>
    <rPh sb="2" eb="5">
      <t>セイサンビ</t>
    </rPh>
    <phoneticPr fontId="16"/>
  </si>
  <si>
    <t>使い方、データ例、動作仕様、ファイル仕様</t>
    <rPh sb="0" eb="1">
      <t>ツカ</t>
    </rPh>
    <rPh sb="2" eb="3">
      <t>カタ</t>
    </rPh>
    <rPh sb="7" eb="8">
      <t>レイ</t>
    </rPh>
    <rPh sb="9" eb="13">
      <t>ドウサシヨウ</t>
    </rPh>
    <rPh sb="18" eb="20">
      <t>シヨウ</t>
    </rPh>
    <phoneticPr fontId="1"/>
  </si>
  <si>
    <t>←　2025/09/26A　削除</t>
    <rPh sb="14" eb="16">
      <t>サクジョ</t>
    </rPh>
    <phoneticPr fontId="1"/>
  </si>
  <si>
    <t>↑　2025/09/26A　削除</t>
    <rPh sb="14" eb="16">
      <t>サクジョ</t>
    </rPh>
    <phoneticPr fontId="1"/>
  </si>
  <si>
    <t>②-5　溶接加工計画CSV用の項目値を「ファイル仕様」シートの「CSVファイル（溶接加工計画）」を参考にして取得する。</t>
    <rPh sb="13" eb="14">
      <t>ヨウ</t>
    </rPh>
    <rPh sb="15" eb="18">
      <t>コウモクチ</t>
    </rPh>
    <rPh sb="49" eb="51">
      <t>サンコウ</t>
    </rPh>
    <rPh sb="54" eb="56">
      <t>シュトク</t>
    </rPh>
    <phoneticPr fontId="1"/>
  </si>
  <si>
    <t>INIの[SFTP]セッションのHostが設定ありの場合、INIのHost、Port、UserName、PrivateKeyFilePath、RemotePathを使ってSFTPで③のCSVファイルをアップロードする。</t>
    <rPh sb="21" eb="23">
      <t>セッテイ</t>
    </rPh>
    <rPh sb="26" eb="28">
      <t>バアイ</t>
    </rPh>
    <rPh sb="82" eb="83">
      <t>ツカ</t>
    </rPh>
    <phoneticPr fontId="1"/>
  </si>
  <si>
    <t>ExcelMcSeisanFukaRowJudgeValuePattern</t>
    <phoneticPr fontId="1"/>
  </si>
  <si>
    <t>MC生産負荷行判定値パターン　例："*生産負荷*"　←　2025/09/23A　修正</t>
    <rPh sb="15" eb="16">
      <t>レイ</t>
    </rPh>
    <rPh sb="40" eb="42">
      <t>シュウセイ</t>
    </rPh>
    <phoneticPr fontId="1"/>
  </si>
  <si>
    <t>↓2025/09/26A　全面改訂</t>
    <rPh sb="13" eb="17">
      <t>ゼンメンカイテイ</t>
    </rPh>
    <phoneticPr fontId="1"/>
  </si>
  <si>
    <t>work_date</t>
    <phoneticPr fontId="16"/>
  </si>
  <si>
    <t>setting.iniファイルサンプル内容差し替え
（"2025/09/29A"で検索してください）</t>
    <rPh sb="19" eb="21">
      <t>ナイヨウ</t>
    </rPh>
    <rPh sb="21" eb="22">
      <t>サ</t>
    </rPh>
    <rPh sb="23" eb="24">
      <t>カ</t>
    </rPh>
    <phoneticPr fontId="1"/>
  </si>
  <si>
    <r>
      <t xml:space="preserve">【Excel→CSV処理（ExcelToCsvToDb.exe </t>
    </r>
    <r>
      <rPr>
        <b/>
        <sz val="11"/>
        <color rgb="FFFF0000"/>
        <rFont val="メイリオ"/>
        <family val="3"/>
        <charset val="128"/>
        <scheme val="minor"/>
      </rPr>
      <t>/ExcelToCsvWeOrder</t>
    </r>
    <r>
      <rPr>
        <sz val="11"/>
        <color theme="1"/>
        <rFont val="メイリオ"/>
        <family val="2"/>
        <scheme val="minor"/>
      </rPr>
      <t>）】</t>
    </r>
    <phoneticPr fontId="1"/>
  </si>
  <si>
    <t>←　2025/10/06A　修正</t>
    <rPh sb="14" eb="16">
      <t>シュウセイ</t>
    </rPh>
    <phoneticPr fontId="1"/>
  </si>
  <si>
    <r>
      <t xml:space="preserve">【CSV→DB処理（ExcelToCsvToDb.exe </t>
    </r>
    <r>
      <rPr>
        <b/>
        <sz val="11"/>
        <color rgb="FFFF0000"/>
        <rFont val="メイリオ"/>
        <family val="3"/>
        <charset val="128"/>
        <scheme val="minor"/>
      </rPr>
      <t>/CsvToDbWeOrder</t>
    </r>
    <r>
      <rPr>
        <sz val="11"/>
        <color theme="1"/>
        <rFont val="メイリオ"/>
        <family val="2"/>
        <scheme val="minor"/>
      </rPr>
      <t>）】</t>
    </r>
    <phoneticPr fontId="1"/>
  </si>
  <si>
    <r>
      <t>②でダウンロードしたCSVを基に、INIのInsertSqlFiles、CsvFileNamePatterns、DupCheckSqlFilesを参照して、DBの</t>
    </r>
    <r>
      <rPr>
        <strike/>
        <sz val="11"/>
        <rFont val="メイリオ"/>
        <family val="3"/>
        <charset val="128"/>
        <scheme val="minor"/>
      </rPr>
      <t>タクト管理テーブル（vap.t_tact_management）および</t>
    </r>
    <r>
      <rPr>
        <sz val="11"/>
        <rFont val="メイリオ"/>
        <family val="3"/>
        <charset val="128"/>
        <scheme val="minor"/>
      </rPr>
      <t>WE生産計画詳細テーブル（vap.t_weorder）に登録する。</t>
    </r>
    <rPh sb="14" eb="15">
      <t>モト</t>
    </rPh>
    <rPh sb="73" eb="75">
      <t>サンショウ</t>
    </rPh>
    <rPh sb="144" eb="146">
      <t>トウロク</t>
    </rPh>
    <phoneticPr fontId="1"/>
  </si>
  <si>
    <t>INIの設定に従い処理を行う。（ファイル仕様参照）</t>
    <rPh sb="4" eb="6">
      <t>セッテイ</t>
    </rPh>
    <rPh sb="7" eb="8">
      <t>シタガ</t>
    </rPh>
    <rPh sb="9" eb="11">
      <t>ショリ</t>
    </rPh>
    <rPh sb="12" eb="13">
      <t>オコナ</t>
    </rPh>
    <rPh sb="20" eb="24">
      <t>シヨウサンショウ</t>
    </rPh>
    <phoneticPr fontId="1"/>
  </si>
  <si>
    <t>処理の開始日を実行日＋INIのDaysToStartOffset日とする。但し起動時第2引数（/yyyy/MM/dd）が指定された場合、それを開始日とする。</t>
    <rPh sb="0" eb="2">
      <t>ショリ</t>
    </rPh>
    <rPh sb="3" eb="6">
      <t>カイシビ</t>
    </rPh>
    <rPh sb="7" eb="10">
      <t>ジッコウビ</t>
    </rPh>
    <rPh sb="32" eb="33">
      <t>ニチ</t>
    </rPh>
    <rPh sb="37" eb="38">
      <t>タダ</t>
    </rPh>
    <rPh sb="39" eb="42">
      <t>キドウジ</t>
    </rPh>
    <rPh sb="42" eb="43">
      <t>ダイ</t>
    </rPh>
    <rPh sb="44" eb="46">
      <t>ヒキスウ</t>
    </rPh>
    <rPh sb="60" eb="62">
      <t>シテイ</t>
    </rPh>
    <rPh sb="65" eb="67">
      <t>バアイ</t>
    </rPh>
    <rPh sb="71" eb="74">
      <t>カイシビ</t>
    </rPh>
    <phoneticPr fontId="1"/>
  </si>
  <si>
    <r>
      <t>①WE生産計画詳細テーブル（t_weorder）</t>
    </r>
    <r>
      <rPr>
        <b/>
        <strike/>
        <u/>
        <sz val="11"/>
        <color theme="1"/>
        <rFont val="メイリオ"/>
        <family val="3"/>
        <charset val="128"/>
        <scheme val="minor"/>
      </rPr>
      <t>とタクト管理テーブル（tact_management）</t>
    </r>
    <phoneticPr fontId="1"/>
  </si>
  <si>
    <t>↓2025/10/06A　全面改訂</t>
    <rPh sb="13" eb="17">
      <t>ゼンメンカイテイ</t>
    </rPh>
    <phoneticPr fontId="1"/>
  </si>
  <si>
    <r>
      <t>・</t>
    </r>
    <r>
      <rPr>
        <strike/>
        <sz val="11"/>
        <rFont val="メイリオ"/>
        <family val="3"/>
        <charset val="128"/>
        <scheme val="minor"/>
      </rPr>
      <t>セクション[Cleanup]　←　2025/09/25A　追加</t>
    </r>
    <rPh sb="30" eb="32">
      <t>ツイカ</t>
    </rPh>
    <phoneticPr fontId="1"/>
  </si>
  <si>
    <r>
      <t>・</t>
    </r>
    <r>
      <rPr>
        <strike/>
        <sz val="11"/>
        <rFont val="メイリオ"/>
        <family val="3"/>
        <charset val="128"/>
        <scheme val="minor"/>
      </rPr>
      <t>セクション[Backup]　←　2025/09/17A 追加</t>
    </r>
    <rPh sb="29" eb="31">
      <t>ツイカ</t>
    </rPh>
    <phoneticPr fontId="1"/>
  </si>
  <si>
    <t>←　2025/10/06A　全面改訂</t>
    <rPh sb="14" eb="18">
      <t>ゼンメンカイテイ</t>
    </rPh>
    <phoneticPr fontId="1"/>
  </si>
  <si>
    <t xml:space="preserve">            /// &lt;summary&gt;</t>
  </si>
  <si>
    <t xml:space="preserve">            /// 正常終了</t>
  </si>
  <si>
    <t xml:space="preserve">            /// &lt;/summary&gt;</t>
  </si>
  <si>
    <t xml:space="preserve">            Success = 0,</t>
  </si>
  <si>
    <t xml:space="preserve">            /// メイン：起動時引数不足エラー</t>
  </si>
  <si>
    <t xml:space="preserve">            ExecuteParameterCountError = 1,</t>
  </si>
  <si>
    <t xml:space="preserve">            /// メイン：INIステップ情報の形式が不正</t>
  </si>
  <si>
    <t xml:space="preserve">            IniStepInfoFormatError = 2,</t>
  </si>
  <si>
    <t xml:space="preserve">            /// メイン：ステップ機能エラー</t>
  </si>
  <si>
    <t xml:space="preserve">            StepFunctionError = 3,</t>
  </si>
  <si>
    <t xml:space="preserve">            /// メイン：ステップリストエラー</t>
  </si>
  <si>
    <t xml:space="preserve">            StepListError = 4,</t>
  </si>
  <si>
    <t xml:space="preserve">            /// ExcelToCsvWe：開始日エラー</t>
  </si>
  <si>
    <t xml:space="preserve">            StartDateError = 1001,</t>
  </si>
  <si>
    <t xml:space="preserve">            /// ExcelToCsvWe：入力フォルダパスエラー</t>
  </si>
  <si>
    <t xml:space="preserve">            InFolderPathError = 1002,</t>
  </si>
  <si>
    <t xml:space="preserve">            /// ExcelToCsvWe：対象ファイル群取得エラー</t>
  </si>
  <si>
    <t xml:space="preserve">            TargetFilesGetError = 1003,</t>
  </si>
  <si>
    <t xml:space="preserve">            /// ExcelToCsvWe：CSV出力時エラー</t>
  </si>
  <si>
    <t xml:space="preserve">            ExportToCsvError = 1004,</t>
  </si>
  <si>
    <t xml:space="preserve">            /// ExcelToCsvWe：CSVファイル名が未設定</t>
  </si>
  <si>
    <t xml:space="preserve">            CsvFileNameNotSetting = 1005,</t>
  </si>
  <si>
    <t xml:space="preserve">            /// ExcelToCsvWe：Excelシートチェック項目不正</t>
  </si>
  <si>
    <t xml:space="preserve">            ExcelSheelCheckItemInvalid = 1006,</t>
  </si>
  <si>
    <t xml:space="preserve">            /// ExcelToCsvWe：Excel→CSV処理時に例外発生</t>
  </si>
  <si>
    <t xml:space="preserve">            ExcelToCsvException = 1007,</t>
  </si>
  <si>
    <t xml:space="preserve">            /// ExcelToCsvWe：Excel日付セル取得エラー</t>
  </si>
  <si>
    <t xml:space="preserve">            ExcelDateCellGetError = 1008,</t>
  </si>
  <si>
    <t xml:space="preserve">            /// ExcelToCsvWe：Excelデータ取得エラー</t>
  </si>
  <si>
    <t xml:space="preserve">            ExcelDataGetError = 1009,</t>
  </si>
  <si>
    <t xml:space="preserve">            /// ExcelToCsvWe：Excelファイル処理時に例外発生</t>
  </si>
  <si>
    <t xml:space="preserve">            ExcelOneFileException = 1010,</t>
  </si>
  <si>
    <t xml:space="preserve">            /// ExcelToCsvWe：Excelライン（複数）情報取得エラー</t>
  </si>
  <si>
    <t xml:space="preserve">            ExcelLinesInfoGetError = 1011,</t>
  </si>
  <si>
    <t xml:space="preserve">            /// ファイルバックアップ時エラー</t>
  </si>
  <si>
    <t xml:space="preserve">            FileBackupError = -1,</t>
  </si>
  <si>
    <t xml:space="preserve">            /// ファイルクリーンナップエラー</t>
  </si>
  <si>
    <t xml:space="preserve">            CleanupError = -2,</t>
  </si>
  <si>
    <t xml:space="preserve">            /// 開始日エラー</t>
  </si>
  <si>
    <t xml:space="preserve">            StartDateError = -3,</t>
  </si>
  <si>
    <t xml:space="preserve">            /// DB接続エラー</t>
  </si>
  <si>
    <t xml:space="preserve">            DbConnectError = -4,</t>
  </si>
  <si>
    <t xml:space="preserve">            /// SQLフォルダパス未設定</t>
  </si>
  <si>
    <t xml:space="preserve">            SqlFolderPathNoSetting = -5,</t>
  </si>
  <si>
    <t xml:space="preserve">            /// SQLファイルロードエラー</t>
  </si>
  <si>
    <t xml:space="preserve">            SqlFileLoadError = -6,</t>
  </si>
  <si>
    <t xml:space="preserve">            /// CSVファイル名パターン群が未設定</t>
  </si>
  <si>
    <t xml:space="preserve">            CsvFileNamePatternsNotSetting = -7,</t>
  </si>
  <si>
    <t xml:space="preserve">            /// 設定ファイルの要素数エラー</t>
  </si>
  <si>
    <t xml:space="preserve">            IniFileItemCountError = -8,</t>
  </si>
  <si>
    <t xml:space="preserve">            /// 挿入前の削除時に例外発生</t>
  </si>
  <si>
    <t xml:space="preserve">            DeleteBeforeInsertException = -9,</t>
  </si>
  <si>
    <t xml:space="preserve">            /// CSVデータをDB登録時エラー</t>
  </si>
  <si>
    <t xml:space="preserve">            InsertDbFromCsvFilesError = -10,</t>
  </si>
  <si>
    <t xml:space="preserve">            /// CSVからDB登録時に例外発生</t>
  </si>
  <si>
    <t xml:space="preserve">            CsvToDbException = -11,</t>
  </si>
  <si>
    <t xml:space="preserve">            /// ファイル削除でフォルダパス未設定</t>
  </si>
  <si>
    <t xml:space="preserve">            FileDeleteFolderPathNotSetting = -12,</t>
  </si>
  <si>
    <t xml:space="preserve">            /// ファイル削除でフォルダパス未存在</t>
  </si>
  <si>
    <t xml:space="preserve">            FileDeleteFolderPathNotExist = -13,</t>
  </si>
  <si>
    <t xml:space="preserve">            /// ファイル削除でファイル名パターン未設定</t>
  </si>
  <si>
    <t xml:space="preserve">            FileDeleteFileNamePatternNotSetting = -14,</t>
  </si>
  <si>
    <t xml:space="preserve">            /// ファイル削除でファイル名パターン削除エラー</t>
  </si>
  <si>
    <t xml:space="preserve">            FileDeletePatternFilesError = -15,</t>
  </si>
  <si>
    <t xml:space="preserve">            /// SFTPオブジェクト生成エラー</t>
  </si>
  <si>
    <t xml:space="preserve">            SftpObjectCreateError = -16,</t>
  </si>
  <si>
    <t xml:space="preserve">            /// SFTPアップロードエラー</t>
  </si>
  <si>
    <t xml:space="preserve">            SftpUploadError = -17,</t>
  </si>
  <si>
    <t xml:space="preserve">            /// SFTPアップロードで入力フォルダ未存在</t>
  </si>
  <si>
    <t xml:space="preserve">            SftpInFolderPathNotExist = -18,</t>
  </si>
  <si>
    <t xml:space="preserve">            /// SFTPでCSVファイル名パターンが未設定</t>
  </si>
  <si>
    <t xml:space="preserve">            SftpCsvFileNamePatternsNotSetting = -19,</t>
  </si>
  <si>
    <t xml:space="preserve">            /// SFTPダウンロード時に例外発生</t>
  </si>
  <si>
    <t xml:space="preserve">            SftpDownloadException = -20,</t>
  </si>
  <si>
    <t xml:space="preserve">            /// SFTPファイル削除エラー</t>
  </si>
  <si>
    <t xml:space="preserve">            SftpDeleteMatchingFilesError = -21,</t>
  </si>
  <si>
    <t xml:space="preserve">            /// SFTPパターンマッチファイルダウンロード時エラー</t>
  </si>
  <si>
    <t xml:space="preserve">            SftpMatchFilesDownloadError = -22,</t>
  </si>
  <si>
    <t xml:space="preserve">            /// SFTP共通：テスト接続エラー</t>
  </si>
  <si>
    <t xml:space="preserve">            SftpTestConnectError = -23,</t>
  </si>
  <si>
    <t>※開始日を起動時の第2パラメータとして"/yyyy/MM/dd"形式で指定可能です。</t>
    <rPh sb="1" eb="4">
      <t>カイシビ</t>
    </rPh>
    <rPh sb="5" eb="8">
      <t>キドウジ</t>
    </rPh>
    <rPh sb="9" eb="10">
      <t>ダイ</t>
    </rPh>
    <rPh sb="32" eb="34">
      <t>ケイシキ</t>
    </rPh>
    <rPh sb="35" eb="39">
      <t>シテイカノウ</t>
    </rPh>
    <phoneticPr fontId="1"/>
  </si>
  <si>
    <t>002=SFTPUpload(SFTPUploadIni)</t>
  </si>
  <si>
    <t>003=Cleanup(CleanupAfterUploadIni)</t>
  </si>
  <si>
    <t>Title</t>
  </si>
  <si>
    <t>ステップ２　SFTPアップロード処理　※括弧内は参照セクション</t>
    <rPh sb="20" eb="23">
      <t>カッコナイ</t>
    </rPh>
    <rPh sb="24" eb="26">
      <t>サンショウ</t>
    </rPh>
    <phoneticPr fontId="1"/>
  </si>
  <si>
    <t>ステップ３　クリーンナップ処理　※括弧内は参照セクション</t>
    <rPh sb="17" eb="20">
      <t>カッコナイ</t>
    </rPh>
    <rPh sb="21" eb="23">
      <t>サンショウ</t>
    </rPh>
    <phoneticPr fontId="1"/>
  </si>
  <si>
    <t>↓　2025/09/19A　修正
Excelシートチェック項目　行列番号（"A1"形式）,値|行列番号,値|...　
これに合格したシートのみ処理対象とする。また[or]表記で風数指定可能。判定時は半角カナは全角にて判定する。
例："E2[or]E1,ライン|F2[or]F1,シフト|C5,機種コード[or]コード|E5,部番"</t>
    <rPh sb="34" eb="36">
      <t>バンゴウ</t>
    </rPh>
    <rPh sb="41" eb="43">
      <t>ケイシキ</t>
    </rPh>
    <rPh sb="49" eb="51">
      <t>バンゴウ</t>
    </rPh>
    <rPh sb="62" eb="64">
      <t>ゴウカク</t>
    </rPh>
    <rPh sb="71" eb="75">
      <t>ショリタイショウ</t>
    </rPh>
    <rPh sb="85" eb="87">
      <t>ヒョウキ</t>
    </rPh>
    <rPh sb="88" eb="94">
      <t>フウスウシテイカノウ</t>
    </rPh>
    <rPh sb="95" eb="98">
      <t>ハンテイジ</t>
    </rPh>
    <rPh sb="114" eb="115">
      <t>レイ</t>
    </rPh>
    <phoneticPr fontId="1"/>
  </si>
  <si>
    <t>OutFolderPath　←　2025/10/06A　修正</t>
    <rPh sb="28" eb="30">
      <t>シュウセイ</t>
    </rPh>
    <phoneticPr fontId="1"/>
  </si>
  <si>
    <t>CSV出力フォルダパス　例："C:\CSV\溶接加工計画"</t>
    <rPh sb="3" eb="5">
      <t>シュツリョク</t>
    </rPh>
    <rPh sb="12" eb="13">
      <t>レイ</t>
    </rPh>
    <phoneticPr fontId="1"/>
  </si>
  <si>
    <t>CsvFileName　←　2025/10/06A　修正</t>
    <phoneticPr fontId="1"/>
  </si>
  <si>
    <t>CSVファイル名　例：WeOrder</t>
    <rPh sb="9" eb="10">
      <t>レイ</t>
    </rPh>
    <phoneticPr fontId="1"/>
  </si>
  <si>
    <t>[SFTPUploadIni]</t>
    <phoneticPr fontId="1"/>
  </si>
  <si>
    <t>InFolderPath</t>
    <phoneticPr fontId="1"/>
  </si>
  <si>
    <t>入力フォルダパス　例：C:\CSV\溶接加工計画</t>
    <rPh sb="0" eb="2">
      <t>ニュウリョク</t>
    </rPh>
    <rPh sb="9" eb="10">
      <t>レイ</t>
    </rPh>
    <phoneticPr fontId="1"/>
  </si>
  <si>
    <t>ファイル名パターン群　例：*WeOrder*.csv</t>
    <rPh sb="4" eb="5">
      <t>メイ</t>
    </rPh>
    <rPh sb="9" eb="10">
      <t>グン</t>
    </rPh>
    <rPh sb="11" eb="12">
      <t>レイ</t>
    </rPh>
    <phoneticPr fontId="1"/>
  </si>
  <si>
    <t>FolderPath</t>
    <phoneticPr fontId="1"/>
  </si>
  <si>
    <t>フォルダパス　例：C:\CSV\DL</t>
    <rPh sb="7" eb="8">
      <t>レイ</t>
    </rPh>
    <phoneticPr fontId="1"/>
  </si>
  <si>
    <t>最大保持日数　例：90</t>
    <rPh sb="0" eb="6">
      <t>サイダイホジニッスウ</t>
    </rPh>
    <rPh sb="7" eb="8">
      <t>レイ</t>
    </rPh>
    <phoneticPr fontId="1"/>
  </si>
  <si>
    <t>最大保持ファイル数　例：100</t>
    <rPh sb="0" eb="2">
      <t>サイダイ</t>
    </rPh>
    <rPh sb="2" eb="4">
      <t>ホジ</t>
    </rPh>
    <rPh sb="8" eb="9">
      <t>スウ</t>
    </rPh>
    <rPh sb="10" eb="11">
      <t>レイ</t>
    </rPh>
    <phoneticPr fontId="1"/>
  </si>
  <si>
    <t>[CsvToDbWeOrder]</t>
    <phoneticPr fontId="1"/>
  </si>
  <si>
    <t>001=SFTPDownload(SFTPDownloadIni)</t>
  </si>
  <si>
    <t>002=CsvToDb(CsvToDbIni)</t>
  </si>
  <si>
    <t>003=SFTPDelete(SFTPDeleteIni)</t>
  </si>
  <si>
    <t>004=Backup(BackupIni)</t>
  </si>
  <si>
    <t>ステップ１　SFTPダウンロード処理　※括弧内は参照セクション</t>
    <rPh sb="20" eb="23">
      <t>カッコナイ</t>
    </rPh>
    <rPh sb="24" eb="26">
      <t>サンショウ</t>
    </rPh>
    <phoneticPr fontId="1"/>
  </si>
  <si>
    <t>ステップ２　CSV→DB処理　※括弧内は参照セクション</t>
    <rPh sb="16" eb="19">
      <t>カッコナイ</t>
    </rPh>
    <rPh sb="20" eb="22">
      <t>サンショウ</t>
    </rPh>
    <phoneticPr fontId="1"/>
  </si>
  <si>
    <t>ステップ３　SFTPファイル削除処理　※括弧内は参照セクション</t>
    <rPh sb="14" eb="16">
      <t>サクジョ</t>
    </rPh>
    <rPh sb="20" eb="23">
      <t>カッコナイ</t>
    </rPh>
    <rPh sb="24" eb="26">
      <t>サンショウ</t>
    </rPh>
    <phoneticPr fontId="1"/>
  </si>
  <si>
    <t>ステップ４　ファイルバックアップ処理　※括弧内は参照セクション</t>
    <rPh sb="20" eb="23">
      <t>カッコナイ</t>
    </rPh>
    <rPh sb="24" eb="26">
      <t>サンショウ</t>
    </rPh>
    <phoneticPr fontId="1"/>
  </si>
  <si>
    <t>[SFTPDownloadIni]</t>
    <phoneticPr fontId="1"/>
  </si>
  <si>
    <t>タイトル　例：CSV→DB 処理</t>
    <rPh sb="5" eb="6">
      <t>レイ</t>
    </rPh>
    <phoneticPr fontId="1"/>
  </si>
  <si>
    <t>OutFolderPath</t>
    <phoneticPr fontId="1"/>
  </si>
  <si>
    <t>出力フォルダパス　例：C:\CSV\溶接加工計画</t>
    <rPh sb="0" eb="2">
      <t>シュツリョク</t>
    </rPh>
    <rPh sb="9" eb="10">
      <t>レイ</t>
    </rPh>
    <phoneticPr fontId="1"/>
  </si>
  <si>
    <t>SqlFolderPath</t>
  </si>
  <si>
    <t>SQLフォルダパス　例：SQL</t>
    <rPh sb="10" eb="11">
      <t>レイ</t>
    </rPh>
    <phoneticPr fontId="1"/>
  </si>
  <si>
    <t>CSVファイル名パターン　例：*WeOrder*.csv</t>
    <rPh sb="13" eb="14">
      <t>レイ</t>
    </rPh>
    <phoneticPr fontId="1"/>
  </si>
  <si>
    <t>CsvFolderPath</t>
  </si>
  <si>
    <t>DBのプロバイダ名　溶接計画DBは「Postgre SQL」を指定　例："ポスグレ"</t>
    <rPh sb="31" eb="33">
      <t>シテイ</t>
    </rPh>
    <rPh sb="34" eb="35">
      <t>レイ</t>
    </rPh>
    <phoneticPr fontId="1"/>
  </si>
  <si>
    <t>INSERT前にDELETEする（DELETE AND INSERT）SQLファイル名　例：DeleteBeforeInsertWeOrder</t>
    <rPh sb="6" eb="7">
      <t>マエ</t>
    </rPh>
    <rPh sb="42" eb="43">
      <t>メイ</t>
    </rPh>
    <rPh sb="44" eb="45">
      <t>レイ</t>
    </rPh>
    <phoneticPr fontId="1"/>
  </si>
  <si>
    <t>INSERTのSQLファイル名　例：DeleteBeforeInsertWeOrder</t>
    <rPh sb="16" eb="17">
      <t>レイ</t>
    </rPh>
    <phoneticPr fontId="1"/>
  </si>
  <si>
    <t>重複チェックSQLファイル名　※今回は不要　例：（空欄）</t>
    <rPh sb="16" eb="18">
      <t>コンカイ</t>
    </rPh>
    <rPh sb="19" eb="21">
      <t>フヨウ</t>
    </rPh>
    <rPh sb="22" eb="23">
      <t>レイ</t>
    </rPh>
    <rPh sb="25" eb="27">
      <t>クウラン</t>
    </rPh>
    <phoneticPr fontId="1"/>
  </si>
  <si>
    <t>[SFTPDeleteIni]</t>
  </si>
  <si>
    <t>バックアップ処理セクション</t>
    <rPh sb="6" eb="8">
      <t>ショリ</t>
    </rPh>
    <phoneticPr fontId="1"/>
  </si>
  <si>
    <t>タイル名パターン　例：*WeOrder*.csv</t>
    <rPh sb="3" eb="4">
      <t>メイ</t>
    </rPh>
    <rPh sb="9" eb="10">
      <t>レイ</t>
    </rPh>
    <phoneticPr fontId="1"/>
  </si>
  <si>
    <r>
      <t>パスフレーズ（暗号化済）　</t>
    </r>
    <r>
      <rPr>
        <b/>
        <strike/>
        <sz val="11"/>
        <color theme="5" tint="-0.249977111117893"/>
        <rFont val="メイリオ"/>
        <family val="3"/>
        <charset val="128"/>
        <scheme val="minor"/>
      </rPr>
      <t>※１</t>
    </r>
    <r>
      <rPr>
        <strike/>
        <sz val="11"/>
        <rFont val="メイリオ"/>
        <family val="3"/>
        <charset val="128"/>
        <scheme val="minor"/>
      </rPr>
      <t>　例：uI14MRtLpR7iLxWvaTGFfw==</t>
    </r>
    <rPh sb="7" eb="10">
      <t>アンゴウカ</t>
    </rPh>
    <rPh sb="10" eb="11">
      <t>ズ</t>
    </rPh>
    <rPh sb="16" eb="17">
      <t>レイ</t>
    </rPh>
    <phoneticPr fontId="1"/>
  </si>
  <si>
    <t>起動パラメータとINIファイルを修正（"2025/10/06A"で検索してください）</t>
    <rPh sb="0" eb="2">
      <t>キドウ</t>
    </rPh>
    <rPh sb="16" eb="18">
      <t>シュウセイ</t>
    </rPh>
    <rPh sb="33" eb="35">
      <t>ケンサク</t>
    </rPh>
    <phoneticPr fontId="1"/>
  </si>
  <si>
    <t>FileNamePattern　←　2025/10/06A　修正</t>
    <rPh sb="30" eb="32">
      <t>シュウセイ</t>
    </rPh>
    <phoneticPr fontId="1"/>
  </si>
  <si>
    <t>0.2.0</t>
    <phoneticPr fontId="1"/>
  </si>
  <si>
    <t>ExcelDataStartRowJudgeValues</t>
    <phoneticPr fontId="1"/>
  </si>
  <si>
    <t>データ開始行判定値群　例：コード,機種,機種コード,基本部番　←　2025/10/23A　追加</t>
    <rPh sb="3" eb="6">
      <t>カイシギョウ</t>
    </rPh>
    <rPh sb="9" eb="10">
      <t>グン</t>
    </rPh>
    <rPh sb="11" eb="12">
      <t>レイ</t>
    </rPh>
    <rPh sb="45" eb="47">
      <t>ツイカ</t>
    </rPh>
    <phoneticPr fontId="1"/>
  </si>
  <si>
    <t>ExcelDataStartRowJudgeCol</t>
    <phoneticPr fontId="1"/>
  </si>
  <si>
    <t>ExcelDateRowMode
↑2025/10/23A追加</t>
    <rPh sb="29" eb="31">
      <t>ツイカ</t>
    </rPh>
    <phoneticPr fontId="1"/>
  </si>
  <si>
    <t>ExcelDateRowJudgeCol
↑2025/10/23A追加</t>
    <phoneticPr fontId="1"/>
  </si>
  <si>
    <t>ExcelDateRowJudgeValue
↑2025/10/23A追加</t>
    <phoneticPr fontId="1"/>
  </si>
  <si>
    <t>日付行判定列（アルファベット表記）　※ExcelDateRowMode=Judgeのとき有効。
例："G"</t>
    <rPh sb="0" eb="3">
      <t>ヒヅケギョウ</t>
    </rPh>
    <rPh sb="3" eb="6">
      <t>ハンテイレツ</t>
    </rPh>
    <rPh sb="14" eb="16">
      <t>ヒョウキ</t>
    </rPh>
    <rPh sb="44" eb="46">
      <t>ユウコウ</t>
    </rPh>
    <rPh sb="48" eb="49">
      <t>レイ</t>
    </rPh>
    <phoneticPr fontId="1"/>
  </si>
  <si>
    <t>日付行判定値　※ExcelDateRowMode=Judgeのとき有効。
例："日付"</t>
    <rPh sb="0" eb="3">
      <t>ヒヅケギョウ</t>
    </rPh>
    <rPh sb="3" eb="5">
      <t>ハンテイ</t>
    </rPh>
    <rPh sb="5" eb="6">
      <t>チ</t>
    </rPh>
    <rPh sb="33" eb="35">
      <t>ユウコウ</t>
    </rPh>
    <rPh sb="37" eb="38">
      <t>レイ</t>
    </rPh>
    <rPh sb="40" eb="42">
      <t>ヒヅケ</t>
    </rPh>
    <phoneticPr fontId="1"/>
  </si>
  <si>
    <t>INI不要項目削除、Excelデータ開始行判定の改修、Excel日付行指定方法の改修
（"2025/10/23A"で検索してください）</t>
    <rPh sb="3" eb="5">
      <t>フヨウ</t>
    </rPh>
    <rPh sb="5" eb="9">
      <t>コウモクサクジョ</t>
    </rPh>
    <rPh sb="18" eb="21">
      <t>カイシギョウ</t>
    </rPh>
    <rPh sb="21" eb="23">
      <t>ハンテイ</t>
    </rPh>
    <rPh sb="24" eb="26">
      <t>カイシュウ</t>
    </rPh>
    <rPh sb="32" eb="35">
      <t>ヒヅケギョウ</t>
    </rPh>
    <rPh sb="35" eb="37">
      <t>シテイ</t>
    </rPh>
    <rPh sb="37" eb="39">
      <t>ホウホウ</t>
    </rPh>
    <rPh sb="40" eb="42">
      <t>カイシュウ</t>
    </rPh>
    <rPh sb="58" eb="60">
      <t>ケンサク</t>
    </rPh>
    <phoneticPr fontId="1"/>
  </si>
  <si>
    <t>日付行指定モード
　Fixed:固定（ExcelDateRow使用）、
　Judge:判定（ExcelDateRowJudgeCol/ExcelDateRowJudgeValue使用）</t>
    <rPh sb="0" eb="3">
      <t>ヒヅケギョウ</t>
    </rPh>
    <rPh sb="3" eb="5">
      <t>シテイ</t>
    </rPh>
    <rPh sb="16" eb="18">
      <t>コテイ</t>
    </rPh>
    <rPh sb="31" eb="33">
      <t>シヨウ</t>
    </rPh>
    <rPh sb="43" eb="45">
      <t>ハンテイ</t>
    </rPh>
    <rPh sb="89" eb="91">
      <t>シヨウ</t>
    </rPh>
    <phoneticPr fontId="1"/>
  </si>
  <si>
    <t>0.3.0</t>
    <phoneticPr fontId="1"/>
  </si>
  <si>
    <t>INIのExcel列指定項目を列番号からレター（アルファベット）に変更
（"2025/10/27A"で検索してください）</t>
    <rPh sb="9" eb="10">
      <t>レツ</t>
    </rPh>
    <rPh sb="10" eb="14">
      <t>シテイコウモク</t>
    </rPh>
    <rPh sb="15" eb="17">
      <t>レツバン</t>
    </rPh>
    <rPh sb="33" eb="35">
      <t>ヘンコウ</t>
    </rPh>
    <rPh sb="50" eb="52">
      <t>ケンサク</t>
    </rPh>
    <phoneticPr fontId="1"/>
  </si>
  <si>
    <t>■データ例（MC）</t>
    <rPh sb="4" eb="5">
      <t>レイ</t>
    </rPh>
    <phoneticPr fontId="1"/>
  </si>
  <si>
    <t>YEAR</t>
  </si>
  <si>
    <t>MONTH</t>
  </si>
  <si>
    <t>ライン名</t>
  </si>
  <si>
    <t>Δ3</t>
    <phoneticPr fontId="28"/>
  </si>
  <si>
    <t>Δ6</t>
    <phoneticPr fontId="28"/>
  </si>
  <si>
    <t>U/L</t>
    <phoneticPr fontId="28"/>
  </si>
  <si>
    <t>T/L</t>
    <phoneticPr fontId="28"/>
  </si>
  <si>
    <t>作成</t>
    <rPh sb="0" eb="2">
      <t>サクセイ</t>
    </rPh>
    <phoneticPr fontId="28"/>
  </si>
  <si>
    <t>25</t>
    <phoneticPr fontId="28"/>
  </si>
  <si>
    <t>FWL/NO2</t>
  </si>
  <si>
    <t>生産計画</t>
    <rPh sb="0" eb="2">
      <t>セイサン</t>
    </rPh>
    <rPh sb="2" eb="4">
      <t>ケイカク</t>
    </rPh>
    <phoneticPr fontId="28"/>
  </si>
  <si>
    <t>Δ2</t>
    <phoneticPr fontId="28"/>
  </si>
  <si>
    <t>Δ5</t>
    <phoneticPr fontId="28"/>
  </si>
  <si>
    <t>船津</t>
    <rPh sb="0" eb="2">
      <t>フナツ</t>
    </rPh>
    <phoneticPr fontId="28"/>
  </si>
  <si>
    <t>Δ1</t>
    <phoneticPr fontId="28"/>
  </si>
  <si>
    <t>　</t>
    <phoneticPr fontId="28"/>
  </si>
  <si>
    <t>Δ4</t>
    <phoneticPr fontId="28"/>
  </si>
  <si>
    <t>部番</t>
  </si>
  <si>
    <t>仕向</t>
  </si>
  <si>
    <t>日付</t>
  </si>
  <si>
    <t>当月</t>
  </si>
  <si>
    <t>刻印</t>
  </si>
  <si>
    <t>O</t>
  </si>
  <si>
    <t>P</t>
  </si>
  <si>
    <t>Q</t>
  </si>
  <si>
    <t>R</t>
  </si>
  <si>
    <t>A</t>
  </si>
  <si>
    <t>B</t>
  </si>
  <si>
    <t>C</t>
  </si>
  <si>
    <t>D</t>
  </si>
  <si>
    <t>E</t>
  </si>
  <si>
    <t>F</t>
  </si>
  <si>
    <t>G</t>
  </si>
  <si>
    <t>H</t>
  </si>
  <si>
    <t>I</t>
  </si>
  <si>
    <t>J</t>
  </si>
  <si>
    <t>K</t>
  </si>
  <si>
    <t>L</t>
  </si>
  <si>
    <t>M</t>
  </si>
  <si>
    <t>N</t>
  </si>
  <si>
    <t>V</t>
  </si>
  <si>
    <t>W</t>
  </si>
  <si>
    <t>X</t>
  </si>
  <si>
    <t>Y</t>
  </si>
  <si>
    <t>CBR</t>
  </si>
  <si>
    <t>50100‐MFL‐0100</t>
  </si>
  <si>
    <t>AF</t>
  </si>
  <si>
    <t>A</t>
    <phoneticPr fontId="28"/>
  </si>
  <si>
    <t>WE</t>
  </si>
  <si>
    <t>1000RRF/RRE</t>
  </si>
  <si>
    <t>搬入</t>
  </si>
  <si>
    <t>前月繰越</t>
  </si>
  <si>
    <t>部品在庫</t>
  </si>
  <si>
    <t>PA IN</t>
  </si>
  <si>
    <t>ﾗｲﾝ在庫</t>
  </si>
  <si>
    <t>50100‐MFL‐6300</t>
  </si>
  <si>
    <t>50100-MGE-701</t>
    <phoneticPr fontId="28"/>
  </si>
  <si>
    <t>50100-MFJ-A405</t>
    <phoneticPr fontId="28"/>
  </si>
  <si>
    <t>50100-MFJ-D404</t>
    <phoneticPr fontId="28"/>
  </si>
  <si>
    <t>NSF250</t>
    <phoneticPr fontId="28"/>
  </si>
  <si>
    <t xml:space="preserve">50100-NX7-0200 </t>
    <phoneticPr fontId="28"/>
  </si>
  <si>
    <t>納入</t>
  </si>
  <si>
    <t>CBR1000</t>
    <phoneticPr fontId="28"/>
  </si>
  <si>
    <t>50100‐MKF‐A201</t>
    <phoneticPr fontId="28"/>
  </si>
  <si>
    <t>50100‐MKF‐B400</t>
    <phoneticPr fontId="28"/>
  </si>
  <si>
    <t>50100-MKF-H400</t>
    <phoneticPr fontId="28"/>
  </si>
  <si>
    <t>50100-MKF-A201</t>
    <phoneticPr fontId="28"/>
  </si>
  <si>
    <t>50100-MKR-DH00</t>
    <phoneticPr fontId="28"/>
  </si>
  <si>
    <t>AF</t>
    <phoneticPr fontId="28"/>
  </si>
  <si>
    <t>MA IN(～16時迄)</t>
    <rPh sb="9" eb="10">
      <t>ジ</t>
    </rPh>
    <rPh sb="10" eb="11">
      <t>マデ</t>
    </rPh>
    <phoneticPr fontId="28"/>
  </si>
  <si>
    <t>50100-NX7-0200</t>
    <phoneticPr fontId="28"/>
  </si>
  <si>
    <t>50100-MKR-KH00</t>
    <phoneticPr fontId="28"/>
  </si>
  <si>
    <t>50100-MJC-U000</t>
  </si>
  <si>
    <t>600RRD</t>
  </si>
  <si>
    <t>VFR</t>
  </si>
  <si>
    <t>50100‐MGE‐0100</t>
  </si>
  <si>
    <t>1200FDF/XDSF</t>
  </si>
  <si>
    <t>CBR   TOTAL</t>
  </si>
  <si>
    <t>AF　TOTAL</t>
  </si>
  <si>
    <t>TOTAL在庫</t>
  </si>
  <si>
    <t>部品在庫</t>
    <phoneticPr fontId="28"/>
  </si>
  <si>
    <t>MA IN</t>
    <phoneticPr fontId="28"/>
  </si>
  <si>
    <t>50100-MKR-A300</t>
    <phoneticPr fontId="28"/>
  </si>
  <si>
    <t>50100-MKE-A700</t>
    <phoneticPr fontId="28"/>
  </si>
  <si>
    <t>50100-K95-A601</t>
    <phoneticPr fontId="28"/>
  </si>
  <si>
    <t>ＣＲＦ</t>
  </si>
  <si>
    <t>450R</t>
  </si>
  <si>
    <t>50100-K95-A202</t>
    <phoneticPr fontId="28"/>
  </si>
  <si>
    <t>250RG</t>
    <phoneticPr fontId="28"/>
  </si>
  <si>
    <t>50100-K95-A401</t>
    <phoneticPr fontId="28"/>
  </si>
  <si>
    <t>450RG</t>
  </si>
  <si>
    <t>CRF250</t>
    <phoneticPr fontId="28"/>
  </si>
  <si>
    <t>50100-K95-AG00</t>
    <phoneticPr fontId="28"/>
  </si>
  <si>
    <t>50100-MKE-A500</t>
    <phoneticPr fontId="28"/>
  </si>
  <si>
    <t>50100-MKEJ-AA00</t>
    <phoneticPr fontId="28"/>
  </si>
  <si>
    <t>450ＸE</t>
  </si>
  <si>
    <t>CR TOTAL</t>
  </si>
  <si>
    <t xml:space="preserve">VFR </t>
  </si>
  <si>
    <t>MGE　　　MGH</t>
  </si>
  <si>
    <t>1200FC/FD/XC/XD</t>
  </si>
  <si>
    <t>0100</t>
  </si>
  <si>
    <t>MGH</t>
  </si>
  <si>
    <t>1200FA</t>
  </si>
  <si>
    <t>U701</t>
  </si>
  <si>
    <t>50100-MKE-AS02</t>
    <phoneticPr fontId="28"/>
  </si>
  <si>
    <t>50100-MKC-A010</t>
    <phoneticPr fontId="28"/>
  </si>
  <si>
    <t>GL TOTAL</t>
    <phoneticPr fontId="28"/>
  </si>
  <si>
    <t>50100-MJM-D600</t>
    <phoneticPr fontId="28"/>
  </si>
  <si>
    <t>50100-MCS-L022</t>
    <phoneticPr fontId="28"/>
  </si>
  <si>
    <t>50100-MJM-D000</t>
    <phoneticPr fontId="28"/>
  </si>
  <si>
    <t>VFR</t>
    <phoneticPr fontId="28"/>
  </si>
  <si>
    <t>VFR TOTAL</t>
  </si>
  <si>
    <t>MFJ</t>
  </si>
  <si>
    <t>D402</t>
  </si>
  <si>
    <t>MFL</t>
  </si>
  <si>
    <t>6300</t>
  </si>
  <si>
    <t>MGE</t>
  </si>
  <si>
    <t>0000</t>
  </si>
  <si>
    <t>MEN</t>
  </si>
  <si>
    <t>A500</t>
  </si>
  <si>
    <t>NX7</t>
  </si>
  <si>
    <t>FWL TOTAL</t>
  </si>
  <si>
    <t>ST1300</t>
    <phoneticPr fontId="28"/>
  </si>
  <si>
    <t>ST</t>
  </si>
  <si>
    <t>1300PAF</t>
  </si>
  <si>
    <t>50100-MCS-H601</t>
    <phoneticPr fontId="28"/>
  </si>
  <si>
    <t>1300AF</t>
  </si>
  <si>
    <t>50100-MCW-H800</t>
    <phoneticPr fontId="28"/>
  </si>
  <si>
    <t>FRAME BODY COMP TOTAL</t>
  </si>
  <si>
    <t>GL</t>
  </si>
  <si>
    <t>MCA</t>
  </si>
  <si>
    <t>1800C</t>
  </si>
  <si>
    <t>S401</t>
  </si>
  <si>
    <t>CRF</t>
  </si>
  <si>
    <t>KSJ</t>
  </si>
  <si>
    <t>6700</t>
  </si>
  <si>
    <t>TC</t>
  </si>
  <si>
    <t>GFZ</t>
  </si>
  <si>
    <t>0102</t>
  </si>
  <si>
    <t>NJ</t>
  </si>
  <si>
    <t>GFY</t>
  </si>
  <si>
    <t>KSE</t>
  </si>
  <si>
    <t>0003</t>
  </si>
  <si>
    <t>M/C② TOTAL</t>
  </si>
  <si>
    <t>B200</t>
  </si>
  <si>
    <t>GL TOTAL</t>
  </si>
  <si>
    <t>アウトソーシングＰＡ投入</t>
  </si>
  <si>
    <t>KB1</t>
  </si>
  <si>
    <t>KRN</t>
  </si>
  <si>
    <t>KSC</t>
  </si>
  <si>
    <t>MKE</t>
    <phoneticPr fontId="28"/>
  </si>
  <si>
    <t>MEY</t>
  </si>
  <si>
    <t>MCW/MGY</t>
  </si>
  <si>
    <t>MCS</t>
  </si>
  <si>
    <t>CRF150</t>
  </si>
  <si>
    <t>ＣＲＦ100</t>
  </si>
  <si>
    <t>FWL工数</t>
  </si>
  <si>
    <t>No2工数</t>
  </si>
  <si>
    <t>GL工数</t>
  </si>
  <si>
    <t>FWL+GL総工数</t>
  </si>
  <si>
    <t>FWL総工数</t>
  </si>
  <si>
    <t>GL総工数</t>
  </si>
  <si>
    <t>変動不稼動</t>
  </si>
  <si>
    <t>切り替え回数</t>
  </si>
  <si>
    <t>不稼動計</t>
  </si>
  <si>
    <t>稼動時間</t>
  </si>
  <si>
    <t>負荷</t>
  </si>
  <si>
    <t>予想実績台数</t>
    <rPh sb="0" eb="2">
      <t>ヨソウ</t>
    </rPh>
    <rPh sb="2" eb="6">
      <t>ジッセキダイスウ</t>
    </rPh>
    <phoneticPr fontId="28"/>
  </si>
  <si>
    <t>枠外、残業対応</t>
    <rPh sb="0" eb="2">
      <t>ワクガイ</t>
    </rPh>
    <rPh sb="3" eb="7">
      <t>ザンギョウタイオウ</t>
    </rPh>
    <phoneticPr fontId="28"/>
  </si>
  <si>
    <t>日別予想差異</t>
    <rPh sb="0" eb="2">
      <t>ヒベツ</t>
    </rPh>
    <rPh sb="2" eb="4">
      <t>ヨソウ</t>
    </rPh>
    <rPh sb="4" eb="6">
      <t>サイ</t>
    </rPh>
    <phoneticPr fontId="28"/>
  </si>
  <si>
    <t>ＴＯＴＡＬ予想差異</t>
    <rPh sb="5" eb="7">
      <t>ヨソウ</t>
    </rPh>
    <rPh sb="7" eb="9">
      <t>サイ</t>
    </rPh>
    <phoneticPr fontId="28"/>
  </si>
  <si>
    <t>CBR系負荷</t>
    <rPh sb="3" eb="4">
      <t>ケイ</t>
    </rPh>
    <phoneticPr fontId="28"/>
  </si>
  <si>
    <t>CRF/GL負荷</t>
    <phoneticPr fontId="28"/>
  </si>
  <si>
    <t>TOTAL自動負荷</t>
    <rPh sb="5" eb="7">
      <t>ジドウ</t>
    </rPh>
    <rPh sb="7" eb="9">
      <t>フカ</t>
    </rPh>
    <phoneticPr fontId="28"/>
  </si>
  <si>
    <t xml:space="preserve">MKEK </t>
    <phoneticPr fontId="28"/>
  </si>
  <si>
    <t>MKE-A500</t>
    <phoneticPr fontId="28"/>
  </si>
  <si>
    <t>MKC</t>
    <phoneticPr fontId="28"/>
  </si>
  <si>
    <t>MKZ/MKF</t>
    <phoneticPr fontId="28"/>
  </si>
  <si>
    <t xml:space="preserve">MKR </t>
    <phoneticPr fontId="28"/>
  </si>
  <si>
    <t>MKEK</t>
    <phoneticPr fontId="28"/>
  </si>
  <si>
    <t>MKE-A5</t>
    <phoneticPr fontId="28"/>
  </si>
  <si>
    <t>２S</t>
    <phoneticPr fontId="28"/>
  </si>
  <si>
    <t>平常</t>
    <rPh sb="0" eb="2">
      <t>ヘイジョウ</t>
    </rPh>
    <phoneticPr fontId="28"/>
  </si>
  <si>
    <t>CRF+GL</t>
    <phoneticPr fontId="28"/>
  </si>
  <si>
    <t>CBR+GLRR)</t>
    <phoneticPr fontId="28"/>
  </si>
  <si>
    <t>■データ例（アルミ加工）</t>
    <rPh sb="4" eb="5">
      <t>レイ</t>
    </rPh>
    <rPh sb="9" eb="11">
      <t>カコウ</t>
    </rPh>
    <phoneticPr fontId="1"/>
  </si>
  <si>
    <t>データ例（アルミ加工）</t>
    <rPh sb="3" eb="4">
      <t>レイ</t>
    </rPh>
    <rPh sb="8" eb="10">
      <t>カコウ</t>
    </rPh>
    <phoneticPr fontId="1"/>
  </si>
  <si>
    <t>シート追加</t>
    <rPh sb="3" eb="5">
      <t>ツイカ</t>
    </rPh>
    <phoneticPr fontId="1"/>
  </si>
  <si>
    <t>0.4.0</t>
    <phoneticPr fontId="1"/>
  </si>
  <si>
    <t>SFTPダウンロード処理セクション　←　2025/10/06A　追加</t>
    <rPh sb="10" eb="12">
      <t>ショリ</t>
    </rPh>
    <rPh sb="32" eb="34">
      <t>ツイカ</t>
    </rPh>
    <phoneticPr fontId="1"/>
  </si>
  <si>
    <t>CSV→DB処理ステップセクション　←　2025/10/06A　追加</t>
    <rPh sb="6" eb="8">
      <t>ショリ</t>
    </rPh>
    <rPh sb="32" eb="34">
      <t>ツイカ</t>
    </rPh>
    <phoneticPr fontId="1"/>
  </si>
  <si>
    <t>CSV→DB処理セクション　←　2025/10/06A　追加</t>
    <rPh sb="6" eb="8">
      <t>ショリ</t>
    </rPh>
    <rPh sb="28" eb="30">
      <t>ツイカ</t>
    </rPh>
    <phoneticPr fontId="1"/>
  </si>
  <si>
    <t>[CsvToDbIni]</t>
    <phoneticPr fontId="1"/>
  </si>
  <si>
    <t>[BackupIni]　←　2025/10/06A　修正</t>
    <rPh sb="26" eb="28">
      <t>シュウセイ</t>
    </rPh>
    <phoneticPr fontId="1"/>
  </si>
  <si>
    <r>
      <t>[SFTP]　</t>
    </r>
    <r>
      <rPr>
        <sz val="11"/>
        <rFont val="メイリオ"/>
        <family val="3"/>
        <charset val="128"/>
        <scheme val="minor"/>
      </rPr>
      <t>←　2025/10/06A　削除</t>
    </r>
    <rPh sb="21" eb="23">
      <t>サクジョ</t>
    </rPh>
    <phoneticPr fontId="1"/>
  </si>
  <si>
    <t>データ開始行判定列レター　例："D"　←　2025/10/23A　追加　←　2025/10/27A　修正</t>
    <rPh sb="3" eb="6">
      <t>カイシギョウ</t>
    </rPh>
    <rPh sb="8" eb="9">
      <t>レツ</t>
    </rPh>
    <rPh sb="13" eb="14">
      <t>レイ</t>
    </rPh>
    <rPh sb="50" eb="52">
      <t>シュウセイ</t>
    </rPh>
    <phoneticPr fontId="1"/>
  </si>
  <si>
    <t>MC生産負荷行判定列番号レター　例："B"　←　2025/10/27A　修正</t>
    <rPh sb="16" eb="17">
      <t>レイ</t>
    </rPh>
    <phoneticPr fontId="1"/>
  </si>
  <si>
    <t>AF/WE列番号レター　例："H"　←　2025/10/27A　修正</t>
    <rPh sb="12" eb="13">
      <t>レイ</t>
    </rPh>
    <phoneticPr fontId="1"/>
  </si>
  <si>
    <t>データ開始行番号（1オリジン）　例："6"　←　2025/10/23A　削除（未使用だった）</t>
    <rPh sb="16" eb="17">
      <t>レイ</t>
    </rPh>
    <rPh sb="36" eb="38">
      <t>サクジョ</t>
    </rPh>
    <rPh sb="39" eb="42">
      <t>ミシヨウ</t>
    </rPh>
    <phoneticPr fontId="1"/>
  </si>
  <si>
    <r>
      <rPr>
        <strike/>
        <sz val="11"/>
        <rFont val="メイリオ"/>
        <family val="3"/>
        <charset val="128"/>
        <scheme val="minor"/>
      </rPr>
      <t>CSVファイル名（WE生産計画）　例：WeOrder.csv</t>
    </r>
    <r>
      <rPr>
        <sz val="11"/>
        <rFont val="メイリオ"/>
        <family val="3"/>
        <charset val="128"/>
        <scheme val="minor"/>
      </rPr>
      <t>　←　2025/10/06A　削除</t>
    </r>
    <rPh sb="17" eb="18">
      <t>レイ</t>
    </rPh>
    <rPh sb="45" eb="47">
      <t>サクジョ</t>
    </rPh>
    <phoneticPr fontId="1"/>
  </si>
  <si>
    <t>SFTPアップロード処理セクション　←　2025/10/06A　追加</t>
    <rPh sb="10" eb="12">
      <t>ショリ</t>
    </rPh>
    <rPh sb="32" eb="34">
      <t>ツイカ</t>
    </rPh>
    <phoneticPr fontId="1"/>
  </si>
  <si>
    <t>SFTPアップロード後クリーンナップ処理セクション　←　2025/10/06A　修正</t>
    <rPh sb="10" eb="11">
      <t>ゴ</t>
    </rPh>
    <rPh sb="18" eb="20">
      <t>ショリ</t>
    </rPh>
    <rPh sb="40" eb="42">
      <t>シュウセイ</t>
    </rPh>
    <phoneticPr fontId="1"/>
  </si>
  <si>
    <t>[CleanupAfterUploadIni]</t>
    <phoneticPr fontId="1"/>
  </si>
  <si>
    <t>SFTPファイル削除処理セクション　←　2025/10/06A　追加</t>
    <rPh sb="8" eb="10">
      <t>サクジョ</t>
    </rPh>
    <rPh sb="10" eb="12">
      <t>ショリ</t>
    </rPh>
    <rPh sb="32" eb="34">
      <t>ツイカ</t>
    </rPh>
    <phoneticPr fontId="1"/>
  </si>
  <si>
    <t>ライン判定列レター　例："D"　←　2025/10/24A修正（番号→レター）</t>
    <rPh sb="3" eb="5">
      <t>ハンテイ</t>
    </rPh>
    <rPh sb="5" eb="6">
      <t>レツ</t>
    </rPh>
    <rPh sb="10" eb="11">
      <t>レイ</t>
    </rPh>
    <rPh sb="29" eb="31">
      <t>シュウセイ</t>
    </rPh>
    <rPh sb="32" eb="34">
      <t>バンゴウ</t>
    </rPh>
    <phoneticPr fontId="1"/>
  </si>
  <si>
    <t>日付行番号（1オリジン）　例："5"　←2025/09/23A　削除　←　2025/10/06A復活
※ExcelDateRowMode=Fixedのとき有効　←　2025/10/23A追記</t>
    <rPh sb="13" eb="14">
      <t>レイ</t>
    </rPh>
    <rPh sb="32" eb="34">
      <t>サクジョ</t>
    </rPh>
    <rPh sb="48" eb="50">
      <t>フッカツ</t>
    </rPh>
    <rPh sb="77" eb="79">
      <t>ユウコウ</t>
    </rPh>
    <rPh sb="93" eb="95">
      <t>ツイキ</t>
    </rPh>
    <phoneticPr fontId="1"/>
  </si>
  <si>
    <t>日付行開始列レター　例："I"　←　2025/10/24A修正（番号→レター）</t>
    <rPh sb="10" eb="11">
      <t>レイ</t>
    </rPh>
    <phoneticPr fontId="1"/>
  </si>
  <si>
    <t>＜CSV→DB取込処理（起動時引数で「/CsvToDbWeOrder」指定時）用＞</t>
    <rPh sb="7" eb="9">
      <t>トリコミ</t>
    </rPh>
    <rPh sb="12" eb="17">
      <t>キドウジヒキスウ</t>
    </rPh>
    <rPh sb="35" eb="38">
      <t>シテイジ</t>
    </rPh>
    <rPh sb="39" eb="40">
      <t>ヨウ</t>
    </rPh>
    <phoneticPr fontId="1"/>
  </si>
  <si>
    <t>・セクション[CsvToDbWeOrder]その他参照セクション（ファイル仕様参照）</t>
    <phoneticPr fontId="1"/>
  </si>
  <si>
    <r>
      <t>・</t>
    </r>
    <r>
      <rPr>
        <strike/>
        <sz val="11"/>
        <rFont val="メイリオ"/>
        <family val="3"/>
        <charset val="128"/>
        <scheme val="minor"/>
      </rPr>
      <t>セクション[SFTP]</t>
    </r>
    <phoneticPr fontId="1"/>
  </si>
  <si>
    <t>「ExcelToCsvToDb.exe /ExcelToCsvWeOrder」を実行後、「ExcelToCsvToDb.exe /CsvToDbWeOrder」を実行してください。</t>
    <rPh sb="42" eb="43">
      <t>ゴ</t>
    </rPh>
    <phoneticPr fontId="1"/>
  </si>
  <si>
    <r>
      <rPr>
        <strike/>
        <sz val="11"/>
        <rFont val="メイリオ"/>
        <family val="3"/>
        <charset val="128"/>
        <scheme val="minor"/>
      </rPr>
      <t>処理タイトル　例：Excel→CSV 処理（溶接加工向けデータ連携ツール）　</t>
    </r>
    <r>
      <rPr>
        <sz val="11"/>
        <rFont val="メイリオ"/>
        <family val="3"/>
        <charset val="128"/>
        <scheme val="minor"/>
      </rPr>
      <t>←　2025/10/06A　削除</t>
    </r>
    <rPh sb="0" eb="2">
      <t>ショリ</t>
    </rPh>
    <rPh sb="7" eb="8">
      <t>レイ</t>
    </rPh>
    <rPh sb="52" eb="54">
      <t>サクジョ</t>
    </rPh>
    <phoneticPr fontId="1"/>
  </si>
  <si>
    <t>INIの（SFTP認証用）PassPhraseを未指定にするとパスフレーズなしで動作するよう改修
（"2025/11/03A"で検索してください）</t>
    <rPh sb="9" eb="12">
      <t>ニンショウヨウ</t>
    </rPh>
    <rPh sb="24" eb="27">
      <t>ミシテイ</t>
    </rPh>
    <rPh sb="40" eb="42">
      <t>ドウサ</t>
    </rPh>
    <rPh sb="46" eb="48">
      <t>カイシュウ</t>
    </rPh>
    <rPh sb="63" eb="65">
      <t>ケンサク</t>
    </rPh>
    <phoneticPr fontId="1"/>
  </si>
  <si>
    <t>↓2025/11/05A　ラインID追加</t>
    <rPh sb="18" eb="20">
      <t>ツイカ</t>
    </rPh>
    <phoneticPr fontId="1"/>
  </si>
  <si>
    <r>
      <t>パスフレーズ（暗号化済）　</t>
    </r>
    <r>
      <rPr>
        <b/>
        <sz val="11"/>
        <color theme="5" tint="-0.249977111117893"/>
        <rFont val="メイリオ"/>
        <family val="3"/>
        <charset val="128"/>
        <scheme val="minor"/>
      </rPr>
      <t>※１</t>
    </r>
    <r>
      <rPr>
        <sz val="11"/>
        <rFont val="メイリオ"/>
        <family val="3"/>
        <charset val="128"/>
        <scheme val="minor"/>
      </rPr>
      <t>　例：uI14MRtLpR7iLxWvaTGFfw==
※SFTP認証で不要時は空設定または行削除しておきます。　←　2025/11/03A　追加</t>
    </r>
    <rPh sb="7" eb="10">
      <t>アンゴウカ</t>
    </rPh>
    <rPh sb="10" eb="11">
      <t>ズ</t>
    </rPh>
    <rPh sb="16" eb="17">
      <t>レイ</t>
    </rPh>
    <rPh sb="48" eb="50">
      <t>ニンショウ</t>
    </rPh>
    <rPh sb="51" eb="53">
      <t>フヨウ</t>
    </rPh>
    <rPh sb="53" eb="54">
      <t>ジ</t>
    </rPh>
    <rPh sb="55" eb="56">
      <t>カラ</t>
    </rPh>
    <rPh sb="56" eb="58">
      <t>セッテイ</t>
    </rPh>
    <rPh sb="61" eb="64">
      <t>ギョウサクジョ</t>
    </rPh>
    <rPh sb="86" eb="88">
      <t>ツイカ</t>
    </rPh>
    <phoneticPr fontId="1"/>
  </si>
  <si>
    <r>
      <t>パスフレーズ（暗号化済）　</t>
    </r>
    <r>
      <rPr>
        <b/>
        <sz val="11"/>
        <color theme="5" tint="-0.249977111117893"/>
        <rFont val="メイリオ"/>
        <family val="3"/>
        <charset val="128"/>
        <scheme val="minor"/>
      </rPr>
      <t>※１</t>
    </r>
    <r>
      <rPr>
        <sz val="11"/>
        <rFont val="メイリオ"/>
        <family val="3"/>
        <charset val="128"/>
        <scheme val="minor"/>
      </rPr>
      <t>　例：uI14MRtLpR7iLxWvaTGFfw==
※SFTP認証で不要時は空設定または行削除しておきます。　←　2025/11/03A　追加</t>
    </r>
    <rPh sb="7" eb="10">
      <t>アンゴウカ</t>
    </rPh>
    <rPh sb="10" eb="11">
      <t>ズ</t>
    </rPh>
    <rPh sb="16" eb="17">
      <t>レイ</t>
    </rPh>
    <phoneticPr fontId="1"/>
  </si>
  <si>
    <t>0.5.0</t>
    <phoneticPr fontId="1"/>
  </si>
  <si>
    <t>DB側にラインIDを持たせることになり、項目追加
※INIの「NameToIdListForLine」は元々あったので、そのまま使用する
（"2025/11/05A"で検索してください）</t>
    <rPh sb="2" eb="3">
      <t>ガワ</t>
    </rPh>
    <rPh sb="10" eb="11">
      <t>モ</t>
    </rPh>
    <rPh sb="20" eb="24">
      <t>コウモクツイカ</t>
    </rPh>
    <rPh sb="52" eb="54">
      <t>モトモト</t>
    </rPh>
    <rPh sb="64" eb="66">
      <t>シヨウ</t>
    </rPh>
    <rPh sb="83" eb="85">
      <t>ケンサク</t>
    </rPh>
    <phoneticPr fontId="1"/>
  </si>
  <si>
    <t>0.6.0</t>
    <phoneticPr fontId="1"/>
  </si>
  <si>
    <t>アルミ加工対応
（"2025/11/06A"で検索してください）</t>
    <rPh sb="3" eb="5">
      <t>カコウ</t>
    </rPh>
    <rPh sb="5" eb="7">
      <t>タイオウ</t>
    </rPh>
    <phoneticPr fontId="1"/>
  </si>
  <si>
    <t>ExcelDateYMGetMode
↑2025/11/06A　追加</t>
    <phoneticPr fontId="1"/>
  </si>
  <si>
    <t>日付並びの年月取得モード
　FromDateCell　：　日付型のセルから取得（MC）
　FromYMCells　：　年、月セルから取得（アルミ加工）</t>
    <rPh sb="0" eb="3">
      <t>ヒヅケナラ</t>
    </rPh>
    <rPh sb="5" eb="7">
      <t>ネンゲツ</t>
    </rPh>
    <rPh sb="7" eb="9">
      <t>シュトク</t>
    </rPh>
    <rPh sb="29" eb="32">
      <t>ヒヅケガタ</t>
    </rPh>
    <rPh sb="37" eb="39">
      <t>シュトク</t>
    </rPh>
    <rPh sb="45" eb="47">
      <t>シュトク</t>
    </rPh>
    <rPh sb="59" eb="60">
      <t>ネン</t>
    </rPh>
    <rPh sb="61" eb="62">
      <t>ツキ</t>
    </rPh>
    <rPh sb="66" eb="68">
      <t>シュトク</t>
    </rPh>
    <rPh sb="72" eb="74">
      <t>カコウ</t>
    </rPh>
    <phoneticPr fontId="1"/>
  </si>
  <si>
    <t>ExcelDateYearCell
↑2025/11/06A　追加</t>
    <phoneticPr fontId="1"/>
  </si>
  <si>
    <t>年セルのアドレス（A1記法）　例："A4"
※ExcelDateYMGetModeがFromYMCellsのとき有効</t>
    <rPh sb="0" eb="1">
      <t>ネン</t>
    </rPh>
    <rPh sb="11" eb="13">
      <t>キホウ</t>
    </rPh>
    <rPh sb="15" eb="16">
      <t>レイ</t>
    </rPh>
    <rPh sb="56" eb="58">
      <t>ユウコウ</t>
    </rPh>
    <phoneticPr fontId="1"/>
  </si>
  <si>
    <t>ExcelDateMonthCell
↑2025/11/06A　追加</t>
    <phoneticPr fontId="1"/>
  </si>
  <si>
    <t>月セルのアドレス（A1記法）　例："B4"
※ExcelDateYMGetModeがFromYMCellsのとき有効</t>
    <rPh sb="0" eb="1">
      <t>ツキ</t>
    </rPh>
    <rPh sb="11" eb="13">
      <t>キホウ</t>
    </rPh>
    <rPh sb="15" eb="16">
      <t>レイ</t>
    </rPh>
    <rPh sb="56" eb="58">
      <t>ユウコウ</t>
    </rPh>
    <phoneticPr fontId="1"/>
  </si>
  <si>
    <t>ExcelMcSeisanFukaEnabled
↑2025/11/06A　追加</t>
    <phoneticPr fontId="1"/>
  </si>
  <si>
    <t>MC生産負荷有効/無効指定
　true　：　有効
　false　：　無効</t>
    <rPh sb="2" eb="6">
      <t>セイサンフカ</t>
    </rPh>
    <rPh sb="6" eb="8">
      <t>ユウコウ</t>
    </rPh>
    <rPh sb="9" eb="11">
      <t>ムコウ</t>
    </rPh>
    <rPh sb="11" eb="13">
      <t>シテイ</t>
    </rPh>
    <rPh sb="22" eb="24">
      <t>ユウコウ</t>
    </rPh>
    <rPh sb="34" eb="36">
      <t>ムコウ</t>
    </rPh>
    <phoneticPr fontId="1"/>
  </si>
  <si>
    <t>ExcelLineJudgeValue
↑2025/11/06A　追加</t>
    <rPh sb="33" eb="35">
      <t>ツイカ</t>
    </rPh>
    <phoneticPr fontId="1"/>
  </si>
  <si>
    <t>ライン判定値　例："ライン名"</t>
    <rPh sb="5" eb="6">
      <t>チ</t>
    </rPh>
    <rPh sb="13" eb="14">
      <t>メイ</t>
    </rPh>
    <phoneticPr fontId="1"/>
  </si>
  <si>
    <t>0.7.0</t>
    <phoneticPr fontId="1"/>
  </si>
  <si>
    <r>
      <t>・セクション[ExcelToCsvWeOrder</t>
    </r>
    <r>
      <rPr>
        <b/>
        <sz val="11"/>
        <color rgb="FFFF0000"/>
        <rFont val="メイリオ"/>
        <family val="3"/>
        <charset val="128"/>
        <scheme val="minor"/>
      </rPr>
      <t>～</t>
    </r>
    <r>
      <rPr>
        <sz val="11"/>
        <rFont val="メイリオ"/>
        <family val="3"/>
        <charset val="128"/>
        <scheme val="minor"/>
      </rPr>
      <t>]その他参照セクション（ファイル仕様参照）</t>
    </r>
    <rPh sb="28" eb="29">
      <t>タ</t>
    </rPh>
    <rPh sb="29" eb="31">
      <t>サンショウ</t>
    </rPh>
    <rPh sb="41" eb="45">
      <t>シヨウサンショウ</t>
    </rPh>
    <phoneticPr fontId="1"/>
  </si>
  <si>
    <t>使い方、ファイル仕様</t>
    <rPh sb="0" eb="1">
      <t>ツカ</t>
    </rPh>
    <rPh sb="2" eb="3">
      <t>カタ</t>
    </rPh>
    <rPh sb="8" eb="10">
      <t>シヨウ</t>
    </rPh>
    <phoneticPr fontId="1"/>
  </si>
  <si>
    <t>アルミ加工対応（レビュー修正）
（"2025/11/11A"で検索してください）</t>
    <rPh sb="3" eb="5">
      <t>カコウ</t>
    </rPh>
    <rPh sb="5" eb="7">
      <t>タイオウ</t>
    </rPh>
    <rPh sb="12" eb="14">
      <t>シュウセイ</t>
    </rPh>
    <phoneticPr fontId="1"/>
  </si>
  <si>
    <t>データ終了判定値　例：""（空文字）　※「*」を使ったワイルドカードマッチング可能。
　　　　　　　　　　　　　　　　　　↑2025/11/06A　追加</t>
    <rPh sb="9" eb="10">
      <t>レイ</t>
    </rPh>
    <rPh sb="14" eb="17">
      <t>カラモジ</t>
    </rPh>
    <rPh sb="24" eb="25">
      <t>ツカ</t>
    </rPh>
    <rPh sb="39" eb="41">
      <t>カノウ</t>
    </rPh>
    <rPh sb="74" eb="76">
      <t>ツイカ</t>
    </rPh>
    <phoneticPr fontId="1"/>
  </si>
  <si>
    <t>true　：　同じ月のシートはスキップ（最右シート優先）
false　：　スキップしない（全対象）</t>
    <rPh sb="7" eb="8">
      <t>オナ</t>
    </rPh>
    <rPh sb="9" eb="10">
      <t>ツキ</t>
    </rPh>
    <rPh sb="20" eb="22">
      <t>サイウ</t>
    </rPh>
    <rPh sb="25" eb="27">
      <t>ユウセン</t>
    </rPh>
    <rPh sb="45" eb="48">
      <t>ゼンタイショウ</t>
    </rPh>
    <phoneticPr fontId="1"/>
  </si>
  <si>
    <t>↓　2025/11/19A　全面差し替え（新溶接1ライン対応）</t>
    <rPh sb="14" eb="17">
      <t>ゼンメンサ</t>
    </rPh>
    <rPh sb="18" eb="19">
      <t>カ</t>
    </rPh>
    <rPh sb="21" eb="22">
      <t>シン</t>
    </rPh>
    <rPh sb="22" eb="24">
      <t>ヨウセツ</t>
    </rPh>
    <rPh sb="28" eb="30">
      <t>タイオウ</t>
    </rPh>
    <phoneticPr fontId="1"/>
  </si>
  <si>
    <r>
      <t>※１：鉄は末尾に”Mc”を、アルミは末尾に”Alumi”を</t>
    </r>
    <r>
      <rPr>
        <b/>
        <sz val="11"/>
        <color rgb="FFFF0000"/>
        <rFont val="メイリオ"/>
        <family val="3"/>
        <charset val="128"/>
        <scheme val="minor"/>
      </rPr>
      <t>、新溶接1ラインは"New001"を付与。</t>
    </r>
    <r>
      <rPr>
        <b/>
        <sz val="11"/>
        <rFont val="メイリオ"/>
        <family val="3"/>
        <charset val="128"/>
        <scheme val="minor"/>
      </rPr>
      <t>　</t>
    </r>
    <r>
      <rPr>
        <b/>
        <sz val="11"/>
        <color rgb="FFFF0000"/>
        <rFont val="メイリオ"/>
        <family val="3"/>
        <charset val="128"/>
        <scheme val="minor"/>
      </rPr>
      <t>←　2025/11/19A　修正</t>
    </r>
    <rPh sb="3" eb="4">
      <t>テツ</t>
    </rPh>
    <rPh sb="5" eb="7">
      <t>マツビ</t>
    </rPh>
    <rPh sb="18" eb="20">
      <t>マツビ</t>
    </rPh>
    <rPh sb="30" eb="33">
      <t>シンヨウセツ</t>
    </rPh>
    <rPh sb="47" eb="49">
      <t>フヨ</t>
    </rPh>
    <rPh sb="65" eb="67">
      <t>シュウセイ</t>
    </rPh>
    <phoneticPr fontId="1"/>
  </si>
  <si>
    <t>＜Excel→CSV出力処理（起動時引数で「/ExcelToCsvWeOrder※１」指定時）用＞</t>
    <rPh sb="15" eb="20">
      <t>キドウジヒキスウ</t>
    </rPh>
    <rPh sb="43" eb="46">
      <t>シテイジ</t>
    </rPh>
    <rPh sb="47" eb="48">
      <t>ヨウ</t>
    </rPh>
    <phoneticPr fontId="1"/>
  </si>
  <si>
    <t>IncludedSheetNames
↑2025/11/11A　修正</t>
    <rPh sb="32" eb="34">
      <t>シュウセイ</t>
    </rPh>
    <phoneticPr fontId="1"/>
  </si>
  <si>
    <t>IncludedLineNames
↑2025/11/11A　修正</t>
    <rPh sb="31" eb="33">
      <t>シュウセイ</t>
    </rPh>
    <phoneticPr fontId="1"/>
  </si>
  <si>
    <t xml:space="preserve">処理対象のシート名（CSVで複数指定）　例："FWL"　←　2025/11/11A　修正
</t>
    <rPh sb="0" eb="2">
      <t>ショリ</t>
    </rPh>
    <rPh sb="2" eb="4">
      <t>タイショウ</t>
    </rPh>
    <rPh sb="8" eb="9">
      <t>メイ</t>
    </rPh>
    <rPh sb="14" eb="16">
      <t>フクスウ</t>
    </rPh>
    <rPh sb="16" eb="18">
      <t>シテイ</t>
    </rPh>
    <rPh sb="20" eb="21">
      <t>レイ</t>
    </rPh>
    <rPh sb="42" eb="44">
      <t>シュウセイ</t>
    </rPh>
    <phoneticPr fontId="1"/>
  </si>
  <si>
    <t xml:space="preserve">処理対象のライン名（CSVで複数指定）　例："FWL/NO2"　←　2025/11/11A　修正
</t>
    <rPh sb="0" eb="2">
      <t>ショリ</t>
    </rPh>
    <rPh sb="2" eb="4">
      <t>タイショウ</t>
    </rPh>
    <rPh sb="8" eb="9">
      <t>メイ</t>
    </rPh>
    <rPh sb="14" eb="16">
      <t>フクスウ</t>
    </rPh>
    <rPh sb="16" eb="18">
      <t>シテイ</t>
    </rPh>
    <rPh sb="20" eb="21">
      <t>レイ</t>
    </rPh>
    <phoneticPr fontId="1"/>
  </si>
  <si>
    <r>
      <t>[ExcelToCsvIniMc/Alumi</t>
    </r>
    <r>
      <rPr>
        <b/>
        <sz val="11"/>
        <color rgb="FFFF0000"/>
        <rFont val="メイリオ"/>
        <family val="3"/>
        <charset val="128"/>
        <scheme val="minor"/>
      </rPr>
      <t>/New001</t>
    </r>
    <r>
      <rPr>
        <sz val="11"/>
        <rFont val="メイリオ"/>
        <family val="3"/>
        <charset val="128"/>
        <scheme val="minor"/>
      </rPr>
      <t>]</t>
    </r>
    <phoneticPr fontId="1"/>
  </si>
  <si>
    <r>
      <t>Excel→CSV処理セクション（鉄/アルミ</t>
    </r>
    <r>
      <rPr>
        <b/>
        <sz val="11"/>
        <color rgb="FFFF0000"/>
        <rFont val="メイリオ"/>
        <family val="3"/>
        <charset val="128"/>
        <scheme val="minor"/>
      </rPr>
      <t>/新溶接1ライン</t>
    </r>
    <r>
      <rPr>
        <sz val="11"/>
        <rFont val="メイリオ"/>
        <family val="3"/>
        <charset val="128"/>
        <scheme val="minor"/>
      </rPr>
      <t>）　</t>
    </r>
    <r>
      <rPr>
        <b/>
        <sz val="11"/>
        <color rgb="FFFF0000"/>
        <rFont val="メイリオ"/>
        <family val="3"/>
        <charset val="128"/>
      </rPr>
      <t>←</t>
    </r>
    <r>
      <rPr>
        <b/>
        <sz val="11"/>
        <color rgb="FFFF0000"/>
        <rFont val="メイリオ"/>
        <family val="3"/>
        <charset val="128"/>
        <scheme val="minor"/>
      </rPr>
      <t>　2025/11/19A　修正</t>
    </r>
    <rPh sb="9" eb="11">
      <t>ショリ</t>
    </rPh>
    <rPh sb="17" eb="18">
      <t>テツ</t>
    </rPh>
    <rPh sb="23" eb="24">
      <t>シン</t>
    </rPh>
    <rPh sb="24" eb="26">
      <t>ヨウセツ</t>
    </rPh>
    <rPh sb="36" eb="38">
      <t>シュウセイ</t>
    </rPh>
    <rPh sb="53" eb="55">
      <t>シュウセイ</t>
    </rPh>
    <phoneticPr fontId="1"/>
  </si>
  <si>
    <t>001=ExcelToCsv_WeOrder(ExcelToCsvAlumiIni)</t>
    <phoneticPr fontId="1"/>
  </si>
  <si>
    <t>[ExcelToCsvWeOrderNew001]</t>
    <phoneticPr fontId="1"/>
  </si>
  <si>
    <t>001=ExcelToCsv_WeOrder(ExcelToCsvNew001Ini)</t>
    <phoneticPr fontId="1"/>
  </si>
  <si>
    <t>Excel→CSV（溶接加工：新溶接1ライン）処理ステップセクション　←　2025/11/19A　追加</t>
    <rPh sb="10" eb="14">
      <t>ヨウセツカコウ</t>
    </rPh>
    <rPh sb="15" eb="18">
      <t>シンヨウセツ</t>
    </rPh>
    <rPh sb="23" eb="25">
      <t>ショリ</t>
    </rPh>
    <rPh sb="49" eb="51">
      <t>ツイカ</t>
    </rPh>
    <phoneticPr fontId="1"/>
  </si>
  <si>
    <t>タイトル　例：Excel→CSV 処理（溶接加工向けデータ連携ツール：新溶接1ライン）</t>
    <rPh sb="5" eb="6">
      <t>レイ</t>
    </rPh>
    <rPh sb="35" eb="38">
      <t>シンヨウセツ</t>
    </rPh>
    <phoneticPr fontId="1"/>
  </si>
  <si>
    <t>ステップ１　Excel→CSV（溶接加工：新溶接1ライン）処理　※括弧内は参照セクション</t>
    <rPh sb="16" eb="20">
      <t>ヨウセツカコウ</t>
    </rPh>
    <rPh sb="21" eb="24">
      <t>シンヨウセツ</t>
    </rPh>
    <rPh sb="33" eb="36">
      <t>カッコナイ</t>
    </rPh>
    <rPh sb="37" eb="39">
      <t>サンショウ</t>
    </rPh>
    <phoneticPr fontId="1"/>
  </si>
  <si>
    <t>[ExcelToCsvWeOrderAlumi]</t>
    <phoneticPr fontId="1"/>
  </si>
  <si>
    <t>Excel→CSV（溶接加工：アルミ）処理ステップセクション</t>
    <rPh sb="10" eb="14">
      <t>ヨウセツカコウ</t>
    </rPh>
    <rPh sb="19" eb="21">
      <t>ショリ</t>
    </rPh>
    <phoneticPr fontId="1"/>
  </si>
  <si>
    <t>タイトル　例：Excel→CSV 処理（溶接加工向けデータ連携ツール：アルミ）</t>
    <rPh sb="5" eb="6">
      <t>レイ</t>
    </rPh>
    <phoneticPr fontId="1"/>
  </si>
  <si>
    <t>ステップ１　Excel→CSV（溶接加工：アルミ）処理　※括弧内は参照セクション</t>
    <rPh sb="16" eb="20">
      <t>ヨウセツカコウ</t>
    </rPh>
    <rPh sb="29" eb="32">
      <t>カッコナイ</t>
    </rPh>
    <rPh sb="33" eb="35">
      <t>サンショウ</t>
    </rPh>
    <phoneticPr fontId="1"/>
  </si>
  <si>
    <t>ExcelSkipSameMonthSheets
↑2025/11/19A　追加</t>
    <rPh sb="38" eb="40">
      <t>ツイカ</t>
    </rPh>
    <phoneticPr fontId="1"/>
  </si>
  <si>
    <t>[ExcelToCsvWeOrderMc]</t>
    <phoneticPr fontId="1"/>
  </si>
  <si>
    <t>001=ExcelToCsv_WeOrder(ExcelToCsvMcIni)</t>
    <phoneticPr fontId="1"/>
  </si>
  <si>
    <t>Excel→CSV（溶接加工：鉄）処理ステップセクション</t>
    <rPh sb="10" eb="14">
      <t>ヨウセツカコウ</t>
    </rPh>
    <rPh sb="15" eb="16">
      <t>テツ</t>
    </rPh>
    <rPh sb="17" eb="19">
      <t>ショリ</t>
    </rPh>
    <phoneticPr fontId="1"/>
  </si>
  <si>
    <t>タイトル　例：Excel→CSV 処理（溶接加工向けデータ連携ツール：鉄）</t>
    <rPh sb="5" eb="6">
      <t>レイ</t>
    </rPh>
    <rPh sb="35" eb="36">
      <t>テツ</t>
    </rPh>
    <phoneticPr fontId="1"/>
  </si>
  <si>
    <t>ステップ１　Excel→CSV（溶接加工：鉄）処理　※括弧内は参照セクション</t>
    <rPh sb="16" eb="20">
      <t>ヨウセツカコウ</t>
    </rPh>
    <rPh sb="21" eb="22">
      <t>テツ</t>
    </rPh>
    <rPh sb="27" eb="30">
      <t>カッコナイ</t>
    </rPh>
    <rPh sb="31" eb="33">
      <t>サンショウ</t>
    </rPh>
    <phoneticPr fontId="1"/>
  </si>
  <si>
    <t>0.8.0</t>
    <phoneticPr fontId="1"/>
  </si>
  <si>
    <t>新溶接1ライン対応
（"2025/11/19A"で検索してください）</t>
    <rPh sb="0" eb="3">
      <t>シンヨウセツ</t>
    </rPh>
    <rPh sb="7" eb="9">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</si>
</sst>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h:mm;@"/>
    <numFmt numFmtId="177" formatCode="0_ ;[Red]\-0\ "/>
    <numFmt numFmtId="178" formatCode="0_ "/>
    <numFmt numFmtId="179" formatCode="0.000_ "/>
    <numFmt numFmtId="180" formatCode="0.0_ "/>
    <numFmt numFmtId="181" formatCode="0.0;_ "/>
  </numFmts>
  <fonts count="67" x14ac:knownFonts="1">
    <font>
      <sz val="11"/>
      <color theme="1"/>
      <name val="メイリオ"/>
      <family val="2"/>
      <scheme val="minor"/>
    </font>
    <font>
      <sz val="6"/>
      <name val="メイリオ"/>
      <family val="3"/>
      <charset val="128"/>
      <scheme val="minor"/>
    </font>
    <font>
      <b/>
      <sz val="14"/>
      <color theme="1"/>
      <name val="メイリオ"/>
      <family val="3"/>
      <charset val="128"/>
      <scheme val="minor"/>
    </font>
    <font>
      <b/>
      <sz val="11"/>
      <color rgb="FFFF0000"/>
      <name val="メイリオ"/>
      <family val="3"/>
      <charset val="128"/>
      <scheme val="minor"/>
    </font>
    <font>
      <sz val="11"/>
      <color rgb="FFFF0000"/>
      <name val="メイリオ"/>
      <family val="3"/>
      <charset val="128"/>
      <scheme val="minor"/>
    </font>
    <font>
      <sz val="11"/>
      <name val="メイリオ"/>
      <family val="3"/>
      <charset val="128"/>
      <scheme val="minor"/>
    </font>
    <font>
      <b/>
      <u/>
      <sz val="11"/>
      <color theme="1"/>
      <name val="メイリオ"/>
      <family val="3"/>
      <charset val="128"/>
      <scheme val="minor"/>
    </font>
    <font>
      <sz val="11"/>
      <color theme="1"/>
      <name val="メイリオ"/>
      <family val="3"/>
      <charset val="128"/>
      <scheme val="minor"/>
    </font>
    <font>
      <b/>
      <sz val="11"/>
      <color theme="1"/>
      <name val="メイリオ"/>
      <family val="3"/>
      <charset val="128"/>
      <scheme val="minor"/>
    </font>
    <font>
      <sz val="11"/>
      <color rgb="FF000000"/>
      <name val="メイリオ"/>
      <family val="3"/>
      <charset val="128"/>
      <scheme val="minor"/>
    </font>
    <font>
      <b/>
      <u/>
      <sz val="10"/>
      <color theme="1"/>
      <name val="Meiryo UI"/>
      <family val="3"/>
      <charset val="128"/>
    </font>
    <font>
      <b/>
      <u/>
      <sz val="10"/>
      <color rgb="FF808080"/>
      <name val="Meiryo UI"/>
      <family val="3"/>
      <charset val="128"/>
    </font>
    <font>
      <b/>
      <sz val="11"/>
      <color theme="5" tint="-0.249977111117893"/>
      <name val="メイリオ"/>
      <family val="3"/>
      <charset val="128"/>
      <scheme val="minor"/>
    </font>
    <font>
      <strike/>
      <sz val="11"/>
      <color theme="1"/>
      <name val="メイリオ"/>
      <family val="3"/>
      <charset val="128"/>
      <scheme val="minor"/>
    </font>
    <font>
      <strike/>
      <sz val="11"/>
      <name val="メイリオ"/>
      <family val="3"/>
      <charset val="128"/>
      <scheme val="minor"/>
    </font>
    <font>
      <sz val="11"/>
      <color theme="1"/>
      <name val="Meiryo UI"/>
      <family val="3"/>
      <charset val="128"/>
    </font>
    <font>
      <sz val="6"/>
      <name val="メイリオ"/>
      <family val="2"/>
      <charset val="128"/>
      <scheme val="minor"/>
    </font>
    <font>
      <u/>
      <sz val="11"/>
      <color theme="10"/>
      <name val="メイリオ"/>
      <family val="2"/>
      <charset val="128"/>
      <scheme val="minor"/>
    </font>
    <font>
      <sz val="11"/>
      <name val="Meiryo UI"/>
      <family val="3"/>
      <charset val="128"/>
    </font>
    <font>
      <sz val="11"/>
      <color theme="1"/>
      <name val="Meiryo UI"/>
      <family val="3"/>
    </font>
    <font>
      <b/>
      <strike/>
      <u/>
      <sz val="11"/>
      <color theme="1"/>
      <name val="メイリオ"/>
      <family val="3"/>
      <charset val="128"/>
      <scheme val="minor"/>
    </font>
    <font>
      <strike/>
      <sz val="11"/>
      <color theme="1"/>
      <name val="メイリオ"/>
      <family val="2"/>
      <scheme val="minor"/>
    </font>
    <font>
      <b/>
      <strike/>
      <sz val="11"/>
      <color theme="5" tint="-0.249977111117893"/>
      <name val="メイリオ"/>
      <family val="3"/>
      <charset val="128"/>
      <scheme val="minor"/>
    </font>
    <font>
      <sz val="11"/>
      <name val="ＭＳ Ｐゴシック"/>
      <family val="3"/>
      <charset val="128"/>
    </font>
    <font>
      <sz val="24"/>
      <name val="Meiryo UI"/>
      <family val="3"/>
      <charset val="128"/>
    </font>
    <font>
      <b/>
      <sz val="24"/>
      <name val="Meiryo UI"/>
      <family val="3"/>
      <charset val="128"/>
    </font>
    <font>
      <sz val="20"/>
      <name val="Meiryo UI"/>
      <family val="3"/>
      <charset val="128"/>
    </font>
    <font>
      <sz val="14"/>
      <name val="Meiryo UI"/>
      <family val="3"/>
      <charset val="128"/>
    </font>
    <font>
      <sz val="6"/>
      <name val="ＭＳ Ｐゴシック"/>
      <family val="3"/>
      <charset val="128"/>
    </font>
    <font>
      <b/>
      <sz val="18"/>
      <name val="Meiryo UI"/>
      <family val="3"/>
      <charset val="128"/>
    </font>
    <font>
      <b/>
      <u/>
      <sz val="36"/>
      <name val="Meiryo UI"/>
      <family val="3"/>
      <charset val="128"/>
    </font>
    <font>
      <sz val="26"/>
      <name val="Meiryo UI"/>
      <family val="3"/>
      <charset val="128"/>
    </font>
    <font>
      <b/>
      <sz val="26"/>
      <name val="Meiryo UI"/>
      <family val="3"/>
      <charset val="128"/>
    </font>
    <font>
      <b/>
      <u/>
      <sz val="24"/>
      <name val="Meiryo UI"/>
      <family val="3"/>
      <charset val="128"/>
    </font>
    <font>
      <b/>
      <u/>
      <sz val="20"/>
      <name val="Meiryo UI"/>
      <family val="3"/>
      <charset val="128"/>
    </font>
    <font>
      <i/>
      <sz val="24"/>
      <color indexed="10"/>
      <name val="Meiryo UI"/>
      <family val="3"/>
      <charset val="128"/>
    </font>
    <font>
      <i/>
      <sz val="24"/>
      <name val="Meiryo UI"/>
      <family val="3"/>
      <charset val="128"/>
    </font>
    <font>
      <sz val="24"/>
      <color indexed="10"/>
      <name val="Meiryo UI"/>
      <family val="3"/>
      <charset val="128"/>
    </font>
    <font>
      <i/>
      <sz val="24"/>
      <color indexed="12"/>
      <name val="Meiryo UI"/>
      <family val="3"/>
      <charset val="128"/>
    </font>
    <font>
      <i/>
      <sz val="18"/>
      <color rgb="FFFF0000"/>
      <name val="Meiryo UI"/>
      <family val="3"/>
      <charset val="128"/>
    </font>
    <font>
      <sz val="18"/>
      <name val="Meiryo UI"/>
      <family val="3"/>
      <charset val="128"/>
    </font>
    <font>
      <i/>
      <sz val="18"/>
      <name val="Meiryo UI"/>
      <family val="3"/>
      <charset val="128"/>
    </font>
    <font>
      <i/>
      <sz val="16"/>
      <name val="Meiryo UI"/>
      <family val="3"/>
      <charset val="128"/>
    </font>
    <font>
      <sz val="36"/>
      <name val="Meiryo UI"/>
      <family val="3"/>
      <charset val="128"/>
    </font>
    <font>
      <sz val="18"/>
      <color rgb="FFFF0000"/>
      <name val="Meiryo UI"/>
      <family val="3"/>
      <charset val="128"/>
    </font>
    <font>
      <sz val="18"/>
      <color theme="1"/>
      <name val="Meiryo UI"/>
      <family val="3"/>
      <charset val="128"/>
    </font>
    <font>
      <b/>
      <sz val="18"/>
      <color rgb="FFFF0000"/>
      <name val="Meiryo UI"/>
      <family val="3"/>
      <charset val="128"/>
    </font>
    <font>
      <b/>
      <sz val="18"/>
      <color theme="1"/>
      <name val="Meiryo UI"/>
      <family val="3"/>
      <charset val="128"/>
    </font>
    <font>
      <sz val="16"/>
      <name val="Meiryo UI"/>
      <family val="3"/>
      <charset val="128"/>
    </font>
    <font>
      <sz val="24"/>
      <color rgb="FFFF0000"/>
      <name val="Meiryo UI"/>
      <family val="3"/>
      <charset val="128"/>
    </font>
    <font>
      <sz val="18"/>
      <color indexed="10"/>
      <name val="Meiryo UI"/>
      <family val="3"/>
      <charset val="128"/>
    </font>
    <font>
      <sz val="18"/>
      <color indexed="12"/>
      <name val="Meiryo UI"/>
      <family val="3"/>
      <charset val="128"/>
    </font>
    <font>
      <sz val="36"/>
      <name val="ＭＳ Ｐゴシック"/>
      <family val="3"/>
      <charset val="128"/>
    </font>
    <font>
      <sz val="16"/>
      <color rgb="FFFF0000"/>
      <name val="Meiryo UI"/>
      <family val="3"/>
      <charset val="128"/>
    </font>
    <font>
      <sz val="24"/>
      <color indexed="13"/>
      <name val="Meiryo UI"/>
      <family val="3"/>
      <charset val="128"/>
    </font>
    <font>
      <sz val="24"/>
      <color indexed="12"/>
      <name val="Meiryo UI"/>
      <family val="3"/>
      <charset val="128"/>
    </font>
    <font>
      <sz val="22"/>
      <name val="Meiryo UI"/>
      <family val="3"/>
      <charset val="128"/>
    </font>
    <font>
      <sz val="24"/>
      <color rgb="FF00B050"/>
      <name val="Meiryo UI"/>
      <family val="3"/>
      <charset val="128"/>
    </font>
    <font>
      <sz val="20"/>
      <color rgb="FFFF0000"/>
      <name val="Meiryo UI"/>
      <family val="3"/>
      <charset val="128"/>
    </font>
    <font>
      <sz val="20"/>
      <color theme="1"/>
      <name val="Meiryo UI"/>
      <family val="3"/>
      <charset val="128"/>
    </font>
    <font>
      <sz val="12"/>
      <name val="Meiryo UI"/>
      <family val="3"/>
      <charset val="128"/>
    </font>
    <font>
      <b/>
      <sz val="14"/>
      <name val="Meiryo UI"/>
      <family val="3"/>
      <charset val="128"/>
    </font>
    <font>
      <b/>
      <sz val="16"/>
      <name val="Meiryo UI"/>
      <family val="3"/>
      <charset val="128"/>
    </font>
    <font>
      <b/>
      <u/>
      <sz val="11"/>
      <name val="メイリオ"/>
      <family val="3"/>
      <charset val="128"/>
      <scheme val="minor"/>
    </font>
    <font>
      <b/>
      <sz val="9"/>
      <color rgb="FFFF0000"/>
      <name val="メイリオ"/>
      <family val="3"/>
      <charset val="128"/>
      <scheme val="minor"/>
    </font>
    <font>
      <b/>
      <sz val="11"/>
      <color rgb="FFFF0000"/>
      <name val="メイリオ"/>
      <family val="3"/>
      <charset val="128"/>
    </font>
    <font>
      <b/>
      <sz val="11"/>
      <name val="メイリオ"/>
      <family val="3"/>
      <charset val="128"/>
      <scheme val="minor"/>
    </font>
  </fonts>
  <fills count="2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indexed="15"/>
        <bgColor indexed="64"/>
      </patternFill>
    </fill>
    <fill>
      <patternFill patternType="solid">
        <fgColor indexed="13"/>
        <bgColor indexed="64"/>
      </patternFill>
    </fill>
    <fill>
      <patternFill patternType="solid">
        <fgColor theme="3"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indexed="52"/>
        <bgColor indexed="64"/>
      </patternFill>
    </fill>
    <fill>
      <patternFill patternType="solid">
        <fgColor rgb="FF99FF99"/>
        <bgColor indexed="64"/>
      </patternFill>
    </fill>
    <fill>
      <patternFill patternType="solid">
        <fgColor rgb="FFFC8EF4"/>
        <bgColor indexed="64"/>
      </patternFill>
    </fill>
    <fill>
      <patternFill patternType="solid">
        <fgColor theme="4" tint="0.79998168889431442"/>
        <bgColor indexed="64"/>
      </patternFill>
    </fill>
    <fill>
      <patternFill patternType="solid">
        <fgColor indexed="11"/>
        <bgColor indexed="64"/>
      </patternFill>
    </fill>
    <fill>
      <patternFill patternType="solid">
        <fgColor indexed="45"/>
        <bgColor indexed="64"/>
      </patternFill>
    </fill>
    <fill>
      <patternFill patternType="solid">
        <fgColor indexed="9"/>
        <bgColor indexed="64"/>
      </patternFill>
    </fill>
  </fills>
  <borders count="2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double">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double">
        <color indexed="64"/>
      </right>
      <top style="medium">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double">
        <color indexed="64"/>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double">
        <color indexed="64"/>
      </left>
      <right style="thin">
        <color indexed="64"/>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double">
        <color indexed="64"/>
      </right>
      <top/>
      <bottom style="hair">
        <color indexed="64"/>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double">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double">
        <color indexed="64"/>
      </right>
      <top style="medium">
        <color indexed="64"/>
      </top>
      <bottom/>
      <diagonal/>
    </border>
    <border>
      <left style="double">
        <color indexed="64"/>
      </left>
      <right/>
      <top style="hair">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style="hair">
        <color indexed="64"/>
      </top>
      <bottom/>
      <diagonal/>
    </border>
    <border>
      <left/>
      <right style="double">
        <color indexed="64"/>
      </right>
      <top style="hair">
        <color indexed="64"/>
      </top>
      <bottom style="hair">
        <color indexed="64"/>
      </bottom>
      <diagonal/>
    </border>
    <border>
      <left/>
      <right style="double">
        <color indexed="64"/>
      </right>
      <top/>
      <bottom style="thin">
        <color indexed="64"/>
      </bottom>
      <diagonal/>
    </border>
    <border>
      <left style="thin">
        <color indexed="64"/>
      </left>
      <right style="double">
        <color indexed="64"/>
      </right>
      <top/>
      <bottom/>
      <diagonal/>
    </border>
    <border>
      <left style="medium">
        <color indexed="64"/>
      </left>
      <right style="medium">
        <color indexed="64"/>
      </right>
      <top/>
      <bottom/>
      <diagonal/>
    </border>
    <border>
      <left style="thin">
        <color indexed="64"/>
      </left>
      <right style="thin">
        <color indexed="64"/>
      </right>
      <top style="hair">
        <color indexed="64"/>
      </top>
      <bottom style="mediumDashDotDot">
        <color indexed="64"/>
      </bottom>
      <diagonal/>
    </border>
    <border>
      <left/>
      <right style="thin">
        <color indexed="64"/>
      </right>
      <top style="hair">
        <color indexed="64"/>
      </top>
      <bottom style="mediumDashDotDot">
        <color indexed="64"/>
      </bottom>
      <diagonal/>
    </border>
    <border>
      <left/>
      <right/>
      <top style="hair">
        <color indexed="64"/>
      </top>
      <bottom style="mediumDashDotDot">
        <color indexed="64"/>
      </bottom>
      <diagonal/>
    </border>
    <border>
      <left style="thin">
        <color indexed="64"/>
      </left>
      <right/>
      <top style="hair">
        <color indexed="64"/>
      </top>
      <bottom style="mediumDashDotDot">
        <color indexed="64"/>
      </bottom>
      <diagonal/>
    </border>
    <border>
      <left style="double">
        <color indexed="64"/>
      </left>
      <right style="thin">
        <color indexed="64"/>
      </right>
      <top style="hair">
        <color indexed="64"/>
      </top>
      <bottom style="mediumDashDotDot">
        <color indexed="64"/>
      </bottom>
      <diagonal/>
    </border>
    <border>
      <left style="thin">
        <color indexed="64"/>
      </left>
      <right style="double">
        <color indexed="64"/>
      </right>
      <top style="hair">
        <color indexed="64"/>
      </top>
      <bottom style="mediumDashDotDot">
        <color indexed="64"/>
      </bottom>
      <diagonal/>
    </border>
    <border>
      <left/>
      <right style="medium">
        <color indexed="64"/>
      </right>
      <top style="hair">
        <color indexed="64"/>
      </top>
      <bottom style="mediumDashDotDot">
        <color indexed="64"/>
      </bottom>
      <diagonal/>
    </border>
    <border>
      <left style="medium">
        <color indexed="64"/>
      </left>
      <right style="medium">
        <color indexed="64"/>
      </right>
      <top style="hair">
        <color indexed="64"/>
      </top>
      <bottom style="mediumDashDotDot">
        <color indexed="64"/>
      </bottom>
      <diagonal/>
    </border>
    <border>
      <left/>
      <right style="double">
        <color indexed="64"/>
      </right>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bottom style="mediumDashDot">
        <color indexed="64"/>
      </bottom>
      <diagonal/>
    </border>
    <border>
      <left/>
      <right style="thin">
        <color indexed="64"/>
      </right>
      <top/>
      <bottom style="mediumDashDot">
        <color indexed="64"/>
      </bottom>
      <diagonal/>
    </border>
    <border>
      <left/>
      <right/>
      <top style="hair">
        <color indexed="64"/>
      </top>
      <bottom style="mediumDashDot">
        <color indexed="64"/>
      </bottom>
      <diagonal/>
    </border>
    <border>
      <left/>
      <right style="medium">
        <color indexed="64"/>
      </right>
      <top style="hair">
        <color indexed="64"/>
      </top>
      <bottom style="mediumDashDot">
        <color indexed="64"/>
      </bottom>
      <diagonal/>
    </border>
    <border>
      <left style="medium">
        <color indexed="64"/>
      </left>
      <right/>
      <top style="hair">
        <color indexed="64"/>
      </top>
      <bottom style="mediumDashDot">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hair">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double">
        <color indexed="64"/>
      </right>
      <top/>
      <bottom style="thin">
        <color indexed="64"/>
      </bottom>
      <diagonal/>
    </border>
    <border>
      <left style="medium">
        <color indexed="64"/>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double">
        <color indexed="64"/>
      </right>
      <top/>
      <bottom style="medium">
        <color indexed="64"/>
      </bottom>
      <diagonal/>
    </border>
    <border>
      <left style="medium">
        <color indexed="64"/>
      </left>
      <right/>
      <top style="mediumDashDot">
        <color indexed="64"/>
      </top>
      <bottom/>
      <diagonal/>
    </border>
    <border>
      <left/>
      <right style="thin">
        <color indexed="64"/>
      </right>
      <top style="mediumDashDot">
        <color indexed="64"/>
      </top>
      <bottom/>
      <diagonal/>
    </border>
    <border>
      <left style="thin">
        <color indexed="64"/>
      </left>
      <right/>
      <top style="mediumDashDot">
        <color indexed="64"/>
      </top>
      <bottom/>
      <diagonal/>
    </border>
    <border>
      <left/>
      <right/>
      <top style="mediumDashDot">
        <color indexed="64"/>
      </top>
      <bottom/>
      <diagonal/>
    </border>
    <border>
      <left/>
      <right style="medium">
        <color indexed="64"/>
      </right>
      <top style="mediumDashDot">
        <color indexed="64"/>
      </top>
      <bottom/>
      <diagonal/>
    </border>
    <border>
      <left style="medium">
        <color indexed="64"/>
      </left>
      <right style="thin">
        <color indexed="64"/>
      </right>
      <top style="mediumDashDot">
        <color indexed="64"/>
      </top>
      <bottom/>
      <diagonal/>
    </border>
    <border>
      <left style="thin">
        <color indexed="64"/>
      </left>
      <right style="thin">
        <color indexed="64"/>
      </right>
      <top style="mediumDashDot">
        <color indexed="64"/>
      </top>
      <bottom style="hair">
        <color indexed="64"/>
      </bottom>
      <diagonal/>
    </border>
    <border>
      <left/>
      <right style="thin">
        <color indexed="64"/>
      </right>
      <top style="mediumDashDot">
        <color indexed="64"/>
      </top>
      <bottom style="hair">
        <color indexed="64"/>
      </bottom>
      <diagonal/>
    </border>
    <border>
      <left/>
      <right/>
      <top style="mediumDashDot">
        <color indexed="64"/>
      </top>
      <bottom style="hair">
        <color indexed="64"/>
      </bottom>
      <diagonal/>
    </border>
    <border>
      <left style="thin">
        <color indexed="64"/>
      </left>
      <right/>
      <top style="mediumDashDot">
        <color indexed="64"/>
      </top>
      <bottom style="hair">
        <color indexed="64"/>
      </bottom>
      <diagonal/>
    </border>
    <border>
      <left style="double">
        <color indexed="64"/>
      </left>
      <right style="thin">
        <color indexed="64"/>
      </right>
      <top style="mediumDashDot">
        <color indexed="64"/>
      </top>
      <bottom style="hair">
        <color indexed="64"/>
      </bottom>
      <diagonal/>
    </border>
    <border>
      <left style="thin">
        <color indexed="64"/>
      </left>
      <right style="double">
        <color indexed="64"/>
      </right>
      <top style="mediumDashDot">
        <color indexed="64"/>
      </top>
      <bottom style="hair">
        <color indexed="64"/>
      </bottom>
      <diagonal/>
    </border>
    <border>
      <left/>
      <right style="medium">
        <color indexed="64"/>
      </right>
      <top style="mediumDashDot">
        <color indexed="64"/>
      </top>
      <bottom style="hair">
        <color indexed="64"/>
      </bottom>
      <diagonal/>
    </border>
    <border>
      <left style="medium">
        <color indexed="64"/>
      </left>
      <right style="medium">
        <color indexed="64"/>
      </right>
      <top style="mediumDashDot">
        <color indexed="64"/>
      </top>
      <bottom style="hair">
        <color indexed="64"/>
      </bottom>
      <diagonal/>
    </border>
    <border>
      <left/>
      <right style="medium">
        <color indexed="64"/>
      </right>
      <top style="medium">
        <color indexed="64"/>
      </top>
      <bottom style="double">
        <color indexed="64"/>
      </bottom>
      <diagonal/>
    </border>
    <border>
      <left style="double">
        <color indexed="64"/>
      </left>
      <right/>
      <top/>
      <bottom style="hair">
        <color indexed="64"/>
      </bottom>
      <diagonal/>
    </border>
    <border>
      <left style="double">
        <color indexed="64"/>
      </left>
      <right/>
      <top style="hair">
        <color indexed="64"/>
      </top>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double">
        <color indexed="64"/>
      </left>
      <right/>
      <top/>
      <bottom/>
      <diagonal/>
    </border>
    <border>
      <left style="double">
        <color indexed="64"/>
      </left>
      <right/>
      <top style="medium">
        <color indexed="64"/>
      </top>
      <bottom style="hair">
        <color indexed="64"/>
      </bottom>
      <diagonal/>
    </border>
    <border>
      <left style="double">
        <color indexed="64"/>
      </left>
      <right/>
      <top style="hair">
        <color indexed="64"/>
      </top>
      <bottom style="mediumDashDotDot">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top style="medium">
        <color indexed="64"/>
      </top>
      <bottom style="double">
        <color indexed="64"/>
      </bottom>
      <diagonal/>
    </border>
    <border>
      <left style="double">
        <color indexed="64"/>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double">
        <color indexed="64"/>
      </left>
      <right/>
      <top style="medium">
        <color indexed="64"/>
      </top>
      <bottom style="medium">
        <color indexed="64"/>
      </bottom>
      <diagonal/>
    </border>
    <border>
      <left style="double">
        <color indexed="64"/>
      </left>
      <right/>
      <top style="medium">
        <color indexed="64"/>
      </top>
      <bottom/>
      <diagonal/>
    </border>
    <border>
      <left style="medium">
        <color indexed="64"/>
      </left>
      <right style="thin">
        <color indexed="64"/>
      </right>
      <top style="medium">
        <color indexed="64"/>
      </top>
      <bottom style="medium">
        <color indexed="64"/>
      </bottom>
      <diagonal/>
    </border>
  </borders>
  <cellStyleXfs count="4">
    <xf numFmtId="0" fontId="0" fillId="0" borderId="0"/>
    <xf numFmtId="0" fontId="17" fillId="0" borderId="0" applyNumberFormat="0" applyFill="0" applyBorder="0" applyAlignment="0" applyProtection="0">
      <alignment vertical="center"/>
    </xf>
    <xf numFmtId="0" fontId="23" fillId="0" borderId="0">
      <alignment vertical="center"/>
    </xf>
    <xf numFmtId="9" fontId="23" fillId="0" borderId="0" applyFont="0" applyFill="0" applyBorder="0" applyAlignment="0" applyProtection="0">
      <alignment vertical="center"/>
    </xf>
  </cellStyleXfs>
  <cellXfs count="1775">
    <xf numFmtId="0" fontId="0" fillId="0" borderId="0" xfId="0"/>
    <xf numFmtId="0" fontId="0" fillId="2" borderId="0" xfId="0" applyFill="1"/>
    <xf numFmtId="0" fontId="0" fillId="2" borderId="1" xfId="0" applyFill="1" applyBorder="1"/>
    <xf numFmtId="0" fontId="0" fillId="2" borderId="3" xfId="0" applyFill="1" applyBorder="1"/>
    <xf numFmtId="14" fontId="0" fillId="2" borderId="3" xfId="0" applyNumberFormat="1" applyFill="1" applyBorder="1" applyAlignment="1">
      <alignment horizontal="center"/>
    </xf>
    <xf numFmtId="0" fontId="0" fillId="3" borderId="2" xfId="0" applyFill="1" applyBorder="1" applyAlignment="1">
      <alignment horizontal="center"/>
    </xf>
    <xf numFmtId="0" fontId="0" fillId="2" borderId="1" xfId="0" applyFill="1" applyBorder="1" applyAlignment="1">
      <alignment horizontal="center"/>
    </xf>
    <xf numFmtId="0" fontId="0" fillId="2" borderId="3" xfId="0" applyFill="1" applyBorder="1" applyAlignment="1">
      <alignment horizontal="center"/>
    </xf>
    <xf numFmtId="0" fontId="2" fillId="2" borderId="0" xfId="0" applyFont="1" applyFill="1"/>
    <xf numFmtId="0" fontId="0" fillId="2" borderId="10" xfId="0" applyFill="1" applyBorder="1"/>
    <xf numFmtId="0" fontId="0" fillId="2" borderId="11" xfId="0" applyFill="1" applyBorder="1"/>
    <xf numFmtId="0" fontId="0" fillId="2" borderId="12" xfId="0" applyFill="1" applyBorder="1"/>
    <xf numFmtId="0" fontId="0" fillId="2" borderId="4" xfId="0" applyFill="1" applyBorder="1" applyAlignment="1">
      <alignment horizontal="center" vertical="center"/>
    </xf>
    <xf numFmtId="14" fontId="0" fillId="2" borderId="4" xfId="0" applyNumberFormat="1" applyFill="1" applyBorder="1" applyAlignment="1">
      <alignment horizontal="center" vertical="center"/>
    </xf>
    <xf numFmtId="0" fontId="0" fillId="2" borderId="0" xfId="0" applyFill="1" applyAlignment="1">
      <alignment horizontal="right"/>
    </xf>
    <xf numFmtId="0" fontId="0" fillId="5" borderId="13" xfId="0" applyFill="1" applyBorder="1"/>
    <xf numFmtId="0" fontId="0" fillId="5" borderId="0" xfId="0" applyFill="1"/>
    <xf numFmtId="0" fontId="0" fillId="5" borderId="14" xfId="0" applyFill="1" applyBorder="1"/>
    <xf numFmtId="0" fontId="0" fillId="5" borderId="18" xfId="0" applyFill="1" applyBorder="1"/>
    <xf numFmtId="0" fontId="0" fillId="5" borderId="15" xfId="0" applyFill="1" applyBorder="1"/>
    <xf numFmtId="0" fontId="0" fillId="5" borderId="16" xfId="0" applyFill="1" applyBorder="1"/>
    <xf numFmtId="0" fontId="0" fillId="2" borderId="13" xfId="0" applyFill="1" applyBorder="1"/>
    <xf numFmtId="0" fontId="0" fillId="2" borderId="18" xfId="0" applyFill="1" applyBorder="1"/>
    <xf numFmtId="0" fontId="0" fillId="2" borderId="15" xfId="0" applyFill="1" applyBorder="1"/>
    <xf numFmtId="0" fontId="0" fillId="2" borderId="16" xfId="0" applyFill="1" applyBorder="1"/>
    <xf numFmtId="0" fontId="0" fillId="6" borderId="19" xfId="0" applyFill="1" applyBorder="1"/>
    <xf numFmtId="0" fontId="0" fillId="6" borderId="5" xfId="0" applyFill="1" applyBorder="1"/>
    <xf numFmtId="0" fontId="0" fillId="6" borderId="1" xfId="0" applyFill="1" applyBorder="1"/>
    <xf numFmtId="0" fontId="0" fillId="6" borderId="6" xfId="0" applyFill="1" applyBorder="1"/>
    <xf numFmtId="0" fontId="0" fillId="2" borderId="17" xfId="0" applyFill="1" applyBorder="1"/>
    <xf numFmtId="0" fontId="0" fillId="2" borderId="14" xfId="0" applyFill="1" applyBorder="1"/>
    <xf numFmtId="0" fontId="0" fillId="2" borderId="0" xfId="0" applyFill="1" applyBorder="1"/>
    <xf numFmtId="0" fontId="3" fillId="2" borderId="0" xfId="0" applyFont="1" applyFill="1"/>
    <xf numFmtId="0" fontId="4" fillId="2" borderId="0" xfId="0" applyFont="1" applyFill="1"/>
    <xf numFmtId="0" fontId="0" fillId="2" borderId="3" xfId="0" applyFill="1" applyBorder="1" applyAlignment="1">
      <alignment vertical="center" wrapText="1"/>
    </xf>
    <xf numFmtId="0" fontId="0" fillId="2" borderId="1" xfId="0" applyFill="1" applyBorder="1" applyAlignment="1">
      <alignment vertical="center" wrapText="1"/>
    </xf>
    <xf numFmtId="0" fontId="0" fillId="2" borderId="1" xfId="0" applyFill="1" applyBorder="1" applyAlignment="1">
      <alignment horizontal="center" vertical="center"/>
    </xf>
    <xf numFmtId="0" fontId="5" fillId="2" borderId="0" xfId="0" applyFont="1" applyFill="1"/>
    <xf numFmtId="0" fontId="6" fillId="2" borderId="0" xfId="0" applyFont="1" applyFill="1"/>
    <xf numFmtId="0" fontId="0" fillId="2" borderId="4" xfId="0" applyFill="1" applyBorder="1"/>
    <xf numFmtId="0" fontId="8" fillId="2" borderId="0" xfId="0" applyFont="1" applyFill="1"/>
    <xf numFmtId="0" fontId="6" fillId="7" borderId="0" xfId="0" applyFont="1" applyFill="1"/>
    <xf numFmtId="0" fontId="0" fillId="7" borderId="0" xfId="0" applyFill="1"/>
    <xf numFmtId="0" fontId="0" fillId="8" borderId="0" xfId="0" applyFill="1" applyBorder="1"/>
    <xf numFmtId="0" fontId="3" fillId="7" borderId="0" xfId="0" applyFont="1" applyFill="1"/>
    <xf numFmtId="0" fontId="8" fillId="7" borderId="0" xfId="0" applyFont="1" applyFill="1"/>
    <xf numFmtId="0" fontId="0" fillId="7" borderId="0" xfId="0" applyFill="1" applyBorder="1"/>
    <xf numFmtId="0" fontId="0" fillId="7" borderId="24" xfId="0" applyFill="1" applyBorder="1"/>
    <xf numFmtId="0" fontId="0" fillId="7" borderId="26" xfId="0" applyFill="1" applyBorder="1"/>
    <xf numFmtId="0" fontId="0" fillId="7" borderId="27" xfId="0" applyFill="1" applyBorder="1"/>
    <xf numFmtId="0" fontId="0" fillId="8" borderId="24" xfId="0" applyFill="1" applyBorder="1"/>
    <xf numFmtId="0" fontId="6" fillId="0" borderId="0" xfId="0" applyFont="1"/>
    <xf numFmtId="49" fontId="0" fillId="0" borderId="0" xfId="0" applyNumberFormat="1" applyFill="1" applyBorder="1" applyAlignment="1">
      <alignment vertical="center"/>
    </xf>
    <xf numFmtId="0" fontId="5" fillId="0" borderId="0" xfId="0" applyFont="1" applyFill="1"/>
    <xf numFmtId="0" fontId="5" fillId="7" borderId="0" xfId="0" applyFont="1" applyFill="1"/>
    <xf numFmtId="0" fontId="0" fillId="2" borderId="3" xfId="0" applyFill="1" applyBorder="1" applyAlignment="1">
      <alignment horizontal="center" vertical="center"/>
    </xf>
    <xf numFmtId="0" fontId="0" fillId="5" borderId="0" xfId="0" applyFill="1" applyBorder="1"/>
    <xf numFmtId="0" fontId="2" fillId="2" borderId="0" xfId="0" applyFont="1" applyFill="1" applyAlignment="1">
      <alignment vertical="center"/>
    </xf>
    <xf numFmtId="0" fontId="0" fillId="2" borderId="0" xfId="0" applyFill="1" applyAlignment="1">
      <alignment vertical="center"/>
    </xf>
    <xf numFmtId="0" fontId="2" fillId="2" borderId="0" xfId="0" applyFont="1" applyFill="1" applyAlignment="1">
      <alignment vertical="top"/>
    </xf>
    <xf numFmtId="0" fontId="0" fillId="2" borderId="0" xfId="0" applyFill="1" applyAlignment="1">
      <alignment vertical="top"/>
    </xf>
    <xf numFmtId="0" fontId="0" fillId="4" borderId="2" xfId="0" applyFill="1" applyBorder="1" applyAlignment="1">
      <alignment horizontal="center" vertical="top"/>
    </xf>
    <xf numFmtId="0" fontId="0" fillId="2" borderId="1" xfId="0" applyFill="1" applyBorder="1" applyAlignment="1">
      <alignment vertical="top"/>
    </xf>
    <xf numFmtId="0" fontId="0" fillId="2" borderId="11" xfId="0" applyFill="1" applyBorder="1" applyAlignment="1">
      <alignment vertical="top"/>
    </xf>
    <xf numFmtId="0" fontId="0" fillId="2" borderId="5" xfId="0" applyFill="1" applyBorder="1" applyAlignment="1">
      <alignment vertical="top"/>
    </xf>
    <xf numFmtId="0" fontId="0" fillId="2" borderId="6" xfId="0" applyFill="1" applyBorder="1" applyAlignment="1">
      <alignment vertical="top"/>
    </xf>
    <xf numFmtId="0" fontId="5" fillId="2" borderId="19" xfId="0" applyFont="1" applyFill="1" applyBorder="1" applyAlignment="1">
      <alignment vertical="top"/>
    </xf>
    <xf numFmtId="0" fontId="0" fillId="0" borderId="6" xfId="0" applyFill="1" applyBorder="1" applyAlignment="1">
      <alignment vertical="top"/>
    </xf>
    <xf numFmtId="0" fontId="5" fillId="0" borderId="1" xfId="0" applyFont="1" applyFill="1" applyBorder="1" applyAlignment="1">
      <alignment vertical="top"/>
    </xf>
    <xf numFmtId="0" fontId="5" fillId="2" borderId="11" xfId="0" applyFont="1" applyFill="1" applyBorder="1" applyAlignment="1">
      <alignment vertical="top"/>
    </xf>
    <xf numFmtId="0" fontId="5" fillId="2" borderId="5" xfId="0" applyFont="1" applyFill="1" applyBorder="1" applyAlignment="1">
      <alignment vertical="top"/>
    </xf>
    <xf numFmtId="0" fontId="5" fillId="0" borderId="6" xfId="0" applyFont="1" applyFill="1" applyBorder="1" applyAlignment="1">
      <alignment vertical="top"/>
    </xf>
    <xf numFmtId="0" fontId="5" fillId="2" borderId="1" xfId="0" applyFont="1" applyFill="1" applyBorder="1" applyAlignment="1">
      <alignment vertical="top"/>
    </xf>
    <xf numFmtId="0" fontId="0" fillId="2" borderId="19" xfId="0" applyFill="1" applyBorder="1" applyAlignment="1">
      <alignment vertical="top"/>
    </xf>
    <xf numFmtId="0" fontId="0" fillId="2" borderId="1" xfId="0" applyFill="1" applyBorder="1" applyAlignment="1">
      <alignment vertical="top" wrapText="1"/>
    </xf>
    <xf numFmtId="0" fontId="7" fillId="2" borderId="0" xfId="0" applyFont="1" applyFill="1" applyAlignment="1">
      <alignment vertical="top"/>
    </xf>
    <xf numFmtId="0" fontId="5" fillId="0" borderId="1" xfId="0" applyFont="1" applyFill="1" applyBorder="1" applyAlignment="1">
      <alignment vertical="top" wrapText="1"/>
    </xf>
    <xf numFmtId="0" fontId="2" fillId="0" borderId="0" xfId="0" applyFont="1" applyFill="1"/>
    <xf numFmtId="0" fontId="0" fillId="9" borderId="11" xfId="0" applyFill="1" applyBorder="1" applyAlignment="1">
      <alignment vertical="top"/>
    </xf>
    <xf numFmtId="0" fontId="0" fillId="9" borderId="5" xfId="0" applyFill="1" applyBorder="1" applyAlignment="1">
      <alignment vertical="top"/>
    </xf>
    <xf numFmtId="0" fontId="0" fillId="9" borderId="6" xfId="0" applyFill="1" applyBorder="1" applyAlignment="1">
      <alignment vertical="top"/>
    </xf>
    <xf numFmtId="0" fontId="5" fillId="9" borderId="11" xfId="0" applyFont="1" applyFill="1" applyBorder="1" applyAlignment="1">
      <alignment vertical="top"/>
    </xf>
    <xf numFmtId="0" fontId="5" fillId="9" borderId="5" xfId="0" applyFont="1" applyFill="1" applyBorder="1" applyAlignment="1">
      <alignment vertical="top"/>
    </xf>
    <xf numFmtId="0" fontId="5" fillId="9" borderId="6" xfId="0" applyFont="1" applyFill="1" applyBorder="1" applyAlignment="1">
      <alignment vertical="top"/>
    </xf>
    <xf numFmtId="0" fontId="0" fillId="9" borderId="19" xfId="0" applyFill="1" applyBorder="1" applyAlignment="1">
      <alignment vertical="top"/>
    </xf>
    <xf numFmtId="0" fontId="3" fillId="2" borderId="0" xfId="0" applyFont="1" applyFill="1" applyAlignment="1">
      <alignment vertical="top"/>
    </xf>
    <xf numFmtId="0" fontId="0" fillId="10" borderId="0" xfId="0" applyFill="1"/>
    <xf numFmtId="0" fontId="6" fillId="10" borderId="0" xfId="0" applyFont="1" applyFill="1"/>
    <xf numFmtId="0" fontId="0" fillId="10" borderId="20" xfId="0" applyFill="1" applyBorder="1"/>
    <xf numFmtId="0" fontId="0" fillId="10" borderId="21" xfId="0" applyFill="1" applyBorder="1"/>
    <xf numFmtId="0" fontId="0" fillId="10" borderId="22" xfId="0" applyFill="1" applyBorder="1"/>
    <xf numFmtId="0" fontId="0" fillId="10" borderId="23" xfId="0" applyFill="1" applyBorder="1"/>
    <xf numFmtId="0" fontId="0" fillId="10" borderId="0" xfId="0" applyFill="1" applyBorder="1"/>
    <xf numFmtId="0" fontId="0" fillId="10" borderId="24" xfId="0" applyFill="1" applyBorder="1"/>
    <xf numFmtId="0" fontId="0" fillId="10" borderId="25" xfId="0" applyFill="1" applyBorder="1"/>
    <xf numFmtId="0" fontId="0" fillId="10" borderId="26" xfId="0" applyFill="1" applyBorder="1"/>
    <xf numFmtId="0" fontId="0" fillId="10" borderId="27" xfId="0" applyFill="1" applyBorder="1"/>
    <xf numFmtId="0" fontId="7" fillId="2" borderId="0" xfId="0" applyFont="1" applyFill="1"/>
    <xf numFmtId="0" fontId="0" fillId="7" borderId="21" xfId="0" applyFill="1" applyBorder="1"/>
    <xf numFmtId="0" fontId="0" fillId="7" borderId="22" xfId="0" applyFill="1" applyBorder="1"/>
    <xf numFmtId="0" fontId="5" fillId="10" borderId="0" xfId="0" applyFont="1" applyFill="1"/>
    <xf numFmtId="0" fontId="10" fillId="10" borderId="0" xfId="0" applyFont="1" applyFill="1" applyAlignment="1">
      <alignment vertical="center"/>
    </xf>
    <xf numFmtId="49" fontId="9" fillId="10" borderId="28" xfId="0" applyNumberFormat="1" applyFont="1" applyFill="1" applyBorder="1" applyAlignment="1">
      <alignment horizontal="left" vertical="center" wrapText="1"/>
    </xf>
    <xf numFmtId="49" fontId="0" fillId="10" borderId="28" xfId="0" applyNumberFormat="1" applyFill="1" applyBorder="1" applyAlignment="1">
      <alignment vertical="center"/>
    </xf>
    <xf numFmtId="1" fontId="0" fillId="10" borderId="28" xfId="0" applyNumberFormat="1" applyFill="1" applyBorder="1" applyAlignment="1">
      <alignment horizontal="right" vertical="center"/>
    </xf>
    <xf numFmtId="1" fontId="0" fillId="10" borderId="28" xfId="0" applyNumberFormat="1" applyFill="1" applyBorder="1" applyAlignment="1">
      <alignment horizontal="left" vertical="center"/>
    </xf>
    <xf numFmtId="0" fontId="3" fillId="0" borderId="0" xfId="0" applyFont="1"/>
    <xf numFmtId="0" fontId="15" fillId="0" borderId="1" xfId="0" applyFont="1" applyBorder="1" applyAlignment="1">
      <alignment vertical="center"/>
    </xf>
    <xf numFmtId="0" fontId="15" fillId="5" borderId="29" xfId="0" applyFont="1" applyFill="1" applyBorder="1" applyAlignment="1">
      <alignment vertical="center"/>
    </xf>
    <xf numFmtId="0" fontId="15" fillId="5" borderId="1" xfId="0" applyFont="1" applyFill="1" applyBorder="1" applyAlignment="1">
      <alignment vertical="center"/>
    </xf>
    <xf numFmtId="176" fontId="15" fillId="0" borderId="31" xfId="0" applyNumberFormat="1" applyFont="1" applyBorder="1" applyAlignment="1">
      <alignment vertical="center"/>
    </xf>
    <xf numFmtId="0" fontId="15" fillId="0" borderId="31" xfId="0" applyFont="1" applyBorder="1" applyAlignment="1">
      <alignment vertical="center"/>
    </xf>
    <xf numFmtId="14" fontId="15" fillId="0" borderId="32" xfId="0" applyNumberFormat="1" applyFont="1" applyBorder="1" applyAlignment="1">
      <alignment vertical="center"/>
    </xf>
    <xf numFmtId="0" fontId="15" fillId="0" borderId="4" xfId="0" applyFont="1" applyBorder="1" applyAlignment="1">
      <alignment vertical="center"/>
    </xf>
    <xf numFmtId="0" fontId="15" fillId="2" borderId="33" xfId="0" applyFont="1" applyFill="1" applyBorder="1" applyAlignment="1">
      <alignment vertical="center"/>
    </xf>
    <xf numFmtId="0" fontId="15" fillId="0" borderId="33" xfId="0" applyFont="1" applyBorder="1" applyAlignment="1">
      <alignment vertical="center"/>
    </xf>
    <xf numFmtId="0" fontId="18" fillId="0" borderId="31" xfId="1" applyFont="1" applyBorder="1" applyAlignment="1">
      <alignment vertical="center"/>
    </xf>
    <xf numFmtId="0" fontId="18" fillId="0" borderId="33" xfId="1" applyFont="1" applyFill="1" applyBorder="1" applyAlignment="1">
      <alignment vertical="center"/>
    </xf>
    <xf numFmtId="0" fontId="19" fillId="0" borderId="33" xfId="0" applyFont="1" applyBorder="1" applyAlignment="1">
      <alignment vertical="center"/>
    </xf>
    <xf numFmtId="0" fontId="18" fillId="0" borderId="33" xfId="0" applyFont="1" applyBorder="1" applyAlignment="1">
      <alignment vertical="center"/>
    </xf>
    <xf numFmtId="0" fontId="15" fillId="11" borderId="1" xfId="0" applyFont="1" applyFill="1" applyBorder="1" applyAlignment="1">
      <alignment vertical="center"/>
    </xf>
    <xf numFmtId="0" fontId="15" fillId="11" borderId="19" xfId="0" applyFont="1" applyFill="1" applyBorder="1" applyAlignment="1">
      <alignment vertical="center"/>
    </xf>
    <xf numFmtId="0" fontId="15" fillId="2" borderId="19" xfId="0" applyFont="1" applyFill="1" applyBorder="1" applyAlignment="1">
      <alignment vertical="center"/>
    </xf>
    <xf numFmtId="0" fontId="15" fillId="5" borderId="30" xfId="0" applyFont="1" applyFill="1" applyBorder="1" applyAlignment="1">
      <alignment vertical="center"/>
    </xf>
    <xf numFmtId="176" fontId="15" fillId="0" borderId="3" xfId="0" applyNumberFormat="1" applyFont="1" applyBorder="1" applyAlignment="1">
      <alignment vertical="center"/>
    </xf>
    <xf numFmtId="0" fontId="15" fillId="0" borderId="3" xfId="0" applyFont="1" applyBorder="1" applyAlignment="1">
      <alignment vertical="center"/>
    </xf>
    <xf numFmtId="14" fontId="15" fillId="0" borderId="18" xfId="0" applyNumberFormat="1" applyFont="1" applyBorder="1" applyAlignment="1">
      <alignment vertical="center"/>
    </xf>
    <xf numFmtId="0" fontId="15" fillId="0" borderId="34" xfId="0" applyFont="1" applyBorder="1" applyAlignment="1">
      <alignment vertical="center"/>
    </xf>
    <xf numFmtId="0" fontId="18" fillId="0" borderId="34" xfId="0" applyFont="1" applyBorder="1" applyAlignment="1">
      <alignment vertical="center"/>
    </xf>
    <xf numFmtId="0" fontId="15" fillId="2" borderId="34" xfId="0" applyFont="1" applyFill="1" applyBorder="1" applyAlignment="1">
      <alignment vertical="center"/>
    </xf>
    <xf numFmtId="0" fontId="0" fillId="10" borderId="15" xfId="0" applyFill="1" applyBorder="1"/>
    <xf numFmtId="0" fontId="0" fillId="10" borderId="16" xfId="0" applyFill="1" applyBorder="1"/>
    <xf numFmtId="0" fontId="0" fillId="10" borderId="13" xfId="0" applyFill="1" applyBorder="1"/>
    <xf numFmtId="0" fontId="0" fillId="10" borderId="14" xfId="0" applyFill="1" applyBorder="1"/>
    <xf numFmtId="0" fontId="5" fillId="2" borderId="0" xfId="0" applyFont="1" applyFill="1" applyAlignment="1">
      <alignment vertical="top"/>
    </xf>
    <xf numFmtId="0" fontId="0" fillId="10" borderId="0" xfId="0" applyFill="1" applyAlignment="1">
      <alignment vertical="top"/>
    </xf>
    <xf numFmtId="0" fontId="5" fillId="10" borderId="0" xfId="0" applyFont="1" applyFill="1" applyAlignment="1">
      <alignment vertical="top"/>
    </xf>
    <xf numFmtId="0" fontId="0" fillId="10" borderId="2" xfId="0" applyFill="1" applyBorder="1" applyAlignment="1">
      <alignment horizontal="center" vertical="top"/>
    </xf>
    <xf numFmtId="0" fontId="0" fillId="10" borderId="1" xfId="0" applyFill="1" applyBorder="1" applyAlignment="1">
      <alignment vertical="top"/>
    </xf>
    <xf numFmtId="0" fontId="0" fillId="10" borderId="11" xfId="0" applyFill="1" applyBorder="1" applyAlignment="1">
      <alignment vertical="top"/>
    </xf>
    <xf numFmtId="0" fontId="0" fillId="10" borderId="5" xfId="0" applyFill="1" applyBorder="1" applyAlignment="1">
      <alignment vertical="top"/>
    </xf>
    <xf numFmtId="0" fontId="0" fillId="10" borderId="6" xfId="0" applyFill="1" applyBorder="1" applyAlignment="1">
      <alignment vertical="top"/>
    </xf>
    <xf numFmtId="0" fontId="5" fillId="10" borderId="19" xfId="0" applyFont="1" applyFill="1" applyBorder="1" applyAlignment="1">
      <alignment vertical="top"/>
    </xf>
    <xf numFmtId="0" fontId="0" fillId="10" borderId="1" xfId="0" applyFill="1" applyBorder="1" applyAlignment="1">
      <alignment vertical="top" wrapText="1"/>
    </xf>
    <xf numFmtId="0" fontId="5" fillId="10" borderId="11" xfId="0" applyFont="1" applyFill="1" applyBorder="1" applyAlignment="1">
      <alignment vertical="top"/>
    </xf>
    <xf numFmtId="0" fontId="5" fillId="2" borderId="13" xfId="0" applyFont="1" applyFill="1" applyBorder="1"/>
    <xf numFmtId="0" fontId="5" fillId="7" borderId="20" xfId="0" applyFont="1" applyFill="1" applyBorder="1"/>
    <xf numFmtId="0" fontId="5" fillId="8" borderId="23" xfId="0" applyFont="1" applyFill="1" applyBorder="1"/>
    <xf numFmtId="0" fontId="5" fillId="7" borderId="23" xfId="0" applyFont="1" applyFill="1" applyBorder="1"/>
    <xf numFmtId="0" fontId="5" fillId="7" borderId="25" xfId="0" applyFont="1" applyFill="1" applyBorder="1"/>
    <xf numFmtId="0" fontId="13" fillId="10" borderId="11" xfId="0" applyFont="1" applyFill="1" applyBorder="1" applyAlignment="1">
      <alignment vertical="top"/>
    </xf>
    <xf numFmtId="0" fontId="5" fillId="10" borderId="5" xfId="0" applyFont="1" applyFill="1" applyBorder="1" applyAlignment="1">
      <alignment vertical="top"/>
    </xf>
    <xf numFmtId="0" fontId="5" fillId="10" borderId="6" xfId="0" applyFont="1" applyFill="1" applyBorder="1" applyAlignment="1">
      <alignment vertical="top"/>
    </xf>
    <xf numFmtId="0" fontId="5" fillId="10" borderId="1" xfId="0" applyFont="1" applyFill="1" applyBorder="1" applyAlignment="1">
      <alignment vertical="top"/>
    </xf>
    <xf numFmtId="0" fontId="13" fillId="10" borderId="1" xfId="0" applyFont="1" applyFill="1" applyBorder="1" applyAlignment="1">
      <alignment vertical="top"/>
    </xf>
    <xf numFmtId="0" fontId="14" fillId="10" borderId="11" xfId="0" applyFont="1" applyFill="1" applyBorder="1" applyAlignment="1">
      <alignment vertical="top"/>
    </xf>
    <xf numFmtId="0" fontId="21" fillId="10" borderId="1" xfId="0" applyFont="1" applyFill="1" applyBorder="1" applyAlignment="1">
      <alignment vertical="top"/>
    </xf>
    <xf numFmtId="0" fontId="14" fillId="10" borderId="5" xfId="0" applyFont="1" applyFill="1" applyBorder="1" applyAlignment="1">
      <alignment vertical="top"/>
    </xf>
    <xf numFmtId="0" fontId="14" fillId="10" borderId="6" xfId="0" applyFont="1" applyFill="1" applyBorder="1" applyAlignment="1">
      <alignment vertical="top"/>
    </xf>
    <xf numFmtId="0" fontId="14" fillId="10" borderId="1" xfId="0" applyFont="1" applyFill="1" applyBorder="1" applyAlignment="1">
      <alignment vertical="top"/>
    </xf>
    <xf numFmtId="0" fontId="13" fillId="10" borderId="5" xfId="0" applyFont="1" applyFill="1" applyBorder="1" applyAlignment="1">
      <alignment vertical="top"/>
    </xf>
    <xf numFmtId="0" fontId="13" fillId="10" borderId="6" xfId="0" applyFont="1" applyFill="1" applyBorder="1" applyAlignment="1">
      <alignment vertical="top"/>
    </xf>
    <xf numFmtId="0" fontId="13" fillId="10" borderId="19" xfId="0" applyFont="1" applyFill="1" applyBorder="1" applyAlignment="1">
      <alignment vertical="top"/>
    </xf>
    <xf numFmtId="0" fontId="14" fillId="10" borderId="1" xfId="0" applyFont="1" applyFill="1" applyBorder="1" applyAlignment="1">
      <alignment vertical="top" wrapText="1"/>
    </xf>
    <xf numFmtId="0" fontId="3" fillId="2" borderId="5" xfId="0" applyFont="1" applyFill="1" applyBorder="1" applyAlignment="1">
      <alignment vertical="top"/>
    </xf>
    <xf numFmtId="0" fontId="3" fillId="0" borderId="6" xfId="0" applyFont="1" applyFill="1" applyBorder="1" applyAlignment="1">
      <alignment vertical="top"/>
    </xf>
    <xf numFmtId="0" fontId="0" fillId="2" borderId="1" xfId="0" applyFill="1" applyBorder="1" applyAlignment="1">
      <alignment wrapText="1"/>
    </xf>
    <xf numFmtId="0" fontId="24" fillId="0" borderId="0" xfId="2" applyFont="1">
      <alignment vertical="center"/>
    </xf>
    <xf numFmtId="0" fontId="25" fillId="0" borderId="0" xfId="2" applyFont="1">
      <alignment vertical="center"/>
    </xf>
    <xf numFmtId="0" fontId="24" fillId="0" borderId="0" xfId="2" applyFont="1" applyAlignment="1">
      <alignment horizontal="center" vertical="center"/>
    </xf>
    <xf numFmtId="0" fontId="26" fillId="0" borderId="1" xfId="2" applyFont="1" applyBorder="1" applyAlignment="1">
      <alignment horizontal="center" vertical="center"/>
    </xf>
    <xf numFmtId="0" fontId="27" fillId="0" borderId="1" xfId="2" applyFont="1" applyBorder="1" applyAlignment="1">
      <alignment horizontal="center" vertical="center"/>
    </xf>
    <xf numFmtId="0" fontId="24" fillId="0" borderId="19" xfId="2" applyFont="1" applyBorder="1" applyAlignment="1">
      <alignment horizontal="center" vertical="center"/>
    </xf>
    <xf numFmtId="0" fontId="24" fillId="0" borderId="19" xfId="2" applyFont="1" applyBorder="1">
      <alignment vertical="center"/>
    </xf>
    <xf numFmtId="0" fontId="24" fillId="0" borderId="5" xfId="2" applyFont="1" applyBorder="1">
      <alignment vertical="center"/>
    </xf>
    <xf numFmtId="0" fontId="24" fillId="0" borderId="5" xfId="2" applyFont="1" applyBorder="1" applyAlignment="1">
      <alignment horizontal="center" vertical="center"/>
    </xf>
    <xf numFmtId="0" fontId="24" fillId="0" borderId="6" xfId="2" applyFont="1" applyBorder="1">
      <alignment vertical="center"/>
    </xf>
    <xf numFmtId="0" fontId="24" fillId="0" borderId="1" xfId="2" applyFont="1" applyBorder="1" applyAlignment="1">
      <alignment horizontal="center" vertical="center"/>
    </xf>
    <xf numFmtId="0" fontId="29" fillId="0" borderId="0" xfId="2" applyFont="1">
      <alignment vertical="center"/>
    </xf>
    <xf numFmtId="0" fontId="30" fillId="0" borderId="0" xfId="2" applyFont="1">
      <alignment vertical="center"/>
    </xf>
    <xf numFmtId="0" fontId="30" fillId="0" borderId="19" xfId="2" applyFont="1" applyBorder="1">
      <alignment vertical="center"/>
    </xf>
    <xf numFmtId="0" fontId="30" fillId="0" borderId="5" xfId="2" applyFont="1" applyBorder="1">
      <alignment vertical="center"/>
    </xf>
    <xf numFmtId="0" fontId="31" fillId="0" borderId="0" xfId="2" applyFont="1">
      <alignment vertical="center"/>
    </xf>
    <xf numFmtId="0" fontId="32" fillId="0" borderId="0" xfId="2" applyFont="1">
      <alignment vertical="center"/>
    </xf>
    <xf numFmtId="0" fontId="33" fillId="0" borderId="13" xfId="2" applyFont="1" applyBorder="1" applyAlignment="1"/>
    <xf numFmtId="0" fontId="24" fillId="0" borderId="36" xfId="2" applyFont="1" applyBorder="1">
      <alignment vertical="center"/>
    </xf>
    <xf numFmtId="0" fontId="24" fillId="0" borderId="37" xfId="2" applyFont="1" applyBorder="1" applyAlignment="1">
      <alignment horizontal="center" vertical="center"/>
    </xf>
    <xf numFmtId="0" fontId="24" fillId="0" borderId="38" xfId="2" applyFont="1" applyBorder="1" applyAlignment="1">
      <alignment horizontal="center" vertical="center"/>
    </xf>
    <xf numFmtId="0" fontId="24" fillId="2" borderId="39" xfId="2" applyFont="1" applyFill="1" applyBorder="1" applyAlignment="1">
      <alignment horizontal="center" vertical="center"/>
    </xf>
    <xf numFmtId="0" fontId="24" fillId="2" borderId="40" xfId="2" applyFont="1" applyFill="1" applyBorder="1" applyAlignment="1">
      <alignment horizontal="center" vertical="center"/>
    </xf>
    <xf numFmtId="0" fontId="24" fillId="2" borderId="37" xfId="2" applyFont="1" applyFill="1" applyBorder="1" applyAlignment="1">
      <alignment horizontal="center" vertical="center"/>
    </xf>
    <xf numFmtId="0" fontId="24" fillId="2" borderId="41" xfId="2" applyFont="1" applyFill="1" applyBorder="1" applyAlignment="1">
      <alignment horizontal="center" vertical="center"/>
    </xf>
    <xf numFmtId="0" fontId="24" fillId="2" borderId="36" xfId="2" applyFont="1" applyFill="1" applyBorder="1" applyAlignment="1">
      <alignment horizontal="center" vertical="center"/>
    </xf>
    <xf numFmtId="0" fontId="24" fillId="2" borderId="38" xfId="2" applyFont="1" applyFill="1" applyBorder="1" applyAlignment="1">
      <alignment horizontal="center" vertical="center"/>
    </xf>
    <xf numFmtId="0" fontId="24" fillId="0" borderId="39" xfId="2" applyFont="1" applyBorder="1" applyAlignment="1">
      <alignment horizontal="center" vertical="center"/>
    </xf>
    <xf numFmtId="0" fontId="24" fillId="0" borderId="41" xfId="2" applyFont="1" applyBorder="1" applyAlignment="1">
      <alignment horizontal="center" vertical="center"/>
    </xf>
    <xf numFmtId="0" fontId="24" fillId="0" borderId="42" xfId="2" applyFont="1" applyBorder="1" applyAlignment="1">
      <alignment horizontal="center" vertical="center"/>
    </xf>
    <xf numFmtId="0" fontId="24" fillId="0" borderId="43" xfId="2" applyFont="1" applyBorder="1" applyAlignment="1">
      <alignment horizontal="center" vertical="center"/>
    </xf>
    <xf numFmtId="0" fontId="24" fillId="0" borderId="44" xfId="2" applyFont="1" applyBorder="1" applyAlignment="1">
      <alignment horizontal="center" vertical="center"/>
    </xf>
    <xf numFmtId="0" fontId="24" fillId="0" borderId="30" xfId="2" applyFont="1" applyBorder="1">
      <alignment vertical="center"/>
    </xf>
    <xf numFmtId="0" fontId="24" fillId="0" borderId="46" xfId="2" applyFont="1" applyBorder="1" applyAlignment="1">
      <alignment horizontal="center" vertical="center"/>
    </xf>
    <xf numFmtId="0" fontId="24" fillId="0" borderId="47" xfId="2" applyFont="1" applyBorder="1" applyAlignment="1">
      <alignment horizontal="center" vertical="center"/>
    </xf>
    <xf numFmtId="0" fontId="24" fillId="0" borderId="29" xfId="2" applyFont="1" applyBorder="1" applyAlignment="1">
      <alignment horizontal="center" vertical="center"/>
    </xf>
    <xf numFmtId="0" fontId="24" fillId="0" borderId="48" xfId="2" applyFont="1" applyBorder="1" applyAlignment="1">
      <alignment horizontal="center" vertical="center"/>
    </xf>
    <xf numFmtId="0" fontId="24" fillId="0" borderId="49" xfId="2" applyFont="1" applyBorder="1" applyAlignment="1">
      <alignment horizontal="center" vertical="center"/>
    </xf>
    <xf numFmtId="0" fontId="24" fillId="0" borderId="30" xfId="2" applyFont="1" applyBorder="1" applyAlignment="1">
      <alignment horizontal="center" vertical="center"/>
    </xf>
    <xf numFmtId="0" fontId="24" fillId="0" borderId="50" xfId="2" applyFont="1" applyBorder="1" applyAlignment="1">
      <alignment horizontal="center" vertical="center"/>
    </xf>
    <xf numFmtId="0" fontId="24" fillId="0" borderId="51" xfId="2" applyFont="1" applyBorder="1" applyAlignment="1">
      <alignment horizontal="center" vertical="center"/>
    </xf>
    <xf numFmtId="0" fontId="24" fillId="0" borderId="52" xfId="2" applyFont="1" applyBorder="1" applyAlignment="1">
      <alignment horizontal="center" vertical="center"/>
    </xf>
    <xf numFmtId="0" fontId="24" fillId="0" borderId="53" xfId="2" applyFont="1" applyBorder="1" applyAlignment="1">
      <alignment horizontal="center" vertical="center"/>
    </xf>
    <xf numFmtId="0" fontId="24" fillId="13" borderId="36" xfId="2" applyFont="1" applyFill="1" applyBorder="1">
      <alignment vertical="center"/>
    </xf>
    <xf numFmtId="0" fontId="24" fillId="13" borderId="56" xfId="2" applyFont="1" applyFill="1" applyBorder="1">
      <alignment vertical="center"/>
    </xf>
    <xf numFmtId="0" fontId="24" fillId="13" borderId="21" xfId="2" applyFont="1" applyFill="1" applyBorder="1">
      <alignment vertical="center"/>
    </xf>
    <xf numFmtId="0" fontId="24" fillId="13" borderId="57" xfId="2" applyFont="1" applyFill="1" applyBorder="1">
      <alignment vertical="center"/>
    </xf>
    <xf numFmtId="0" fontId="24" fillId="13" borderId="54" xfId="2" applyFont="1" applyFill="1" applyBorder="1">
      <alignment vertical="center"/>
    </xf>
    <xf numFmtId="0" fontId="24" fillId="13" borderId="55" xfId="2" applyFont="1" applyFill="1" applyBorder="1">
      <alignment vertical="center"/>
    </xf>
    <xf numFmtId="0" fontId="35" fillId="0" borderId="58" xfId="2" applyFont="1" applyBorder="1">
      <alignment vertical="center"/>
    </xf>
    <xf numFmtId="0" fontId="36" fillId="0" borderId="59" xfId="2" applyFont="1" applyBorder="1">
      <alignment vertical="center"/>
    </xf>
    <xf numFmtId="0" fontId="36" fillId="0" borderId="58" xfId="2" applyFont="1" applyBorder="1">
      <alignment vertical="center"/>
    </xf>
    <xf numFmtId="0" fontId="36" fillId="0" borderId="60" xfId="2" applyFont="1" applyBorder="1">
      <alignment vertical="center"/>
    </xf>
    <xf numFmtId="0" fontId="36" fillId="0" borderId="61" xfId="2" applyFont="1" applyBorder="1">
      <alignment vertical="center"/>
    </xf>
    <xf numFmtId="0" fontId="36" fillId="0" borderId="62" xfId="2" applyFont="1" applyBorder="1">
      <alignment vertical="center"/>
    </xf>
    <xf numFmtId="0" fontId="36" fillId="0" borderId="63" xfId="2" applyFont="1" applyBorder="1">
      <alignment vertical="center"/>
    </xf>
    <xf numFmtId="0" fontId="36" fillId="0" borderId="64" xfId="2" applyFont="1" applyBorder="1">
      <alignment vertical="center"/>
    </xf>
    <xf numFmtId="0" fontId="36" fillId="0" borderId="65" xfId="2" applyFont="1" applyBorder="1">
      <alignment vertical="center"/>
    </xf>
    <xf numFmtId="0" fontId="36" fillId="0" borderId="66" xfId="2" applyFont="1" applyBorder="1">
      <alignment vertical="center"/>
    </xf>
    <xf numFmtId="0" fontId="36" fillId="0" borderId="22" xfId="2" applyFont="1" applyBorder="1">
      <alignment vertical="center"/>
    </xf>
    <xf numFmtId="0" fontId="36" fillId="0" borderId="44" xfId="2" applyFont="1" applyBorder="1">
      <alignment vertical="center"/>
    </xf>
    <xf numFmtId="0" fontId="24" fillId="0" borderId="23" xfId="2" applyFont="1" applyBorder="1" applyAlignment="1">
      <alignment horizontal="left" vertical="center"/>
    </xf>
    <xf numFmtId="0" fontId="24" fillId="0" borderId="14" xfId="2" applyFont="1" applyBorder="1" applyAlignment="1">
      <alignment horizontal="left" vertical="center"/>
    </xf>
    <xf numFmtId="0" fontId="24" fillId="12" borderId="68" xfId="2" applyFont="1" applyFill="1" applyBorder="1" applyAlignment="1">
      <alignment horizontal="left" vertical="center"/>
    </xf>
    <xf numFmtId="0" fontId="24" fillId="12" borderId="69" xfId="2" applyFont="1" applyFill="1" applyBorder="1" applyAlignment="1">
      <alignment horizontal="left" vertical="center"/>
    </xf>
    <xf numFmtId="0" fontId="24" fillId="12" borderId="70" xfId="2" applyFont="1" applyFill="1" applyBorder="1" applyAlignment="1">
      <alignment horizontal="left" vertical="center"/>
    </xf>
    <xf numFmtId="0" fontId="24" fillId="12" borderId="71" xfId="2" applyFont="1" applyFill="1" applyBorder="1" applyAlignment="1">
      <alignment horizontal="left" vertical="center"/>
    </xf>
    <xf numFmtId="0" fontId="24" fillId="12" borderId="72" xfId="2" applyFont="1" applyFill="1" applyBorder="1" applyAlignment="1">
      <alignment horizontal="left" vertical="center"/>
    </xf>
    <xf numFmtId="0" fontId="24" fillId="12" borderId="73" xfId="2" applyFont="1" applyFill="1" applyBorder="1" applyAlignment="1">
      <alignment horizontal="left" vertical="center"/>
    </xf>
    <xf numFmtId="0" fontId="37" fillId="0" borderId="71" xfId="2" applyFont="1" applyBorder="1" applyAlignment="1">
      <alignment horizontal="center" vertical="center"/>
    </xf>
    <xf numFmtId="0" fontId="24" fillId="0" borderId="70" xfId="2" applyFont="1" applyBorder="1" applyAlignment="1">
      <alignment horizontal="center" vertical="center"/>
    </xf>
    <xf numFmtId="0" fontId="24" fillId="0" borderId="71" xfId="2" applyFont="1" applyBorder="1" applyAlignment="1">
      <alignment horizontal="center" vertical="center"/>
    </xf>
    <xf numFmtId="0" fontId="24" fillId="0" borderId="72" xfId="2" applyFont="1" applyBorder="1" applyAlignment="1">
      <alignment horizontal="center" vertical="center"/>
    </xf>
    <xf numFmtId="0" fontId="24" fillId="0" borderId="73" xfId="2" applyFont="1" applyBorder="1" applyAlignment="1">
      <alignment horizontal="center" vertical="center"/>
    </xf>
    <xf numFmtId="0" fontId="24" fillId="0" borderId="69" xfId="2" applyFont="1" applyBorder="1" applyAlignment="1">
      <alignment horizontal="center" vertical="center"/>
    </xf>
    <xf numFmtId="0" fontId="24" fillId="0" borderId="74" xfId="2" applyFont="1" applyBorder="1" applyAlignment="1">
      <alignment horizontal="center" vertical="center"/>
    </xf>
    <xf numFmtId="0" fontId="24" fillId="0" borderId="75" xfId="2" applyFont="1" applyBorder="1" applyAlignment="1">
      <alignment horizontal="center" vertical="center"/>
    </xf>
    <xf numFmtId="0" fontId="24" fillId="0" borderId="76" xfId="2" applyFont="1" applyBorder="1" applyAlignment="1">
      <alignment horizontal="center" vertical="center"/>
    </xf>
    <xf numFmtId="0" fontId="24" fillId="0" borderId="80" xfId="2" applyFont="1" applyBorder="1">
      <alignment vertical="center"/>
    </xf>
    <xf numFmtId="0" fontId="24" fillId="0" borderId="15" xfId="2" applyFont="1" applyBorder="1">
      <alignment vertical="center"/>
    </xf>
    <xf numFmtId="0" fontId="24" fillId="0" borderId="3" xfId="2" applyFont="1" applyBorder="1">
      <alignment vertical="center"/>
    </xf>
    <xf numFmtId="0" fontId="24" fillId="0" borderId="16" xfId="2" applyFont="1" applyBorder="1">
      <alignment vertical="center"/>
    </xf>
    <xf numFmtId="0" fontId="24" fillId="0" borderId="18" xfId="2" applyFont="1" applyBorder="1">
      <alignment vertical="center"/>
    </xf>
    <xf numFmtId="0" fontId="24" fillId="0" borderId="81" xfId="2" applyFont="1" applyBorder="1" applyAlignment="1">
      <alignment horizontal="center" vertical="center"/>
    </xf>
    <xf numFmtId="0" fontId="36" fillId="0" borderId="82" xfId="2" applyFont="1" applyBorder="1">
      <alignment vertical="center"/>
    </xf>
    <xf numFmtId="0" fontId="24" fillId="0" borderId="83" xfId="2" applyFont="1" applyBorder="1" applyAlignment="1">
      <alignment horizontal="center" vertical="center"/>
    </xf>
    <xf numFmtId="0" fontId="24" fillId="0" borderId="84" xfId="2" applyFont="1" applyBorder="1" applyAlignment="1">
      <alignment horizontal="center" vertical="center"/>
    </xf>
    <xf numFmtId="0" fontId="24" fillId="0" borderId="85" xfId="2" applyFont="1" applyBorder="1" applyAlignment="1">
      <alignment horizontal="center" vertical="center"/>
    </xf>
    <xf numFmtId="0" fontId="24" fillId="0" borderId="82" xfId="2" applyFont="1" applyBorder="1" applyAlignment="1">
      <alignment horizontal="center" vertical="center"/>
    </xf>
    <xf numFmtId="0" fontId="36" fillId="0" borderId="86" xfId="2" applyFont="1" applyBorder="1">
      <alignment vertical="center"/>
    </xf>
    <xf numFmtId="0" fontId="36" fillId="0" borderId="83" xfId="2" applyFont="1" applyBorder="1">
      <alignment vertical="center"/>
    </xf>
    <xf numFmtId="0" fontId="36" fillId="0" borderId="84" xfId="2" applyFont="1" applyBorder="1">
      <alignment vertical="center"/>
    </xf>
    <xf numFmtId="0" fontId="36" fillId="0" borderId="87" xfId="2" applyFont="1" applyBorder="1">
      <alignment vertical="center"/>
    </xf>
    <xf numFmtId="0" fontId="36" fillId="0" borderId="88" xfId="2" applyFont="1" applyBorder="1">
      <alignment vertical="center"/>
    </xf>
    <xf numFmtId="0" fontId="24" fillId="0" borderId="94" xfId="2" applyFont="1" applyBorder="1" applyAlignment="1">
      <alignment horizontal="center" vertical="center"/>
    </xf>
    <xf numFmtId="0" fontId="24" fillId="0" borderId="95" xfId="2" applyFont="1" applyBorder="1" applyAlignment="1">
      <alignment horizontal="center" vertical="center"/>
    </xf>
    <xf numFmtId="0" fontId="24" fillId="0" borderId="96" xfId="2" applyFont="1" applyBorder="1" applyAlignment="1">
      <alignment horizontal="center" vertical="center"/>
    </xf>
    <xf numFmtId="0" fontId="24" fillId="0" borderId="60" xfId="2" applyFont="1" applyBorder="1" applyAlignment="1">
      <alignment horizontal="center" vertical="center"/>
    </xf>
    <xf numFmtId="0" fontId="24" fillId="0" borderId="61" xfId="2" applyFont="1" applyBorder="1" applyAlignment="1">
      <alignment horizontal="center" vertical="center"/>
    </xf>
    <xf numFmtId="177" fontId="36" fillId="0" borderId="96" xfId="2" applyNumberFormat="1" applyFont="1" applyBorder="1" applyAlignment="1">
      <alignment horizontal="right" vertical="center"/>
    </xf>
    <xf numFmtId="177" fontId="36" fillId="0" borderId="95" xfId="2" applyNumberFormat="1" applyFont="1" applyBorder="1" applyAlignment="1">
      <alignment horizontal="right" vertical="center"/>
    </xf>
    <xf numFmtId="177" fontId="36" fillId="0" borderId="60" xfId="2" applyNumberFormat="1" applyFont="1" applyBorder="1" applyAlignment="1">
      <alignment horizontal="right" vertical="center"/>
    </xf>
    <xf numFmtId="177" fontId="36" fillId="0" borderId="61" xfId="2" applyNumberFormat="1" applyFont="1" applyBorder="1" applyAlignment="1">
      <alignment horizontal="right" vertical="center"/>
    </xf>
    <xf numFmtId="177" fontId="36" fillId="0" borderId="94" xfId="2" applyNumberFormat="1" applyFont="1" applyBorder="1" applyAlignment="1">
      <alignment horizontal="right" vertical="center"/>
    </xf>
    <xf numFmtId="177" fontId="36" fillId="0" borderId="97" xfId="2" applyNumberFormat="1" applyFont="1" applyBorder="1" applyAlignment="1">
      <alignment horizontal="right" vertical="center"/>
    </xf>
    <xf numFmtId="177" fontId="36" fillId="0" borderId="98" xfId="2" applyNumberFormat="1" applyFont="1" applyBorder="1" applyAlignment="1">
      <alignment horizontal="right" vertical="center"/>
    </xf>
    <xf numFmtId="177" fontId="36" fillId="0" borderId="99" xfId="2" applyNumberFormat="1" applyFont="1" applyBorder="1" applyAlignment="1">
      <alignment horizontal="right" vertical="center"/>
    </xf>
    <xf numFmtId="0" fontId="24" fillId="0" borderId="103" xfId="2" applyFont="1" applyBorder="1" applyAlignment="1">
      <alignment horizontal="center" vertical="center"/>
    </xf>
    <xf numFmtId="0" fontId="24" fillId="0" borderId="10" xfId="2" applyFont="1" applyBorder="1" applyAlignment="1">
      <alignment horizontal="center" vertical="center"/>
    </xf>
    <xf numFmtId="0" fontId="24" fillId="0" borderId="14" xfId="2" applyFont="1" applyBorder="1" applyAlignment="1">
      <alignment horizontal="center" vertical="center"/>
    </xf>
    <xf numFmtId="0" fontId="24" fillId="0" borderId="13" xfId="2" applyFont="1" applyBorder="1" applyAlignment="1">
      <alignment horizontal="center" vertical="center"/>
    </xf>
    <xf numFmtId="0" fontId="35" fillId="0" borderId="104" xfId="2" applyFont="1" applyBorder="1">
      <alignment vertical="center"/>
    </xf>
    <xf numFmtId="0" fontId="36" fillId="0" borderId="100" xfId="2" applyFont="1" applyBorder="1">
      <alignment vertical="center"/>
    </xf>
    <xf numFmtId="0" fontId="36" fillId="0" borderId="104" xfId="2" applyFont="1" applyBorder="1">
      <alignment vertical="center"/>
    </xf>
    <xf numFmtId="0" fontId="36" fillId="0" borderId="105" xfId="2" applyFont="1" applyBorder="1">
      <alignment vertical="center"/>
    </xf>
    <xf numFmtId="0" fontId="36" fillId="0" borderId="68" xfId="2" applyFont="1" applyBorder="1">
      <alignment vertical="center"/>
    </xf>
    <xf numFmtId="0" fontId="36" fillId="0" borderId="106" xfId="2" applyFont="1" applyBorder="1">
      <alignment vertical="center"/>
    </xf>
    <xf numFmtId="0" fontId="36" fillId="0" borderId="107" xfId="2" applyFont="1" applyBorder="1">
      <alignment vertical="center"/>
    </xf>
    <xf numFmtId="0" fontId="36" fillId="0" borderId="101" xfId="2" applyFont="1" applyBorder="1">
      <alignment vertical="center"/>
    </xf>
    <xf numFmtId="0" fontId="36" fillId="0" borderId="108" xfId="2" applyFont="1" applyBorder="1">
      <alignment vertical="center"/>
    </xf>
    <xf numFmtId="177" fontId="36" fillId="0" borderId="71" xfId="2" applyNumberFormat="1" applyFont="1" applyBorder="1">
      <alignment vertical="center"/>
    </xf>
    <xf numFmtId="177" fontId="36" fillId="0" borderId="70" xfId="2" applyNumberFormat="1" applyFont="1" applyBorder="1">
      <alignment vertical="center"/>
    </xf>
    <xf numFmtId="177" fontId="36" fillId="0" borderId="72" xfId="2" applyNumberFormat="1" applyFont="1" applyBorder="1">
      <alignment vertical="center"/>
    </xf>
    <xf numFmtId="177" fontId="36" fillId="0" borderId="73" xfId="2" applyNumberFormat="1" applyFont="1" applyBorder="1">
      <alignment vertical="center"/>
    </xf>
    <xf numFmtId="177" fontId="36" fillId="0" borderId="69" xfId="2" applyNumberFormat="1" applyFont="1" applyBorder="1">
      <alignment vertical="center"/>
    </xf>
    <xf numFmtId="177" fontId="36" fillId="0" borderId="74" xfId="2" applyNumberFormat="1" applyFont="1" applyBorder="1">
      <alignment vertical="center"/>
    </xf>
    <xf numFmtId="177" fontId="36" fillId="0" borderId="75" xfId="2" applyNumberFormat="1" applyFont="1" applyBorder="1">
      <alignment vertical="center"/>
    </xf>
    <xf numFmtId="177" fontId="36" fillId="0" borderId="76" xfId="2" applyNumberFormat="1" applyFont="1" applyBorder="1">
      <alignment vertical="center"/>
    </xf>
    <xf numFmtId="0" fontId="38" fillId="0" borderId="65" xfId="2" applyFont="1" applyBorder="1">
      <alignment vertical="center"/>
    </xf>
    <xf numFmtId="0" fontId="37" fillId="0" borderId="81" xfId="2" applyFont="1" applyBorder="1" applyAlignment="1">
      <alignment horizontal="center" vertical="center"/>
    </xf>
    <xf numFmtId="0" fontId="24" fillId="0" borderId="112" xfId="2" applyFont="1" applyBorder="1" applyAlignment="1">
      <alignment horizontal="center" vertical="center"/>
    </xf>
    <xf numFmtId="0" fontId="24" fillId="0" borderId="91" xfId="2" applyFont="1" applyBorder="1" applyAlignment="1">
      <alignment horizontal="center" vertical="center"/>
    </xf>
    <xf numFmtId="0" fontId="24" fillId="0" borderId="113" xfId="2" applyFont="1" applyBorder="1" applyAlignment="1">
      <alignment horizontal="center" vertical="center"/>
    </xf>
    <xf numFmtId="0" fontId="24" fillId="0" borderId="114" xfId="2" applyFont="1" applyBorder="1" applyAlignment="1">
      <alignment horizontal="center" vertical="center"/>
    </xf>
    <xf numFmtId="0" fontId="24" fillId="0" borderId="90" xfId="2" applyFont="1" applyBorder="1" applyAlignment="1">
      <alignment horizontal="center" vertical="center"/>
    </xf>
    <xf numFmtId="177" fontId="36" fillId="0" borderId="113" xfId="2" applyNumberFormat="1" applyFont="1" applyBorder="1" applyAlignment="1">
      <alignment horizontal="right" vertical="center"/>
    </xf>
    <xf numFmtId="177" fontId="36" fillId="0" borderId="91" xfId="2" applyNumberFormat="1" applyFont="1" applyBorder="1" applyAlignment="1">
      <alignment horizontal="right" vertical="center"/>
    </xf>
    <xf numFmtId="177" fontId="36" fillId="0" borderId="114" xfId="2" applyNumberFormat="1" applyFont="1" applyBorder="1" applyAlignment="1">
      <alignment horizontal="right" vertical="center"/>
    </xf>
    <xf numFmtId="177" fontId="36" fillId="0" borderId="90" xfId="2" applyNumberFormat="1" applyFont="1" applyBorder="1" applyAlignment="1">
      <alignment horizontal="right" vertical="center"/>
    </xf>
    <xf numFmtId="177" fontId="36" fillId="0" borderId="112" xfId="2" applyNumberFormat="1" applyFont="1" applyBorder="1" applyAlignment="1">
      <alignment horizontal="right" vertical="center"/>
    </xf>
    <xf numFmtId="177" fontId="36" fillId="0" borderId="115" xfId="2" applyNumberFormat="1" applyFont="1" applyBorder="1" applyAlignment="1">
      <alignment horizontal="right" vertical="center"/>
    </xf>
    <xf numFmtId="177" fontId="36" fillId="0" borderId="92" xfId="2" applyNumberFormat="1" applyFont="1" applyBorder="1" applyAlignment="1">
      <alignment horizontal="right" vertical="center"/>
    </xf>
    <xf numFmtId="0" fontId="24" fillId="0" borderId="116" xfId="2" applyFont="1" applyBorder="1" applyAlignment="1">
      <alignment horizontal="center" vertical="center"/>
    </xf>
    <xf numFmtId="177" fontId="36" fillId="0" borderId="122" xfId="2" applyNumberFormat="1" applyFont="1" applyBorder="1">
      <alignment vertical="center"/>
    </xf>
    <xf numFmtId="177" fontId="36" fillId="0" borderId="119" xfId="2" applyNumberFormat="1" applyFont="1" applyBorder="1">
      <alignment vertical="center"/>
    </xf>
    <xf numFmtId="177" fontId="36" fillId="0" borderId="123" xfId="2" applyNumberFormat="1" applyFont="1" applyBorder="1">
      <alignment vertical="center"/>
    </xf>
    <xf numFmtId="177" fontId="36" fillId="0" borderId="118" xfId="2" applyNumberFormat="1" applyFont="1" applyBorder="1">
      <alignment vertical="center"/>
    </xf>
    <xf numFmtId="177" fontId="36" fillId="0" borderId="124" xfId="2" applyNumberFormat="1" applyFont="1" applyBorder="1">
      <alignment vertical="center"/>
    </xf>
    <xf numFmtId="177" fontId="36" fillId="0" borderId="125" xfId="2" applyNumberFormat="1" applyFont="1" applyBorder="1">
      <alignment vertical="center"/>
    </xf>
    <xf numFmtId="177" fontId="36" fillId="0" borderId="120" xfId="2" applyNumberFormat="1" applyFont="1" applyBorder="1">
      <alignment vertical="center"/>
    </xf>
    <xf numFmtId="177" fontId="36" fillId="0" borderId="126" xfId="2" applyNumberFormat="1" applyFont="1" applyBorder="1">
      <alignment vertical="center"/>
    </xf>
    <xf numFmtId="0" fontId="24" fillId="15" borderId="36" xfId="2" applyFont="1" applyFill="1" applyBorder="1">
      <alignment vertical="center"/>
    </xf>
    <xf numFmtId="0" fontId="39" fillId="15" borderId="56" xfId="2" applyFont="1" applyFill="1" applyBorder="1" applyAlignment="1">
      <alignment horizontal="right" vertical="center"/>
    </xf>
    <xf numFmtId="0" fontId="39" fillId="15" borderId="21" xfId="2" applyFont="1" applyFill="1" applyBorder="1" applyAlignment="1">
      <alignment horizontal="right" vertical="center"/>
    </xf>
    <xf numFmtId="0" fontId="39" fillId="15" borderId="57" xfId="2" applyFont="1" applyFill="1" applyBorder="1" applyAlignment="1">
      <alignment horizontal="right" vertical="center"/>
    </xf>
    <xf numFmtId="0" fontId="39" fillId="15" borderId="54" xfId="2" applyFont="1" applyFill="1" applyBorder="1" applyAlignment="1">
      <alignment horizontal="right" vertical="center"/>
    </xf>
    <xf numFmtId="0" fontId="40" fillId="15" borderId="55" xfId="2" applyFont="1" applyFill="1" applyBorder="1" applyAlignment="1">
      <alignment horizontal="center" vertical="center"/>
    </xf>
    <xf numFmtId="0" fontId="39" fillId="15" borderId="58" xfId="2" applyFont="1" applyFill="1" applyBorder="1" applyAlignment="1">
      <alignment horizontal="right" vertical="center"/>
    </xf>
    <xf numFmtId="0" fontId="41" fillId="15" borderId="59" xfId="2" applyFont="1" applyFill="1" applyBorder="1">
      <alignment vertical="center"/>
    </xf>
    <xf numFmtId="0" fontId="41" fillId="15" borderId="58" xfId="2" applyFont="1" applyFill="1" applyBorder="1">
      <alignment vertical="center"/>
    </xf>
    <xf numFmtId="0" fontId="41" fillId="15" borderId="63" xfId="2" applyFont="1" applyFill="1" applyBorder="1">
      <alignment vertical="center"/>
    </xf>
    <xf numFmtId="0" fontId="41" fillId="15" borderId="65" xfId="2" applyFont="1" applyFill="1" applyBorder="1">
      <alignment vertical="center"/>
    </xf>
    <xf numFmtId="0" fontId="41" fillId="15" borderId="62" xfId="2" applyFont="1" applyFill="1" applyBorder="1">
      <alignment vertical="center"/>
    </xf>
    <xf numFmtId="0" fontId="41" fillId="15" borderId="64" xfId="2" applyFont="1" applyFill="1" applyBorder="1">
      <alignment vertical="center"/>
    </xf>
    <xf numFmtId="0" fontId="41" fillId="15" borderId="66" xfId="2" applyFont="1" applyFill="1" applyBorder="1">
      <alignment vertical="center"/>
    </xf>
    <xf numFmtId="0" fontId="41" fillId="15" borderId="22" xfId="2" applyFont="1" applyFill="1" applyBorder="1">
      <alignment vertical="center"/>
    </xf>
    <xf numFmtId="0" fontId="36" fillId="15" borderId="44" xfId="2" applyFont="1" applyFill="1" applyBorder="1">
      <alignment vertical="center"/>
    </xf>
    <xf numFmtId="0" fontId="24" fillId="9" borderId="68" xfId="2" applyFont="1" applyFill="1" applyBorder="1" applyAlignment="1">
      <alignment horizontal="left" vertical="center"/>
    </xf>
    <xf numFmtId="0" fontId="40" fillId="9" borderId="69" xfId="2" applyFont="1" applyFill="1" applyBorder="1" applyAlignment="1">
      <alignment horizontal="center" vertical="center"/>
    </xf>
    <xf numFmtId="0" fontId="40" fillId="9" borderId="70" xfId="2" applyFont="1" applyFill="1" applyBorder="1" applyAlignment="1">
      <alignment horizontal="center" vertical="center"/>
    </xf>
    <xf numFmtId="0" fontId="40" fillId="9" borderId="71" xfId="2" applyFont="1" applyFill="1" applyBorder="1" applyAlignment="1">
      <alignment horizontal="left" vertical="center"/>
    </xf>
    <xf numFmtId="0" fontId="40" fillId="9" borderId="71" xfId="2" applyFont="1" applyFill="1" applyBorder="1" applyAlignment="1">
      <alignment horizontal="center" vertical="center"/>
    </xf>
    <xf numFmtId="0" fontId="40" fillId="9" borderId="72" xfId="2" applyFont="1" applyFill="1" applyBorder="1" applyAlignment="1">
      <alignment horizontal="center" vertical="center"/>
    </xf>
    <xf numFmtId="0" fontId="40" fillId="9" borderId="72" xfId="2" applyFont="1" applyFill="1" applyBorder="1" applyAlignment="1">
      <alignment horizontal="left" vertical="center"/>
    </xf>
    <xf numFmtId="0" fontId="40" fillId="9" borderId="73" xfId="2" applyFont="1" applyFill="1" applyBorder="1" applyAlignment="1">
      <alignment horizontal="center" vertical="center"/>
    </xf>
    <xf numFmtId="0" fontId="29" fillId="9" borderId="69" xfId="2" applyFont="1" applyFill="1" applyBorder="1" applyAlignment="1">
      <alignment horizontal="center" vertical="center"/>
    </xf>
    <xf numFmtId="0" fontId="29" fillId="9" borderId="71" xfId="2" applyFont="1" applyFill="1" applyBorder="1" applyAlignment="1">
      <alignment horizontal="center" vertical="center"/>
    </xf>
    <xf numFmtId="0" fontId="29" fillId="9" borderId="70" xfId="2" applyFont="1" applyFill="1" applyBorder="1" applyAlignment="1">
      <alignment horizontal="center" vertical="center"/>
    </xf>
    <xf numFmtId="0" fontId="29" fillId="9" borderId="72" xfId="2" applyFont="1" applyFill="1" applyBorder="1" applyAlignment="1">
      <alignment horizontal="center" vertical="center"/>
    </xf>
    <xf numFmtId="0" fontId="29" fillId="9" borderId="73" xfId="2" applyFont="1" applyFill="1" applyBorder="1" applyAlignment="1">
      <alignment horizontal="center" vertical="center"/>
    </xf>
    <xf numFmtId="0" fontId="40" fillId="9" borderId="74" xfId="2" applyFont="1" applyFill="1" applyBorder="1" applyAlignment="1">
      <alignment horizontal="center" vertical="center"/>
    </xf>
    <xf numFmtId="0" fontId="40" fillId="9" borderId="75" xfId="2" applyFont="1" applyFill="1" applyBorder="1" applyAlignment="1">
      <alignment horizontal="center" vertical="center"/>
    </xf>
    <xf numFmtId="0" fontId="24" fillId="9" borderId="76" xfId="2" applyFont="1" applyFill="1" applyBorder="1" applyAlignment="1">
      <alignment horizontal="center" vertical="center"/>
    </xf>
    <xf numFmtId="0" fontId="24" fillId="4" borderId="19" xfId="2" applyFont="1" applyFill="1" applyBorder="1">
      <alignment vertical="center"/>
    </xf>
    <xf numFmtId="0" fontId="40" fillId="4" borderId="85" xfId="2" applyFont="1" applyFill="1" applyBorder="1" applyAlignment="1">
      <alignment horizontal="center" vertical="center"/>
    </xf>
    <xf numFmtId="0" fontId="40" fillId="4" borderId="82" xfId="2" applyFont="1" applyFill="1" applyBorder="1" applyAlignment="1">
      <alignment horizontal="center" vertical="center"/>
    </xf>
    <xf numFmtId="0" fontId="40" fillId="4" borderId="81" xfId="2" applyFont="1" applyFill="1" applyBorder="1" applyAlignment="1">
      <alignment horizontal="center" vertical="center"/>
    </xf>
    <xf numFmtId="0" fontId="40" fillId="4" borderId="83" xfId="2" applyFont="1" applyFill="1" applyBorder="1" applyAlignment="1">
      <alignment horizontal="center" vertical="center"/>
    </xf>
    <xf numFmtId="0" fontId="40" fillId="4" borderId="84" xfId="2" applyFont="1" applyFill="1" applyBorder="1" applyAlignment="1">
      <alignment horizontal="center" vertical="center"/>
    </xf>
    <xf numFmtId="0" fontId="41" fillId="4" borderId="86" xfId="2" applyFont="1" applyFill="1" applyBorder="1">
      <alignment vertical="center"/>
    </xf>
    <xf numFmtId="0" fontId="41" fillId="4" borderId="83" xfId="2" applyFont="1" applyFill="1" applyBorder="1">
      <alignment vertical="center"/>
    </xf>
    <xf numFmtId="0" fontId="41" fillId="4" borderId="82" xfId="2" applyFont="1" applyFill="1" applyBorder="1">
      <alignment vertical="center"/>
    </xf>
    <xf numFmtId="0" fontId="41" fillId="4" borderId="84" xfId="2" applyFont="1" applyFill="1" applyBorder="1">
      <alignment vertical="center"/>
    </xf>
    <xf numFmtId="0" fontId="41" fillId="4" borderId="87" xfId="2" applyFont="1" applyFill="1" applyBorder="1">
      <alignment vertical="center"/>
    </xf>
    <xf numFmtId="0" fontId="36" fillId="4" borderId="88" xfId="2" applyFont="1" applyFill="1" applyBorder="1">
      <alignment vertical="center"/>
    </xf>
    <xf numFmtId="0" fontId="40" fillId="0" borderId="112" xfId="2" applyFont="1" applyBorder="1" applyAlignment="1">
      <alignment horizontal="center" vertical="center"/>
    </xf>
    <xf numFmtId="0" fontId="40" fillId="0" borderId="91" xfId="2" applyFont="1" applyBorder="1" applyAlignment="1">
      <alignment horizontal="center" vertical="center"/>
    </xf>
    <xf numFmtId="0" fontId="40" fillId="0" borderId="113" xfId="2" applyFont="1" applyBorder="1" applyAlignment="1">
      <alignment horizontal="center" vertical="center"/>
    </xf>
    <xf numFmtId="0" fontId="40" fillId="0" borderId="114" xfId="2" applyFont="1" applyBorder="1" applyAlignment="1">
      <alignment horizontal="center" vertical="center"/>
    </xf>
    <xf numFmtId="0" fontId="40" fillId="0" borderId="90" xfId="2" applyFont="1" applyBorder="1" applyAlignment="1">
      <alignment horizontal="center" vertical="center"/>
    </xf>
    <xf numFmtId="177" fontId="41" fillId="0" borderId="113" xfId="2" applyNumberFormat="1" applyFont="1" applyBorder="1" applyAlignment="1">
      <alignment horizontal="right" vertical="center"/>
    </xf>
    <xf numFmtId="177" fontId="42" fillId="0" borderId="91" xfId="2" applyNumberFormat="1" applyFont="1" applyBorder="1" applyAlignment="1">
      <alignment horizontal="right" vertical="center"/>
    </xf>
    <xf numFmtId="177" fontId="41" fillId="0" borderId="114" xfId="2" applyNumberFormat="1" applyFont="1" applyBorder="1" applyAlignment="1">
      <alignment horizontal="right" vertical="center"/>
    </xf>
    <xf numFmtId="177" fontId="41" fillId="0" borderId="90" xfId="2" applyNumberFormat="1" applyFont="1" applyBorder="1" applyAlignment="1">
      <alignment horizontal="right" vertical="center"/>
    </xf>
    <xf numFmtId="177" fontId="41" fillId="0" borderId="112" xfId="2" applyNumberFormat="1" applyFont="1" applyBorder="1" applyAlignment="1">
      <alignment horizontal="right" vertical="center"/>
    </xf>
    <xf numFmtId="177" fontId="41" fillId="0" borderId="91" xfId="2" applyNumberFormat="1" applyFont="1" applyBorder="1" applyAlignment="1">
      <alignment horizontal="right" vertical="center"/>
    </xf>
    <xf numFmtId="177" fontId="41" fillId="0" borderId="115" xfId="2" applyNumberFormat="1" applyFont="1" applyBorder="1" applyAlignment="1">
      <alignment horizontal="right" vertical="center"/>
    </xf>
    <xf numFmtId="177" fontId="41" fillId="0" borderId="92" xfId="2" applyNumberFormat="1" applyFont="1" applyBorder="1" applyAlignment="1">
      <alignment horizontal="right" vertical="center"/>
    </xf>
    <xf numFmtId="0" fontId="40" fillId="0" borderId="103" xfId="2" applyFont="1" applyBorder="1" applyAlignment="1">
      <alignment horizontal="center" vertical="center"/>
    </xf>
    <xf numFmtId="0" fontId="40" fillId="0" borderId="0" xfId="2" applyFont="1" applyAlignment="1">
      <alignment horizontal="center" vertical="center"/>
    </xf>
    <xf numFmtId="0" fontId="40" fillId="0" borderId="10" xfId="2" applyFont="1" applyBorder="1" applyAlignment="1">
      <alignment horizontal="center" vertical="center"/>
    </xf>
    <xf numFmtId="0" fontId="40" fillId="0" borderId="14" xfId="2" applyFont="1" applyBorder="1" applyAlignment="1">
      <alignment horizontal="center" vertical="center"/>
    </xf>
    <xf numFmtId="0" fontId="40" fillId="0" borderId="13" xfId="2" applyFont="1" applyBorder="1" applyAlignment="1">
      <alignment horizontal="center" vertical="center"/>
    </xf>
    <xf numFmtId="0" fontId="41" fillId="0" borderId="104" xfId="2" applyFont="1" applyBorder="1">
      <alignment vertical="center"/>
    </xf>
    <xf numFmtId="0" fontId="41" fillId="0" borderId="100" xfId="2" applyFont="1" applyBorder="1">
      <alignment vertical="center"/>
    </xf>
    <xf numFmtId="0" fontId="41" fillId="0" borderId="105" xfId="2" applyFont="1" applyBorder="1">
      <alignment vertical="center"/>
    </xf>
    <xf numFmtId="0" fontId="40" fillId="0" borderId="68" xfId="2" applyFont="1" applyBorder="1" applyAlignment="1">
      <alignment horizontal="right" vertical="center"/>
    </xf>
    <xf numFmtId="0" fontId="41" fillId="0" borderId="106" xfId="2" applyFont="1" applyBorder="1">
      <alignment vertical="center"/>
    </xf>
    <xf numFmtId="177" fontId="41" fillId="0" borderId="105" xfId="2" applyNumberFormat="1" applyFont="1" applyBorder="1">
      <alignment vertical="center"/>
    </xf>
    <xf numFmtId="177" fontId="41" fillId="0" borderId="104" xfId="2" applyNumberFormat="1" applyFont="1" applyBorder="1">
      <alignment vertical="center"/>
    </xf>
    <xf numFmtId="0" fontId="41" fillId="0" borderId="107" xfId="2" applyFont="1" applyBorder="1">
      <alignment vertical="center"/>
    </xf>
    <xf numFmtId="0" fontId="41" fillId="0" borderId="68" xfId="2" applyFont="1" applyBorder="1">
      <alignment vertical="center"/>
    </xf>
    <xf numFmtId="0" fontId="41" fillId="0" borderId="101" xfId="2" applyFont="1" applyBorder="1">
      <alignment vertical="center"/>
    </xf>
    <xf numFmtId="0" fontId="40" fillId="0" borderId="69" xfId="2" applyFont="1" applyBorder="1" applyAlignment="1">
      <alignment horizontal="center" vertical="center"/>
    </xf>
    <xf numFmtId="0" fontId="40" fillId="0" borderId="70" xfId="2" applyFont="1" applyBorder="1" applyAlignment="1">
      <alignment horizontal="center" vertical="center"/>
    </xf>
    <xf numFmtId="0" fontId="40" fillId="0" borderId="71" xfId="2" applyFont="1" applyBorder="1" applyAlignment="1">
      <alignment horizontal="center" vertical="center"/>
    </xf>
    <xf numFmtId="0" fontId="40" fillId="0" borderId="72" xfId="2" applyFont="1" applyBorder="1" applyAlignment="1">
      <alignment horizontal="center" vertical="center"/>
    </xf>
    <xf numFmtId="0" fontId="40" fillId="0" borderId="73" xfId="2" applyFont="1" applyBorder="1" applyAlignment="1">
      <alignment horizontal="center" vertical="center"/>
    </xf>
    <xf numFmtId="0" fontId="41" fillId="0" borderId="69" xfId="2" applyFont="1" applyBorder="1" applyAlignment="1">
      <alignment horizontal="center" vertical="center"/>
    </xf>
    <xf numFmtId="177" fontId="41" fillId="0" borderId="71" xfId="2" applyNumberFormat="1" applyFont="1" applyBorder="1">
      <alignment vertical="center"/>
    </xf>
    <xf numFmtId="177" fontId="41" fillId="0" borderId="70" xfId="2" applyNumberFormat="1" applyFont="1" applyBorder="1">
      <alignment vertical="center"/>
    </xf>
    <xf numFmtId="177" fontId="42" fillId="0" borderId="122" xfId="2" applyNumberFormat="1" applyFont="1" applyBorder="1">
      <alignment vertical="center"/>
    </xf>
    <xf numFmtId="177" fontId="42" fillId="0" borderId="123" xfId="2" applyNumberFormat="1" applyFont="1" applyBorder="1">
      <alignment vertical="center"/>
    </xf>
    <xf numFmtId="177" fontId="40" fillId="0" borderId="118" xfId="2" applyNumberFormat="1" applyFont="1" applyBorder="1" applyAlignment="1">
      <alignment horizontal="center" vertical="center"/>
    </xf>
    <xf numFmtId="177" fontId="41" fillId="0" borderId="124" xfId="2" applyNumberFormat="1" applyFont="1" applyBorder="1">
      <alignment vertical="center"/>
    </xf>
    <xf numFmtId="177" fontId="41" fillId="0" borderId="123" xfId="2" applyNumberFormat="1" applyFont="1" applyBorder="1">
      <alignment vertical="center"/>
    </xf>
    <xf numFmtId="177" fontId="41" fillId="0" borderId="122" xfId="2" applyNumberFormat="1" applyFont="1" applyBorder="1">
      <alignment vertical="center"/>
    </xf>
    <xf numFmtId="177" fontId="41" fillId="0" borderId="119" xfId="2" applyNumberFormat="1" applyFont="1" applyBorder="1">
      <alignment vertical="center"/>
    </xf>
    <xf numFmtId="177" fontId="42" fillId="0" borderId="72" xfId="2" applyNumberFormat="1" applyFont="1" applyBorder="1">
      <alignment vertical="center"/>
    </xf>
    <xf numFmtId="177" fontId="42" fillId="0" borderId="70" xfId="2" applyNumberFormat="1" applyFont="1" applyBorder="1">
      <alignment vertical="center"/>
    </xf>
    <xf numFmtId="177" fontId="42" fillId="0" borderId="69" xfId="2" applyNumberFormat="1" applyFont="1" applyBorder="1">
      <alignment vertical="center"/>
    </xf>
    <xf numFmtId="177" fontId="42" fillId="0" borderId="71" xfId="2" applyNumberFormat="1" applyFont="1" applyBorder="1">
      <alignment vertical="center"/>
    </xf>
    <xf numFmtId="177" fontId="42" fillId="0" borderId="74" xfId="2" applyNumberFormat="1" applyFont="1" applyBorder="1">
      <alignment vertical="center"/>
    </xf>
    <xf numFmtId="177" fontId="42" fillId="0" borderId="73" xfId="2" applyNumberFormat="1" applyFont="1" applyBorder="1">
      <alignment vertical="center"/>
    </xf>
    <xf numFmtId="177" fontId="41" fillId="0" borderId="74" xfId="2" applyNumberFormat="1" applyFont="1" applyBorder="1">
      <alignment vertical="center"/>
    </xf>
    <xf numFmtId="177" fontId="41" fillId="0" borderId="75" xfId="2" applyNumberFormat="1" applyFont="1" applyBorder="1">
      <alignment vertical="center"/>
    </xf>
    <xf numFmtId="0" fontId="24" fillId="15" borderId="36" xfId="2" applyFont="1" applyFill="1" applyBorder="1" applyAlignment="1">
      <alignment horizontal="center" vertical="center"/>
    </xf>
    <xf numFmtId="0" fontId="44" fillId="15" borderId="56" xfId="2" applyFont="1" applyFill="1" applyBorder="1" applyAlignment="1">
      <alignment horizontal="center" vertical="center"/>
    </xf>
    <xf numFmtId="0" fontId="44" fillId="15" borderId="21" xfId="2" applyFont="1" applyFill="1" applyBorder="1" applyAlignment="1">
      <alignment horizontal="center" vertical="center"/>
    </xf>
    <xf numFmtId="0" fontId="44" fillId="15" borderId="57" xfId="2" applyFont="1" applyFill="1" applyBorder="1" applyAlignment="1">
      <alignment horizontal="center" vertical="center"/>
    </xf>
    <xf numFmtId="0" fontId="45" fillId="15" borderId="127" xfId="2" applyFont="1" applyFill="1" applyBorder="1" applyAlignment="1">
      <alignment horizontal="center" vertical="center"/>
    </xf>
    <xf numFmtId="0" fontId="45" fillId="15" borderId="56" xfId="2" applyFont="1" applyFill="1" applyBorder="1" applyAlignment="1">
      <alignment horizontal="center" vertical="center"/>
    </xf>
    <xf numFmtId="0" fontId="45" fillId="15" borderId="54" xfId="2" applyFont="1" applyFill="1" applyBorder="1" applyAlignment="1">
      <alignment horizontal="center" vertical="center"/>
    </xf>
    <xf numFmtId="0" fontId="45" fillId="15" borderId="55" xfId="2" applyFont="1" applyFill="1" applyBorder="1" applyAlignment="1">
      <alignment horizontal="center" vertical="center"/>
    </xf>
    <xf numFmtId="0" fontId="45" fillId="15" borderId="58" xfId="2" applyFont="1" applyFill="1" applyBorder="1" applyAlignment="1">
      <alignment horizontal="center" vertical="center"/>
    </xf>
    <xf numFmtId="0" fontId="45" fillId="15" borderId="63" xfId="2" applyFont="1" applyFill="1" applyBorder="1" applyAlignment="1">
      <alignment horizontal="center" vertical="center"/>
    </xf>
    <xf numFmtId="0" fontId="45" fillId="15" borderId="59" xfId="2" applyFont="1" applyFill="1" applyBorder="1" applyAlignment="1">
      <alignment horizontal="center" vertical="center"/>
    </xf>
    <xf numFmtId="0" fontId="45" fillId="15" borderId="65" xfId="2" applyFont="1" applyFill="1" applyBorder="1" applyAlignment="1">
      <alignment horizontal="center" vertical="center"/>
    </xf>
    <xf numFmtId="0" fontId="45" fillId="15" borderId="62" xfId="2" applyFont="1" applyFill="1" applyBorder="1" applyAlignment="1">
      <alignment horizontal="center" vertical="center"/>
    </xf>
    <xf numFmtId="0" fontId="40" fillId="15" borderId="62" xfId="2" applyFont="1" applyFill="1" applyBorder="1" applyAlignment="1">
      <alignment horizontal="center" vertical="center"/>
    </xf>
    <xf numFmtId="0" fontId="40" fillId="15" borderId="63" xfId="2" applyFont="1" applyFill="1" applyBorder="1" applyAlignment="1">
      <alignment horizontal="center" vertical="center"/>
    </xf>
    <xf numFmtId="0" fontId="40" fillId="15" borderId="58" xfId="2" applyFont="1" applyFill="1" applyBorder="1" applyAlignment="1">
      <alignment horizontal="center" vertical="center"/>
    </xf>
    <xf numFmtId="0" fontId="40" fillId="15" borderId="59" xfId="2" applyFont="1" applyFill="1" applyBorder="1" applyAlignment="1">
      <alignment horizontal="center" vertical="center"/>
    </xf>
    <xf numFmtId="0" fontId="40" fillId="15" borderId="64" xfId="2" applyFont="1" applyFill="1" applyBorder="1" applyAlignment="1">
      <alignment horizontal="center" vertical="center"/>
    </xf>
    <xf numFmtId="0" fontId="40" fillId="15" borderId="65" xfId="2" applyFont="1" applyFill="1" applyBorder="1" applyAlignment="1">
      <alignment horizontal="center" vertical="center"/>
    </xf>
    <xf numFmtId="0" fontId="40" fillId="15" borderId="66" xfId="2" applyFont="1" applyFill="1" applyBorder="1" applyAlignment="1">
      <alignment horizontal="center" vertical="center"/>
    </xf>
    <xf numFmtId="0" fontId="40" fillId="15" borderId="22" xfId="2" applyFont="1" applyFill="1" applyBorder="1" applyAlignment="1">
      <alignment horizontal="center" vertical="center"/>
    </xf>
    <xf numFmtId="0" fontId="24" fillId="15" borderId="44" xfId="2" applyFont="1" applyFill="1" applyBorder="1" applyAlignment="1">
      <alignment horizontal="center" vertical="center"/>
    </xf>
    <xf numFmtId="0" fontId="24" fillId="9" borderId="68" xfId="2" applyFont="1" applyFill="1" applyBorder="1" applyAlignment="1">
      <alignment horizontal="center" vertical="center"/>
    </xf>
    <xf numFmtId="0" fontId="46" fillId="9" borderId="69" xfId="2" applyFont="1" applyFill="1" applyBorder="1" applyAlignment="1">
      <alignment horizontal="center" vertical="center"/>
    </xf>
    <xf numFmtId="0" fontId="46" fillId="9" borderId="70" xfId="2" applyFont="1" applyFill="1" applyBorder="1" applyAlignment="1">
      <alignment horizontal="center" vertical="center"/>
    </xf>
    <xf numFmtId="0" fontId="47" fillId="9" borderId="71" xfId="2" applyFont="1" applyFill="1" applyBorder="1" applyAlignment="1">
      <alignment horizontal="center" vertical="center"/>
    </xf>
    <xf numFmtId="0" fontId="29" fillId="9" borderId="128" xfId="2" applyFont="1" applyFill="1" applyBorder="1" applyAlignment="1">
      <alignment horizontal="center" vertical="center"/>
    </xf>
    <xf numFmtId="0" fontId="29" fillId="9" borderId="104" xfId="2" applyFont="1" applyFill="1" applyBorder="1" applyAlignment="1">
      <alignment horizontal="center" vertical="center"/>
    </xf>
    <xf numFmtId="0" fontId="24" fillId="4" borderId="19" xfId="2" applyFont="1" applyFill="1" applyBorder="1" applyAlignment="1">
      <alignment horizontal="center" vertical="center"/>
    </xf>
    <xf numFmtId="0" fontId="45" fillId="4" borderId="85" xfId="2" applyFont="1" applyFill="1" applyBorder="1" applyAlignment="1">
      <alignment horizontal="center" vertical="center"/>
    </xf>
    <xf numFmtId="0" fontId="40" fillId="4" borderId="129" xfId="2" applyFont="1" applyFill="1" applyBorder="1" applyAlignment="1">
      <alignment horizontal="center" vertical="center"/>
    </xf>
    <xf numFmtId="0" fontId="40" fillId="4" borderId="86" xfId="2" applyFont="1" applyFill="1" applyBorder="1" applyAlignment="1">
      <alignment horizontal="center" vertical="center"/>
    </xf>
    <xf numFmtId="0" fontId="40" fillId="4" borderId="87" xfId="2" applyFont="1" applyFill="1" applyBorder="1" applyAlignment="1">
      <alignment horizontal="center" vertical="center"/>
    </xf>
    <xf numFmtId="0" fontId="24" fillId="4" borderId="88" xfId="2" applyFont="1" applyFill="1" applyBorder="1" applyAlignment="1">
      <alignment horizontal="center" vertical="center"/>
    </xf>
    <xf numFmtId="177" fontId="40" fillId="0" borderId="112" xfId="2" applyNumberFormat="1" applyFont="1" applyBorder="1" applyAlignment="1">
      <alignment horizontal="center" vertical="center"/>
    </xf>
    <xf numFmtId="177" fontId="40" fillId="0" borderId="91" xfId="2" applyNumberFormat="1" applyFont="1" applyBorder="1" applyAlignment="1">
      <alignment horizontal="center" vertical="center"/>
    </xf>
    <xf numFmtId="177" fontId="40" fillId="0" borderId="113" xfId="2" applyNumberFormat="1" applyFont="1" applyBorder="1" applyAlignment="1">
      <alignment horizontal="center" vertical="center"/>
    </xf>
    <xf numFmtId="177" fontId="40" fillId="0" borderId="130" xfId="2" applyNumberFormat="1" applyFont="1" applyBorder="1" applyAlignment="1">
      <alignment horizontal="center" vertical="center"/>
    </xf>
    <xf numFmtId="177" fontId="40" fillId="0" borderId="114" xfId="2" applyNumberFormat="1" applyFont="1" applyBorder="1" applyAlignment="1">
      <alignment horizontal="center" vertical="center"/>
    </xf>
    <xf numFmtId="0" fontId="45" fillId="0" borderId="114" xfId="2" applyFont="1" applyBorder="1" applyAlignment="1">
      <alignment horizontal="center" vertical="center"/>
    </xf>
    <xf numFmtId="177" fontId="40" fillId="0" borderId="90" xfId="2" applyNumberFormat="1" applyFont="1" applyBorder="1" applyAlignment="1">
      <alignment horizontal="center" vertical="center"/>
    </xf>
    <xf numFmtId="177" fontId="48" fillId="0" borderId="112" xfId="2" applyNumberFormat="1" applyFont="1" applyBorder="1" applyAlignment="1">
      <alignment horizontal="center" vertical="center"/>
    </xf>
    <xf numFmtId="177" fontId="48" fillId="0" borderId="91" xfId="2" applyNumberFormat="1" applyFont="1" applyBorder="1" applyAlignment="1">
      <alignment horizontal="center" vertical="center"/>
    </xf>
    <xf numFmtId="177" fontId="48" fillId="0" borderId="113" xfId="2" applyNumberFormat="1" applyFont="1" applyBorder="1" applyAlignment="1">
      <alignment horizontal="center" vertical="center"/>
    </xf>
    <xf numFmtId="177" fontId="40" fillId="0" borderId="115" xfId="2" applyNumberFormat="1" applyFont="1" applyBorder="1" applyAlignment="1">
      <alignment horizontal="center" vertical="center"/>
    </xf>
    <xf numFmtId="177" fontId="40" fillId="0" borderId="92" xfId="2" applyNumberFormat="1" applyFont="1" applyBorder="1" applyAlignment="1">
      <alignment horizontal="center" vertical="center"/>
    </xf>
    <xf numFmtId="0" fontId="44" fillId="0" borderId="103" xfId="2" applyFont="1" applyBorder="1" applyAlignment="1">
      <alignment horizontal="center" vertical="center"/>
    </xf>
    <xf numFmtId="0" fontId="44" fillId="0" borderId="0" xfId="2" applyFont="1" applyAlignment="1">
      <alignment horizontal="center" vertical="center"/>
    </xf>
    <xf numFmtId="0" fontId="45" fillId="0" borderId="10" xfId="2" applyFont="1" applyBorder="1" applyAlignment="1">
      <alignment horizontal="center" vertical="center"/>
    </xf>
    <xf numFmtId="0" fontId="40" fillId="0" borderId="131" xfId="2" applyFont="1" applyBorder="1" applyAlignment="1">
      <alignment horizontal="center" vertical="center"/>
    </xf>
    <xf numFmtId="0" fontId="40" fillId="0" borderId="104" xfId="2" applyFont="1" applyBorder="1" applyAlignment="1">
      <alignment horizontal="center" vertical="center"/>
    </xf>
    <xf numFmtId="0" fontId="40" fillId="0" borderId="105" xfId="2" applyFont="1" applyBorder="1" applyAlignment="1">
      <alignment horizontal="center" vertical="center"/>
    </xf>
    <xf numFmtId="0" fontId="40" fillId="0" borderId="100" xfId="2" applyFont="1" applyBorder="1" applyAlignment="1">
      <alignment horizontal="center" vertical="center"/>
    </xf>
    <xf numFmtId="0" fontId="40" fillId="0" borderId="68" xfId="2" applyFont="1" applyBorder="1" applyAlignment="1">
      <alignment horizontal="center" vertical="center"/>
    </xf>
    <xf numFmtId="0" fontId="40" fillId="0" borderId="106" xfId="2" applyFont="1" applyBorder="1" applyAlignment="1">
      <alignment horizontal="center" vertical="center"/>
    </xf>
    <xf numFmtId="177" fontId="40" fillId="0" borderId="105" xfId="2" applyNumberFormat="1" applyFont="1" applyBorder="1" applyAlignment="1">
      <alignment horizontal="center" vertical="center"/>
    </xf>
    <xf numFmtId="177" fontId="40" fillId="0" borderId="104" xfId="2" applyNumberFormat="1" applyFont="1" applyBorder="1" applyAlignment="1">
      <alignment horizontal="center" vertical="center"/>
    </xf>
    <xf numFmtId="0" fontId="40" fillId="0" borderId="107" xfId="2" applyFont="1" applyBorder="1" applyAlignment="1">
      <alignment horizontal="center" vertical="center"/>
    </xf>
    <xf numFmtId="0" fontId="40" fillId="0" borderId="101" xfId="2" applyFont="1" applyBorder="1" applyAlignment="1">
      <alignment horizontal="center" vertical="center"/>
    </xf>
    <xf numFmtId="0" fontId="24" fillId="0" borderId="108" xfId="2" applyFont="1" applyBorder="1" applyAlignment="1">
      <alignment horizontal="center" vertical="center"/>
    </xf>
    <xf numFmtId="0" fontId="44" fillId="0" borderId="69" xfId="2" applyFont="1" applyBorder="1" applyAlignment="1">
      <alignment horizontal="center" vertical="center"/>
    </xf>
    <xf numFmtId="0" fontId="44" fillId="0" borderId="70" xfId="2" applyFont="1" applyBorder="1" applyAlignment="1">
      <alignment horizontal="center" vertical="center"/>
    </xf>
    <xf numFmtId="0" fontId="40" fillId="0" borderId="132" xfId="2" applyFont="1" applyBorder="1" applyAlignment="1">
      <alignment horizontal="center" vertical="center"/>
    </xf>
    <xf numFmtId="177" fontId="48" fillId="0" borderId="71" xfId="2" applyNumberFormat="1" applyFont="1" applyBorder="1" applyAlignment="1">
      <alignment horizontal="center" vertical="center"/>
    </xf>
    <xf numFmtId="177" fontId="40" fillId="0" borderId="72" xfId="2" applyNumberFormat="1" applyFont="1" applyBorder="1" applyAlignment="1">
      <alignment horizontal="center" vertical="center"/>
    </xf>
    <xf numFmtId="177" fontId="40" fillId="0" borderId="70" xfId="2" applyNumberFormat="1" applyFont="1" applyBorder="1" applyAlignment="1">
      <alignment horizontal="center" vertical="center"/>
    </xf>
    <xf numFmtId="177" fontId="40" fillId="0" borderId="73" xfId="2" applyNumberFormat="1" applyFont="1" applyBorder="1" applyAlignment="1">
      <alignment horizontal="center" vertical="center"/>
    </xf>
    <xf numFmtId="177" fontId="40" fillId="0" borderId="69" xfId="2" applyNumberFormat="1" applyFont="1" applyBorder="1" applyAlignment="1">
      <alignment horizontal="center" vertical="center"/>
    </xf>
    <xf numFmtId="177" fontId="48" fillId="0" borderId="122" xfId="2" applyNumberFormat="1" applyFont="1" applyBorder="1" applyAlignment="1">
      <alignment horizontal="center" vertical="center"/>
    </xf>
    <xf numFmtId="177" fontId="48" fillId="0" borderId="123" xfId="2" applyNumberFormat="1" applyFont="1" applyBorder="1" applyAlignment="1">
      <alignment horizontal="center" vertical="center"/>
    </xf>
    <xf numFmtId="177" fontId="40" fillId="0" borderId="124" xfId="2" applyNumberFormat="1" applyFont="1" applyBorder="1" applyAlignment="1">
      <alignment horizontal="center" vertical="center"/>
    </xf>
    <xf numFmtId="177" fontId="40" fillId="0" borderId="123" xfId="2" applyNumberFormat="1" applyFont="1" applyBorder="1" applyAlignment="1">
      <alignment horizontal="center" vertical="center"/>
    </xf>
    <xf numFmtId="177" fontId="40" fillId="0" borderId="122" xfId="2" applyNumberFormat="1" applyFont="1" applyBorder="1" applyAlignment="1">
      <alignment horizontal="center" vertical="center"/>
    </xf>
    <xf numFmtId="177" fontId="40" fillId="0" borderId="119" xfId="2" applyNumberFormat="1" applyFont="1" applyBorder="1" applyAlignment="1">
      <alignment horizontal="center" vertical="center"/>
    </xf>
    <xf numFmtId="177" fontId="40" fillId="0" borderId="71" xfId="2" applyNumberFormat="1" applyFont="1" applyBorder="1" applyAlignment="1">
      <alignment horizontal="center" vertical="center"/>
    </xf>
    <xf numFmtId="177" fontId="40" fillId="0" borderId="74" xfId="2" applyNumberFormat="1" applyFont="1" applyBorder="1" applyAlignment="1">
      <alignment horizontal="center" vertical="center"/>
    </xf>
    <xf numFmtId="177" fontId="40" fillId="0" borderId="75" xfId="2" applyNumberFormat="1" applyFont="1" applyBorder="1" applyAlignment="1">
      <alignment horizontal="center" vertical="center"/>
    </xf>
    <xf numFmtId="177" fontId="24" fillId="0" borderId="76" xfId="2" applyNumberFormat="1" applyFont="1" applyBorder="1" applyAlignment="1">
      <alignment horizontal="center" vertical="center"/>
    </xf>
    <xf numFmtId="0" fontId="40" fillId="15" borderId="57" xfId="2" applyFont="1" applyFill="1" applyBorder="1" applyAlignment="1">
      <alignment horizontal="center" vertical="center"/>
    </xf>
    <xf numFmtId="0" fontId="40" fillId="15" borderId="127" xfId="2" applyFont="1" applyFill="1" applyBorder="1" applyAlignment="1">
      <alignment horizontal="center" vertical="center"/>
    </xf>
    <xf numFmtId="0" fontId="40" fillId="15" borderId="56" xfId="2" applyFont="1" applyFill="1" applyBorder="1" applyAlignment="1">
      <alignment horizontal="center" vertical="center"/>
    </xf>
    <xf numFmtId="0" fontId="40" fillId="15" borderId="54" xfId="2" applyFont="1" applyFill="1" applyBorder="1" applyAlignment="1">
      <alignment horizontal="center" vertical="center"/>
    </xf>
    <xf numFmtId="0" fontId="47" fillId="9" borderId="69" xfId="2" applyFont="1" applyFill="1" applyBorder="1" applyAlignment="1">
      <alignment horizontal="center" vertical="center"/>
    </xf>
    <xf numFmtId="0" fontId="47" fillId="9" borderId="70" xfId="2" applyFont="1" applyFill="1" applyBorder="1" applyAlignment="1">
      <alignment horizontal="center" vertical="center"/>
    </xf>
    <xf numFmtId="0" fontId="29" fillId="9" borderId="132" xfId="2" applyFont="1" applyFill="1" applyBorder="1" applyAlignment="1">
      <alignment horizontal="center" vertical="center"/>
    </xf>
    <xf numFmtId="0" fontId="47" fillId="9" borderId="72" xfId="2" applyFont="1" applyFill="1" applyBorder="1" applyAlignment="1">
      <alignment horizontal="center" vertical="center"/>
    </xf>
    <xf numFmtId="0" fontId="47" fillId="9" borderId="73" xfId="2" applyFont="1" applyFill="1" applyBorder="1" applyAlignment="1">
      <alignment horizontal="center" vertical="center"/>
    </xf>
    <xf numFmtId="0" fontId="29" fillId="9" borderId="105" xfId="2" applyFont="1" applyFill="1" applyBorder="1" applyAlignment="1">
      <alignment horizontal="center" vertical="center"/>
    </xf>
    <xf numFmtId="0" fontId="29" fillId="9" borderId="100" xfId="2" applyFont="1" applyFill="1" applyBorder="1" applyAlignment="1">
      <alignment horizontal="center" vertical="center"/>
    </xf>
    <xf numFmtId="0" fontId="45" fillId="4" borderId="81" xfId="2" applyFont="1" applyFill="1" applyBorder="1" applyAlignment="1">
      <alignment horizontal="center" vertical="center"/>
    </xf>
    <xf numFmtId="0" fontId="45" fillId="4" borderId="83" xfId="2" applyFont="1" applyFill="1" applyBorder="1" applyAlignment="1">
      <alignment horizontal="center" vertical="center"/>
    </xf>
    <xf numFmtId="0" fontId="45" fillId="0" borderId="0" xfId="2" applyFont="1" applyAlignment="1">
      <alignment horizontal="center" vertical="center"/>
    </xf>
    <xf numFmtId="0" fontId="45" fillId="0" borderId="14" xfId="2" applyFont="1" applyBorder="1" applyAlignment="1">
      <alignment horizontal="center" vertical="center"/>
    </xf>
    <xf numFmtId="0" fontId="45" fillId="0" borderId="13" xfId="2" applyFont="1" applyBorder="1" applyAlignment="1">
      <alignment horizontal="center" vertical="center"/>
    </xf>
    <xf numFmtId="0" fontId="45" fillId="0" borderId="103" xfId="2" applyFont="1" applyBorder="1" applyAlignment="1">
      <alignment horizontal="center" vertical="center"/>
    </xf>
    <xf numFmtId="0" fontId="45" fillId="0" borderId="69" xfId="2" applyFont="1" applyBorder="1" applyAlignment="1">
      <alignment horizontal="center" vertical="center"/>
    </xf>
    <xf numFmtId="0" fontId="45" fillId="0" borderId="70" xfId="2" applyFont="1" applyBorder="1" applyAlignment="1">
      <alignment horizontal="center" vertical="center"/>
    </xf>
    <xf numFmtId="0" fontId="45" fillId="0" borderId="71" xfId="2" applyFont="1" applyBorder="1" applyAlignment="1">
      <alignment horizontal="center" vertical="center"/>
    </xf>
    <xf numFmtId="0" fontId="45" fillId="0" borderId="132" xfId="2" applyFont="1" applyBorder="1" applyAlignment="1">
      <alignment horizontal="center" vertical="center"/>
    </xf>
    <xf numFmtId="0" fontId="45" fillId="0" borderId="72" xfId="2" applyFont="1" applyBorder="1" applyAlignment="1">
      <alignment horizontal="center" vertical="center"/>
    </xf>
    <xf numFmtId="177" fontId="48" fillId="0" borderId="72" xfId="2" applyNumberFormat="1" applyFont="1" applyBorder="1" applyAlignment="1">
      <alignment horizontal="center" vertical="center"/>
    </xf>
    <xf numFmtId="177" fontId="48" fillId="0" borderId="70" xfId="2" applyNumberFormat="1" applyFont="1" applyBorder="1" applyAlignment="1">
      <alignment horizontal="center" vertical="center"/>
    </xf>
    <xf numFmtId="177" fontId="48" fillId="0" borderId="69" xfId="2" applyNumberFormat="1" applyFont="1" applyBorder="1" applyAlignment="1">
      <alignment horizontal="center" vertical="center"/>
    </xf>
    <xf numFmtId="177" fontId="48" fillId="0" borderId="74" xfId="2" applyNumberFormat="1" applyFont="1" applyBorder="1" applyAlignment="1">
      <alignment horizontal="center" vertical="center"/>
    </xf>
    <xf numFmtId="177" fontId="48" fillId="0" borderId="73" xfId="2" applyNumberFormat="1" applyFont="1" applyBorder="1" applyAlignment="1">
      <alignment horizontal="center" vertical="center"/>
    </xf>
    <xf numFmtId="0" fontId="40" fillId="15" borderId="21" xfId="2" applyFont="1" applyFill="1" applyBorder="1" applyAlignment="1">
      <alignment horizontal="center" vertical="center"/>
    </xf>
    <xf numFmtId="0" fontId="50" fillId="15" borderId="58" xfId="2" applyFont="1" applyFill="1" applyBorder="1" applyAlignment="1">
      <alignment horizontal="center" vertical="center"/>
    </xf>
    <xf numFmtId="0" fontId="50" fillId="15" borderId="63" xfId="2" applyFont="1" applyFill="1" applyBorder="1" applyAlignment="1">
      <alignment horizontal="center" vertical="center"/>
    </xf>
    <xf numFmtId="0" fontId="50" fillId="15" borderId="59" xfId="2" applyFont="1" applyFill="1" applyBorder="1" applyAlignment="1">
      <alignment horizontal="center" vertical="center"/>
    </xf>
    <xf numFmtId="0" fontId="50" fillId="15" borderId="65" xfId="2" applyFont="1" applyFill="1" applyBorder="1" applyAlignment="1">
      <alignment horizontal="center" vertical="center"/>
    </xf>
    <xf numFmtId="0" fontId="50" fillId="15" borderId="62" xfId="2" applyFont="1" applyFill="1" applyBorder="1" applyAlignment="1">
      <alignment horizontal="center" vertical="center"/>
    </xf>
    <xf numFmtId="0" fontId="40" fillId="0" borderId="63" xfId="2" applyFont="1" applyBorder="1" applyAlignment="1">
      <alignment horizontal="center" vertical="center"/>
    </xf>
    <xf numFmtId="0" fontId="24" fillId="0" borderId="23" xfId="2" applyFont="1" applyBorder="1" applyAlignment="1">
      <alignment horizontal="center" vertical="center"/>
    </xf>
    <xf numFmtId="0" fontId="40" fillId="9" borderId="106" xfId="2" applyFont="1" applyFill="1" applyBorder="1" applyAlignment="1">
      <alignment horizontal="center" vertical="center"/>
    </xf>
    <xf numFmtId="0" fontId="40" fillId="9" borderId="100" xfId="2" applyFont="1" applyFill="1" applyBorder="1" applyAlignment="1">
      <alignment horizontal="center" vertical="center"/>
    </xf>
    <xf numFmtId="0" fontId="40" fillId="9" borderId="104" xfId="2" applyFont="1" applyFill="1" applyBorder="1" applyAlignment="1">
      <alignment horizontal="center" vertical="center"/>
    </xf>
    <xf numFmtId="0" fontId="40" fillId="9" borderId="133" xfId="2" applyFont="1" applyFill="1" applyBorder="1" applyAlignment="1">
      <alignment horizontal="center" vertical="center"/>
    </xf>
    <xf numFmtId="0" fontId="29" fillId="9" borderId="106" xfId="2" applyFont="1" applyFill="1" applyBorder="1" applyAlignment="1">
      <alignment horizontal="center" vertical="center"/>
    </xf>
    <xf numFmtId="0" fontId="29" fillId="9" borderId="68" xfId="2" applyFont="1" applyFill="1" applyBorder="1" applyAlignment="1">
      <alignment horizontal="center" vertical="center"/>
    </xf>
    <xf numFmtId="0" fontId="40" fillId="0" borderId="80" xfId="2" applyFont="1" applyBorder="1" applyAlignment="1">
      <alignment horizontal="center" vertical="center"/>
    </xf>
    <xf numFmtId="0" fontId="40" fillId="0" borderId="15" xfId="2" applyFont="1" applyBorder="1" applyAlignment="1">
      <alignment horizontal="center" vertical="center"/>
    </xf>
    <xf numFmtId="0" fontId="40" fillId="0" borderId="3" xfId="2" applyFont="1" applyBorder="1" applyAlignment="1">
      <alignment horizontal="center" vertical="center"/>
    </xf>
    <xf numFmtId="0" fontId="40" fillId="0" borderId="134" xfId="2" applyFont="1" applyBorder="1" applyAlignment="1">
      <alignment horizontal="center" vertical="center"/>
    </xf>
    <xf numFmtId="0" fontId="40" fillId="0" borderId="16" xfId="2" applyFont="1" applyBorder="1" applyAlignment="1">
      <alignment horizontal="center" vertical="center"/>
    </xf>
    <xf numFmtId="0" fontId="40" fillId="0" borderId="18" xfId="2" applyFont="1" applyBorder="1" applyAlignment="1">
      <alignment horizontal="center" vertical="center"/>
    </xf>
    <xf numFmtId="0" fontId="50" fillId="0" borderId="3" xfId="2" applyFont="1" applyBorder="1" applyAlignment="1">
      <alignment horizontal="center" vertical="center"/>
    </xf>
    <xf numFmtId="0" fontId="40" fillId="0" borderId="83" xfId="2" applyFont="1" applyBorder="1" applyAlignment="1">
      <alignment horizontal="center" vertical="center"/>
    </xf>
    <xf numFmtId="0" fontId="40" fillId="0" borderId="82" xfId="2" applyFont="1" applyBorder="1" applyAlignment="1">
      <alignment horizontal="center" vertical="center"/>
    </xf>
    <xf numFmtId="0" fontId="40" fillId="0" borderId="84" xfId="2" applyFont="1" applyBorder="1" applyAlignment="1">
      <alignment horizontal="center" vertical="center"/>
    </xf>
    <xf numFmtId="0" fontId="40" fillId="0" borderId="85" xfId="2" applyFont="1" applyBorder="1" applyAlignment="1">
      <alignment horizontal="center" vertical="center"/>
    </xf>
    <xf numFmtId="0" fontId="40" fillId="0" borderId="81" xfId="2" applyFont="1" applyBorder="1" applyAlignment="1">
      <alignment horizontal="center" vertical="center"/>
    </xf>
    <xf numFmtId="0" fontId="40" fillId="0" borderId="86" xfId="2" applyFont="1" applyBorder="1" applyAlignment="1">
      <alignment horizontal="center" vertical="center"/>
    </xf>
    <xf numFmtId="0" fontId="40" fillId="0" borderId="87" xfId="2" applyFont="1" applyBorder="1" applyAlignment="1">
      <alignment horizontal="center" vertical="center"/>
    </xf>
    <xf numFmtId="0" fontId="24" fillId="0" borderId="88" xfId="2" applyFont="1" applyBorder="1" applyAlignment="1">
      <alignment horizontal="center" vertical="center"/>
    </xf>
    <xf numFmtId="0" fontId="40" fillId="0" borderId="130" xfId="2" applyFont="1" applyBorder="1" applyAlignment="1">
      <alignment horizontal="center" vertical="center"/>
    </xf>
    <xf numFmtId="177" fontId="50" fillId="0" borderId="113" xfId="2" applyNumberFormat="1" applyFont="1" applyBorder="1" applyAlignment="1">
      <alignment horizontal="center" vertical="center"/>
    </xf>
    <xf numFmtId="177" fontId="40" fillId="0" borderId="96" xfId="2" applyNumberFormat="1" applyFont="1" applyBorder="1" applyAlignment="1">
      <alignment horizontal="center" vertical="center"/>
    </xf>
    <xf numFmtId="177" fontId="40" fillId="0" borderId="60" xfId="2" applyNumberFormat="1" applyFont="1" applyBorder="1" applyAlignment="1">
      <alignment horizontal="center" vertical="center"/>
    </xf>
    <xf numFmtId="0" fontId="50" fillId="0" borderId="105" xfId="2" applyFont="1" applyBorder="1" applyAlignment="1">
      <alignment horizontal="center" vertical="center"/>
    </xf>
    <xf numFmtId="0" fontId="24" fillId="12" borderId="24" xfId="2" applyFont="1" applyFill="1" applyBorder="1" applyAlignment="1">
      <alignment horizontal="center" vertical="center"/>
    </xf>
    <xf numFmtId="0" fontId="24" fillId="13" borderId="36" xfId="2" applyFont="1" applyFill="1" applyBorder="1" applyAlignment="1">
      <alignment horizontal="center" vertical="center"/>
    </xf>
    <xf numFmtId="0" fontId="40" fillId="8" borderId="103" xfId="2" applyFont="1" applyFill="1" applyBorder="1" applyAlignment="1">
      <alignment horizontal="center" vertical="center"/>
    </xf>
    <xf numFmtId="0" fontId="40" fillId="8" borderId="0" xfId="2" applyFont="1" applyFill="1" applyAlignment="1">
      <alignment horizontal="center" vertical="center"/>
    </xf>
    <xf numFmtId="0" fontId="40" fillId="13" borderId="10" xfId="2" applyFont="1" applyFill="1" applyBorder="1" applyAlignment="1">
      <alignment horizontal="center" vertical="center"/>
    </xf>
    <xf numFmtId="0" fontId="40" fillId="8" borderId="10" xfId="2" applyFont="1" applyFill="1" applyBorder="1" applyAlignment="1">
      <alignment horizontal="center" vertical="center"/>
    </xf>
    <xf numFmtId="0" fontId="40" fillId="8" borderId="131" xfId="2" applyFont="1" applyFill="1" applyBorder="1" applyAlignment="1">
      <alignment horizontal="center" vertical="center"/>
    </xf>
    <xf numFmtId="0" fontId="40" fillId="8" borderId="14" xfId="2" applyFont="1" applyFill="1" applyBorder="1" applyAlignment="1">
      <alignment horizontal="center" vertical="center"/>
    </xf>
    <xf numFmtId="0" fontId="40" fillId="13" borderId="14" xfId="2" applyFont="1" applyFill="1" applyBorder="1" applyAlignment="1">
      <alignment horizontal="center" vertical="center"/>
    </xf>
    <xf numFmtId="0" fontId="40" fillId="8" borderId="13" xfId="2" applyFont="1" applyFill="1" applyBorder="1" applyAlignment="1">
      <alignment horizontal="center" vertical="center"/>
    </xf>
    <xf numFmtId="0" fontId="40" fillId="13" borderId="103" xfId="2" applyFont="1" applyFill="1" applyBorder="1" applyAlignment="1">
      <alignment horizontal="center" vertical="center"/>
    </xf>
    <xf numFmtId="0" fontId="40" fillId="0" borderId="96" xfId="2" applyFont="1" applyBorder="1" applyAlignment="1">
      <alignment horizontal="center" vertical="center"/>
    </xf>
    <xf numFmtId="0" fontId="40" fillId="0" borderId="60" xfId="2" applyFont="1" applyBorder="1" applyAlignment="1">
      <alignment horizontal="center" vertical="center"/>
    </xf>
    <xf numFmtId="0" fontId="40" fillId="0" borderId="95" xfId="2" applyFont="1" applyBorder="1" applyAlignment="1">
      <alignment horizontal="center" vertical="center"/>
    </xf>
    <xf numFmtId="0" fontId="40" fillId="0" borderId="61" xfId="2" applyFont="1" applyBorder="1" applyAlignment="1">
      <alignment horizontal="center" vertical="center"/>
    </xf>
    <xf numFmtId="0" fontId="40" fillId="0" borderId="94" xfId="2" applyFont="1" applyBorder="1" applyAlignment="1">
      <alignment horizontal="center" vertical="center"/>
    </xf>
    <xf numFmtId="0" fontId="40" fillId="0" borderId="97" xfId="2" applyFont="1" applyBorder="1" applyAlignment="1">
      <alignment horizontal="center" vertical="center"/>
    </xf>
    <xf numFmtId="0" fontId="40" fillId="0" borderId="98" xfId="2" applyFont="1" applyBorder="1" applyAlignment="1">
      <alignment horizontal="center" vertical="center"/>
    </xf>
    <xf numFmtId="0" fontId="24" fillId="0" borderId="99" xfId="2" applyFont="1" applyBorder="1" applyAlignment="1">
      <alignment horizontal="center" vertical="center"/>
    </xf>
    <xf numFmtId="0" fontId="40" fillId="0" borderId="135" xfId="2" applyFont="1" applyBorder="1" applyAlignment="1">
      <alignment horizontal="center" vertical="center"/>
    </xf>
    <xf numFmtId="0" fontId="40" fillId="0" borderId="24" xfId="2" applyFont="1" applyBorder="1" applyAlignment="1">
      <alignment horizontal="center" vertical="center"/>
    </xf>
    <xf numFmtId="0" fontId="24" fillId="0" borderId="136" xfId="2" applyFont="1" applyBorder="1" applyAlignment="1">
      <alignment horizontal="center" vertical="center"/>
    </xf>
    <xf numFmtId="49" fontId="24" fillId="12" borderId="78" xfId="2" applyNumberFormat="1" applyFont="1" applyFill="1" applyBorder="1" applyAlignment="1">
      <alignment horizontal="center" vertical="center"/>
    </xf>
    <xf numFmtId="0" fontId="24" fillId="12" borderId="19" xfId="2" applyFont="1" applyFill="1" applyBorder="1" applyAlignment="1">
      <alignment horizontal="center" vertical="center"/>
    </xf>
    <xf numFmtId="0" fontId="40" fillId="12" borderId="80" xfId="2" applyFont="1" applyFill="1" applyBorder="1" applyAlignment="1">
      <alignment horizontal="center" vertical="center"/>
    </xf>
    <xf numFmtId="0" fontId="40" fillId="12" borderId="15" xfId="2" applyFont="1" applyFill="1" applyBorder="1" applyAlignment="1">
      <alignment horizontal="center" vertical="center"/>
    </xf>
    <xf numFmtId="0" fontId="40" fillId="12" borderId="3" xfId="2" applyFont="1" applyFill="1" applyBorder="1" applyAlignment="1">
      <alignment horizontal="center" vertical="center"/>
    </xf>
    <xf numFmtId="0" fontId="40" fillId="12" borderId="134" xfId="2" applyFont="1" applyFill="1" applyBorder="1" applyAlignment="1">
      <alignment horizontal="center" vertical="center"/>
    </xf>
    <xf numFmtId="0" fontId="40" fillId="12" borderId="16" xfId="2" applyFont="1" applyFill="1" applyBorder="1" applyAlignment="1">
      <alignment horizontal="center" vertical="center"/>
    </xf>
    <xf numFmtId="0" fontId="40" fillId="12" borderId="18" xfId="2" applyFont="1" applyFill="1" applyBorder="1" applyAlignment="1">
      <alignment horizontal="center" vertical="center"/>
    </xf>
    <xf numFmtId="177" fontId="40" fillId="0" borderId="137" xfId="2" applyNumberFormat="1" applyFont="1" applyBorder="1" applyAlignment="1">
      <alignment horizontal="center" vertical="center"/>
    </xf>
    <xf numFmtId="177" fontId="40" fillId="0" borderId="138" xfId="2" applyNumberFormat="1" applyFont="1" applyBorder="1" applyAlignment="1">
      <alignment horizontal="center" vertical="center"/>
    </xf>
    <xf numFmtId="177" fontId="40" fillId="0" borderId="139" xfId="2" applyNumberFormat="1" applyFont="1" applyBorder="1" applyAlignment="1">
      <alignment horizontal="center" vertical="center"/>
    </xf>
    <xf numFmtId="177" fontId="40" fillId="0" borderId="140" xfId="2" applyNumberFormat="1" applyFont="1" applyBorder="1" applyAlignment="1">
      <alignment horizontal="center" vertical="center"/>
    </xf>
    <xf numFmtId="177" fontId="40" fillId="0" borderId="141" xfId="2" applyNumberFormat="1" applyFont="1" applyBorder="1" applyAlignment="1">
      <alignment horizontal="center" vertical="center"/>
    </xf>
    <xf numFmtId="177" fontId="40" fillId="0" borderId="142" xfId="2" applyNumberFormat="1" applyFont="1" applyBorder="1" applyAlignment="1">
      <alignment horizontal="center" vertical="center"/>
    </xf>
    <xf numFmtId="177" fontId="40" fillId="0" borderId="143" xfId="2" applyNumberFormat="1" applyFont="1" applyBorder="1" applyAlignment="1">
      <alignment horizontal="center" vertical="center"/>
    </xf>
    <xf numFmtId="177" fontId="24" fillId="0" borderId="144" xfId="2" applyNumberFormat="1" applyFont="1" applyBorder="1" applyAlignment="1">
      <alignment horizontal="center" vertical="center"/>
    </xf>
    <xf numFmtId="0" fontId="24" fillId="0" borderId="24" xfId="2" applyFont="1" applyBorder="1" applyAlignment="1">
      <alignment horizontal="center" vertical="center"/>
    </xf>
    <xf numFmtId="177" fontId="40" fillId="0" borderId="10" xfId="2" applyNumberFormat="1" applyFont="1" applyBorder="1" applyAlignment="1">
      <alignment horizontal="center" vertical="center"/>
    </xf>
    <xf numFmtId="177" fontId="40" fillId="0" borderId="14" xfId="2" applyNumberFormat="1" applyFont="1" applyBorder="1" applyAlignment="1">
      <alignment horizontal="center" vertical="center"/>
    </xf>
    <xf numFmtId="177" fontId="40" fillId="0" borderId="0" xfId="2" applyNumberFormat="1" applyFont="1" applyAlignment="1">
      <alignment horizontal="center" vertical="center"/>
    </xf>
    <xf numFmtId="177" fontId="40" fillId="0" borderId="13" xfId="2" applyNumberFormat="1" applyFont="1" applyBorder="1" applyAlignment="1">
      <alignment horizontal="center" vertical="center"/>
    </xf>
    <xf numFmtId="177" fontId="40" fillId="0" borderId="103" xfId="2" applyNumberFormat="1" applyFont="1" applyBorder="1" applyAlignment="1">
      <alignment horizontal="center" vertical="center"/>
    </xf>
    <xf numFmtId="177" fontId="40" fillId="0" borderId="135" xfId="2" applyNumberFormat="1" applyFont="1" applyBorder="1" applyAlignment="1">
      <alignment horizontal="center" vertical="center"/>
    </xf>
    <xf numFmtId="177" fontId="40" fillId="0" borderId="24" xfId="2" applyNumberFormat="1" applyFont="1" applyBorder="1" applyAlignment="1">
      <alignment horizontal="center" vertical="center"/>
    </xf>
    <xf numFmtId="177" fontId="24" fillId="0" borderId="136" xfId="2" applyNumberFormat="1" applyFont="1" applyBorder="1" applyAlignment="1">
      <alignment horizontal="center" vertical="center"/>
    </xf>
    <xf numFmtId="0" fontId="40" fillId="9" borderId="132" xfId="2" applyFont="1" applyFill="1" applyBorder="1" applyAlignment="1">
      <alignment horizontal="center" vertical="center"/>
    </xf>
    <xf numFmtId="0" fontId="50" fillId="9" borderId="71" xfId="2" applyFont="1" applyFill="1" applyBorder="1" applyAlignment="1">
      <alignment horizontal="center" vertical="center"/>
    </xf>
    <xf numFmtId="0" fontId="40" fillId="9" borderId="105" xfId="2" applyFont="1" applyFill="1" applyBorder="1" applyAlignment="1">
      <alignment horizontal="center" vertical="center"/>
    </xf>
    <xf numFmtId="0" fontId="40" fillId="0" borderId="145" xfId="2" applyFont="1" applyBorder="1" applyAlignment="1">
      <alignment horizontal="center" vertical="center"/>
    </xf>
    <xf numFmtId="177" fontId="40" fillId="0" borderId="95" xfId="2" applyNumberFormat="1" applyFont="1" applyBorder="1" applyAlignment="1">
      <alignment horizontal="center" vertical="center"/>
    </xf>
    <xf numFmtId="177" fontId="40" fillId="0" borderId="61" xfId="2" applyNumberFormat="1" applyFont="1" applyBorder="1" applyAlignment="1">
      <alignment horizontal="center" vertical="center"/>
    </xf>
    <xf numFmtId="177" fontId="40" fillId="0" borderId="94" xfId="2" applyNumberFormat="1" applyFont="1" applyBorder="1" applyAlignment="1">
      <alignment horizontal="center" vertical="center"/>
    </xf>
    <xf numFmtId="177" fontId="40" fillId="0" borderId="97" xfId="2" applyNumberFormat="1" applyFont="1" applyBorder="1" applyAlignment="1">
      <alignment horizontal="center" vertical="center"/>
    </xf>
    <xf numFmtId="177" fontId="40" fillId="0" borderId="98" xfId="2" applyNumberFormat="1" applyFont="1" applyBorder="1" applyAlignment="1">
      <alignment horizontal="center" vertical="center"/>
    </xf>
    <xf numFmtId="177" fontId="24" fillId="0" borderId="99" xfId="2" applyNumberFormat="1" applyFont="1" applyBorder="1" applyAlignment="1">
      <alignment horizontal="center" vertical="center"/>
    </xf>
    <xf numFmtId="0" fontId="50" fillId="0" borderId="104" xfId="2" applyFont="1" applyBorder="1" applyAlignment="1">
      <alignment horizontal="center" vertical="center"/>
    </xf>
    <xf numFmtId="0" fontId="40" fillId="13" borderId="56" xfId="2" applyFont="1" applyFill="1" applyBorder="1" applyAlignment="1">
      <alignment horizontal="center" vertical="center"/>
    </xf>
    <xf numFmtId="0" fontId="40" fillId="13" borderId="21" xfId="2" applyFont="1" applyFill="1" applyBorder="1" applyAlignment="1">
      <alignment horizontal="center" vertical="center"/>
    </xf>
    <xf numFmtId="0" fontId="40" fillId="13" borderId="57" xfId="2" applyFont="1" applyFill="1" applyBorder="1" applyAlignment="1">
      <alignment horizontal="center" vertical="center"/>
    </xf>
    <xf numFmtId="0" fontId="40" fillId="13" borderId="127" xfId="2" applyFont="1" applyFill="1" applyBorder="1" applyAlignment="1">
      <alignment horizontal="center" vertical="center"/>
    </xf>
    <xf numFmtId="0" fontId="40" fillId="13" borderId="54" xfId="2" applyFont="1" applyFill="1" applyBorder="1" applyAlignment="1">
      <alignment horizontal="center" vertical="center"/>
    </xf>
    <xf numFmtId="0" fontId="40" fillId="13" borderId="55" xfId="2" applyFont="1" applyFill="1" applyBorder="1" applyAlignment="1">
      <alignment horizontal="center" vertical="center"/>
    </xf>
    <xf numFmtId="0" fontId="50" fillId="0" borderId="58" xfId="2" applyFont="1" applyBorder="1" applyAlignment="1">
      <alignment horizontal="center" vertical="center"/>
    </xf>
    <xf numFmtId="0" fontId="50" fillId="0" borderId="59" xfId="2" applyFont="1" applyBorder="1" applyAlignment="1">
      <alignment horizontal="center" vertical="center"/>
    </xf>
    <xf numFmtId="0" fontId="50" fillId="0" borderId="65" xfId="2" applyFont="1" applyBorder="1" applyAlignment="1">
      <alignment horizontal="center" vertical="center"/>
    </xf>
    <xf numFmtId="0" fontId="50" fillId="0" borderId="62" xfId="2" applyFont="1" applyBorder="1" applyAlignment="1">
      <alignment horizontal="center" vertical="center"/>
    </xf>
    <xf numFmtId="0" fontId="40" fillId="0" borderId="59" xfId="2" applyFont="1" applyBorder="1" applyAlignment="1">
      <alignment horizontal="center" vertical="center"/>
    </xf>
    <xf numFmtId="0" fontId="40" fillId="0" borderId="58" xfId="2" applyFont="1" applyBorder="1" applyAlignment="1">
      <alignment horizontal="center" vertical="center"/>
    </xf>
    <xf numFmtId="0" fontId="51" fillId="0" borderId="65" xfId="2" applyFont="1" applyBorder="1" applyAlignment="1">
      <alignment horizontal="center" vertical="center"/>
    </xf>
    <xf numFmtId="0" fontId="40" fillId="0" borderId="62" xfId="2" applyFont="1" applyBorder="1" applyAlignment="1">
      <alignment horizontal="center" vertical="center"/>
    </xf>
    <xf numFmtId="0" fontId="40" fillId="0" borderId="64" xfId="2" applyFont="1" applyBorder="1" applyAlignment="1">
      <alignment horizontal="center" vertical="center"/>
    </xf>
    <xf numFmtId="0" fontId="40" fillId="0" borderId="65" xfId="2" applyFont="1" applyBorder="1" applyAlignment="1">
      <alignment horizontal="center" vertical="center"/>
    </xf>
    <xf numFmtId="0" fontId="40" fillId="0" borderId="66" xfId="2" applyFont="1" applyBorder="1" applyAlignment="1">
      <alignment horizontal="center" vertical="center"/>
    </xf>
    <xf numFmtId="0" fontId="40" fillId="0" borderId="22" xfId="2" applyFont="1" applyBorder="1" applyAlignment="1">
      <alignment horizontal="center" vertical="center"/>
    </xf>
    <xf numFmtId="0" fontId="24" fillId="12" borderId="68" xfId="2" applyFont="1" applyFill="1" applyBorder="1" applyAlignment="1">
      <alignment horizontal="center" vertical="center"/>
    </xf>
    <xf numFmtId="0" fontId="40" fillId="12" borderId="69" xfId="2" applyFont="1" applyFill="1" applyBorder="1" applyAlignment="1">
      <alignment horizontal="center" vertical="center"/>
    </xf>
    <xf numFmtId="0" fontId="40" fillId="12" borderId="70" xfId="2" applyFont="1" applyFill="1" applyBorder="1" applyAlignment="1">
      <alignment horizontal="center" vertical="center"/>
    </xf>
    <xf numFmtId="0" fontId="40" fillId="12" borderId="71" xfId="2" applyFont="1" applyFill="1" applyBorder="1" applyAlignment="1">
      <alignment horizontal="center" vertical="center"/>
    </xf>
    <xf numFmtId="0" fontId="40" fillId="12" borderId="132" xfId="2" applyFont="1" applyFill="1" applyBorder="1" applyAlignment="1">
      <alignment horizontal="center" vertical="center"/>
    </xf>
    <xf numFmtId="0" fontId="40" fillId="12" borderId="72" xfId="2" applyFont="1" applyFill="1" applyBorder="1" applyAlignment="1">
      <alignment horizontal="center" vertical="center"/>
    </xf>
    <xf numFmtId="0" fontId="40" fillId="12" borderId="73" xfId="2" applyFont="1" applyFill="1" applyBorder="1" applyAlignment="1">
      <alignment horizontal="center" vertical="center"/>
    </xf>
    <xf numFmtId="0" fontId="50" fillId="0" borderId="71" xfId="2" applyFont="1" applyBorder="1" applyAlignment="1">
      <alignment horizontal="center" vertical="center"/>
    </xf>
    <xf numFmtId="0" fontId="50" fillId="0" borderId="72" xfId="2" applyFont="1" applyBorder="1" applyAlignment="1">
      <alignment horizontal="center" vertical="center"/>
    </xf>
    <xf numFmtId="0" fontId="40" fillId="0" borderId="74" xfId="2" applyFont="1" applyBorder="1" applyAlignment="1">
      <alignment horizontal="center" vertical="center"/>
    </xf>
    <xf numFmtId="0" fontId="40" fillId="0" borderId="75" xfId="2" applyFont="1" applyBorder="1" applyAlignment="1">
      <alignment horizontal="center" vertical="center"/>
    </xf>
    <xf numFmtId="0" fontId="50" fillId="0" borderId="81" xfId="2" applyFont="1" applyBorder="1" applyAlignment="1">
      <alignment horizontal="center" vertical="center"/>
    </xf>
    <xf numFmtId="177" fontId="40" fillId="0" borderId="125" xfId="2" applyNumberFormat="1" applyFont="1" applyBorder="1" applyAlignment="1">
      <alignment horizontal="center" vertical="center"/>
    </xf>
    <xf numFmtId="177" fontId="40" fillId="0" borderId="120" xfId="2" applyNumberFormat="1" applyFont="1" applyBorder="1" applyAlignment="1">
      <alignment horizontal="center" vertical="center"/>
    </xf>
    <xf numFmtId="177" fontId="24" fillId="0" borderId="126" xfId="2" applyNumberFormat="1" applyFont="1" applyBorder="1" applyAlignment="1">
      <alignment horizontal="center" vertical="center"/>
    </xf>
    <xf numFmtId="0" fontId="44" fillId="15" borderId="54" xfId="2" applyFont="1" applyFill="1" applyBorder="1" applyAlignment="1">
      <alignment horizontal="center" vertical="center"/>
    </xf>
    <xf numFmtId="0" fontId="44" fillId="15" borderId="127" xfId="2" applyFont="1" applyFill="1" applyBorder="1" applyAlignment="1">
      <alignment horizontal="center" vertical="center"/>
    </xf>
    <xf numFmtId="0" fontId="47" fillId="9" borderId="133" xfId="2" applyFont="1" applyFill="1" applyBorder="1" applyAlignment="1">
      <alignment horizontal="center" vertical="center"/>
    </xf>
    <xf numFmtId="0" fontId="47" fillId="9" borderId="105" xfId="2" applyFont="1" applyFill="1" applyBorder="1" applyAlignment="1">
      <alignment horizontal="center" vertical="center"/>
    </xf>
    <xf numFmtId="0" fontId="47" fillId="9" borderId="68" xfId="2" applyFont="1" applyFill="1" applyBorder="1" applyAlignment="1">
      <alignment horizontal="center" vertical="center"/>
    </xf>
    <xf numFmtId="0" fontId="40" fillId="4" borderId="80" xfId="2" applyFont="1" applyFill="1" applyBorder="1" applyAlignment="1">
      <alignment horizontal="center" vertical="center"/>
    </xf>
    <xf numFmtId="0" fontId="40" fillId="4" borderId="15" xfId="2" applyFont="1" applyFill="1" applyBorder="1" applyAlignment="1">
      <alignment horizontal="center" vertical="center"/>
    </xf>
    <xf numFmtId="0" fontId="40" fillId="4" borderId="3" xfId="2" applyFont="1" applyFill="1" applyBorder="1" applyAlignment="1">
      <alignment horizontal="center" vertical="center"/>
    </xf>
    <xf numFmtId="0" fontId="40" fillId="4" borderId="134" xfId="2" applyFont="1" applyFill="1" applyBorder="1" applyAlignment="1">
      <alignment horizontal="center" vertical="center"/>
    </xf>
    <xf numFmtId="0" fontId="40" fillId="4" borderId="16" xfId="2" applyFont="1" applyFill="1" applyBorder="1" applyAlignment="1">
      <alignment horizontal="center" vertical="center"/>
    </xf>
    <xf numFmtId="0" fontId="40" fillId="4" borderId="18" xfId="2" applyFont="1" applyFill="1" applyBorder="1" applyAlignment="1">
      <alignment horizontal="center" vertical="center"/>
    </xf>
    <xf numFmtId="177" fontId="48" fillId="0" borderId="90" xfId="2" applyNumberFormat="1" applyFont="1" applyBorder="1" applyAlignment="1">
      <alignment horizontal="center" vertical="center"/>
    </xf>
    <xf numFmtId="177" fontId="24" fillId="0" borderId="116" xfId="2" applyNumberFormat="1" applyFont="1" applyBorder="1" applyAlignment="1">
      <alignment horizontal="center" vertical="center"/>
    </xf>
    <xf numFmtId="0" fontId="44" fillId="0" borderId="10" xfId="2" applyFont="1" applyBorder="1" applyAlignment="1">
      <alignment horizontal="center" vertical="center"/>
    </xf>
    <xf numFmtId="0" fontId="45" fillId="0" borderId="104" xfId="2" applyFont="1" applyBorder="1" applyAlignment="1">
      <alignment horizontal="center" vertical="center"/>
    </xf>
    <xf numFmtId="0" fontId="46" fillId="9" borderId="71" xfId="2" applyFont="1" applyFill="1" applyBorder="1" applyAlignment="1">
      <alignment horizontal="center" vertical="center"/>
    </xf>
    <xf numFmtId="0" fontId="46" fillId="9" borderId="132" xfId="2" applyFont="1" applyFill="1" applyBorder="1" applyAlignment="1">
      <alignment horizontal="center" vertical="center"/>
    </xf>
    <xf numFmtId="0" fontId="44" fillId="4" borderId="85" xfId="2" applyFont="1" applyFill="1" applyBorder="1" applyAlignment="1">
      <alignment horizontal="center" vertical="center"/>
    </xf>
    <xf numFmtId="0" fontId="44" fillId="4" borderId="82" xfId="2" applyFont="1" applyFill="1" applyBorder="1" applyAlignment="1">
      <alignment horizontal="center" vertical="center"/>
    </xf>
    <xf numFmtId="0" fontId="44" fillId="0" borderId="112" xfId="2" applyFont="1" applyBorder="1" applyAlignment="1">
      <alignment horizontal="center" vertical="center"/>
    </xf>
    <xf numFmtId="0" fontId="44" fillId="0" borderId="91" xfId="2" applyFont="1" applyBorder="1" applyAlignment="1">
      <alignment horizontal="center" vertical="center"/>
    </xf>
    <xf numFmtId="0" fontId="44" fillId="19" borderId="103" xfId="2" applyFont="1" applyFill="1" applyBorder="1" applyAlignment="1">
      <alignment horizontal="center" vertical="center"/>
    </xf>
    <xf numFmtId="0" fontId="44" fillId="19" borderId="0" xfId="2" applyFont="1" applyFill="1" applyAlignment="1">
      <alignment horizontal="center" vertical="center"/>
    </xf>
    <xf numFmtId="0" fontId="44" fillId="19" borderId="10" xfId="2" applyFont="1" applyFill="1" applyBorder="1" applyAlignment="1">
      <alignment horizontal="center" vertical="center"/>
    </xf>
    <xf numFmtId="0" fontId="44" fillId="19" borderId="131" xfId="2" applyFont="1" applyFill="1" applyBorder="1" applyAlignment="1">
      <alignment horizontal="center" vertical="center"/>
    </xf>
    <xf numFmtId="0" fontId="40" fillId="19" borderId="103" xfId="2" applyFont="1" applyFill="1" applyBorder="1" applyAlignment="1">
      <alignment horizontal="center" vertical="center"/>
    </xf>
    <xf numFmtId="0" fontId="40" fillId="19" borderId="14" xfId="2" applyFont="1" applyFill="1" applyBorder="1" applyAlignment="1">
      <alignment horizontal="center" vertical="center"/>
    </xf>
    <xf numFmtId="0" fontId="40" fillId="19" borderId="13" xfId="2" applyFont="1" applyFill="1" applyBorder="1" applyAlignment="1">
      <alignment horizontal="center" vertical="center"/>
    </xf>
    <xf numFmtId="0" fontId="40" fillId="19" borderId="104" xfId="2" applyFont="1" applyFill="1" applyBorder="1" applyAlignment="1">
      <alignment horizontal="center" vertical="center"/>
    </xf>
    <xf numFmtId="0" fontId="40" fillId="19" borderId="105" xfId="2" applyFont="1" applyFill="1" applyBorder="1" applyAlignment="1">
      <alignment horizontal="center" vertical="center"/>
    </xf>
    <xf numFmtId="0" fontId="40" fillId="19" borderId="100" xfId="2" applyFont="1" applyFill="1" applyBorder="1" applyAlignment="1">
      <alignment horizontal="center" vertical="center"/>
    </xf>
    <xf numFmtId="0" fontId="40" fillId="19" borderId="68" xfId="2" applyFont="1" applyFill="1" applyBorder="1" applyAlignment="1">
      <alignment horizontal="center" vertical="center"/>
    </xf>
    <xf numFmtId="0" fontId="40" fillId="19" borderId="106" xfId="2" applyFont="1" applyFill="1" applyBorder="1" applyAlignment="1">
      <alignment horizontal="center" vertical="center"/>
    </xf>
    <xf numFmtId="0" fontId="40" fillId="19" borderId="107" xfId="2" applyFont="1" applyFill="1" applyBorder="1" applyAlignment="1">
      <alignment horizontal="center" vertical="center"/>
    </xf>
    <xf numFmtId="0" fontId="40" fillId="19" borderId="101" xfId="2" applyFont="1" applyFill="1" applyBorder="1" applyAlignment="1">
      <alignment horizontal="center" vertical="center"/>
    </xf>
    <xf numFmtId="0" fontId="24" fillId="19" borderId="108" xfId="2" applyFont="1" applyFill="1" applyBorder="1" applyAlignment="1">
      <alignment horizontal="center" vertical="center"/>
    </xf>
    <xf numFmtId="0" fontId="24" fillId="0" borderId="126" xfId="2" applyFont="1" applyBorder="1" applyAlignment="1">
      <alignment horizontal="center" vertical="center"/>
    </xf>
    <xf numFmtId="0" fontId="44" fillId="15" borderId="55" xfId="2" applyFont="1" applyFill="1" applyBorder="1" applyAlignment="1">
      <alignment horizontal="center" vertical="center"/>
    </xf>
    <xf numFmtId="0" fontId="44" fillId="15" borderId="58" xfId="2" applyFont="1" applyFill="1" applyBorder="1" applyAlignment="1">
      <alignment horizontal="center" vertical="center"/>
    </xf>
    <xf numFmtId="0" fontId="46" fillId="9" borderId="106" xfId="2" applyFont="1" applyFill="1" applyBorder="1" applyAlignment="1">
      <alignment horizontal="center" vertical="center"/>
    </xf>
    <xf numFmtId="0" fontId="46" fillId="9" borderId="100" xfId="2" applyFont="1" applyFill="1" applyBorder="1" applyAlignment="1">
      <alignment horizontal="center" vertical="center"/>
    </xf>
    <xf numFmtId="0" fontId="29" fillId="9" borderId="133" xfId="2" applyFont="1" applyFill="1" applyBorder="1" applyAlignment="1">
      <alignment horizontal="center" vertical="center"/>
    </xf>
    <xf numFmtId="0" fontId="46" fillId="9" borderId="105" xfId="2" applyFont="1" applyFill="1" applyBorder="1" applyAlignment="1">
      <alignment horizontal="center" vertical="center"/>
    </xf>
    <xf numFmtId="0" fontId="44" fillId="4" borderId="80" xfId="2" applyFont="1" applyFill="1" applyBorder="1" applyAlignment="1">
      <alignment horizontal="center" vertical="center"/>
    </xf>
    <xf numFmtId="0" fontId="44" fillId="4" borderId="15" xfId="2" applyFont="1" applyFill="1" applyBorder="1" applyAlignment="1">
      <alignment horizontal="center" vertical="center"/>
    </xf>
    <xf numFmtId="0" fontId="44" fillId="0" borderId="114" xfId="2" applyFont="1" applyBorder="1" applyAlignment="1">
      <alignment horizontal="center" vertical="center"/>
    </xf>
    <xf numFmtId="0" fontId="44" fillId="0" borderId="14" xfId="2" applyFont="1" applyBorder="1" applyAlignment="1">
      <alignment horizontal="center" vertical="center"/>
    </xf>
    <xf numFmtId="0" fontId="44" fillId="0" borderId="72" xfId="2" applyFont="1" applyBorder="1" applyAlignment="1">
      <alignment horizontal="center" vertical="center"/>
    </xf>
    <xf numFmtId="0" fontId="45" fillId="0" borderId="91" xfId="2" applyFont="1" applyBorder="1" applyAlignment="1">
      <alignment horizontal="center" vertical="center"/>
    </xf>
    <xf numFmtId="0" fontId="40" fillId="19" borderId="0" xfId="2" applyFont="1" applyFill="1" applyAlignment="1">
      <alignment horizontal="center" vertical="center"/>
    </xf>
    <xf numFmtId="0" fontId="40" fillId="19" borderId="10" xfId="2" applyFont="1" applyFill="1" applyBorder="1" applyAlignment="1">
      <alignment horizontal="center" vertical="center"/>
    </xf>
    <xf numFmtId="0" fontId="40" fillId="19" borderId="131" xfId="2" applyFont="1" applyFill="1" applyBorder="1" applyAlignment="1">
      <alignment horizontal="center" vertical="center"/>
    </xf>
    <xf numFmtId="178" fontId="40" fillId="19" borderId="96" xfId="2" applyNumberFormat="1" applyFont="1" applyFill="1" applyBorder="1" applyAlignment="1">
      <alignment horizontal="center" vertical="center"/>
    </xf>
    <xf numFmtId="178" fontId="40" fillId="19" borderId="60" xfId="2" applyNumberFormat="1" applyFont="1" applyFill="1" applyBorder="1" applyAlignment="1">
      <alignment horizontal="center" vertical="center"/>
    </xf>
    <xf numFmtId="178" fontId="40" fillId="19" borderId="95" xfId="2" applyNumberFormat="1" applyFont="1" applyFill="1" applyBorder="1" applyAlignment="1">
      <alignment horizontal="center" vertical="center"/>
    </xf>
    <xf numFmtId="0" fontId="40" fillId="19" borderId="61" xfId="2" applyFont="1" applyFill="1" applyBorder="1" applyAlignment="1">
      <alignment horizontal="center" vertical="center"/>
    </xf>
    <xf numFmtId="0" fontId="40" fillId="19" borderId="94" xfId="2" applyFont="1" applyFill="1" applyBorder="1" applyAlignment="1">
      <alignment horizontal="center" vertical="center"/>
    </xf>
    <xf numFmtId="0" fontId="40" fillId="19" borderId="95" xfId="2" applyFont="1" applyFill="1" applyBorder="1" applyAlignment="1">
      <alignment horizontal="center" vertical="center"/>
    </xf>
    <xf numFmtId="178" fontId="40" fillId="19" borderId="61" xfId="2" applyNumberFormat="1" applyFont="1" applyFill="1" applyBorder="1" applyAlignment="1">
      <alignment horizontal="center" vertical="center"/>
    </xf>
    <xf numFmtId="178" fontId="40" fillId="19" borderId="94" xfId="2" applyNumberFormat="1" applyFont="1" applyFill="1" applyBorder="1" applyAlignment="1">
      <alignment horizontal="center" vertical="center"/>
    </xf>
    <xf numFmtId="178" fontId="40" fillId="19" borderId="105" xfId="2" applyNumberFormat="1" applyFont="1" applyFill="1" applyBorder="1" applyAlignment="1">
      <alignment horizontal="center" vertical="center"/>
    </xf>
    <xf numFmtId="178" fontId="40" fillId="19" borderId="100" xfId="2" applyNumberFormat="1" applyFont="1" applyFill="1" applyBorder="1" applyAlignment="1">
      <alignment horizontal="center" vertical="center"/>
    </xf>
    <xf numFmtId="0" fontId="40" fillId="19" borderId="96" xfId="2" applyFont="1" applyFill="1" applyBorder="1" applyAlignment="1">
      <alignment horizontal="center" vertical="center"/>
    </xf>
    <xf numFmtId="0" fontId="40" fillId="19" borderId="60" xfId="2" applyFont="1" applyFill="1" applyBorder="1" applyAlignment="1">
      <alignment horizontal="center" vertical="center"/>
    </xf>
    <xf numFmtId="0" fontId="40" fillId="19" borderId="97" xfId="2" applyFont="1" applyFill="1" applyBorder="1" applyAlignment="1">
      <alignment horizontal="center" vertical="center"/>
    </xf>
    <xf numFmtId="0" fontId="44" fillId="19" borderId="61" xfId="2" applyFont="1" applyFill="1" applyBorder="1" applyAlignment="1">
      <alignment horizontal="center" vertical="center"/>
    </xf>
    <xf numFmtId="0" fontId="44" fillId="19" borderId="97" xfId="2" applyFont="1" applyFill="1" applyBorder="1" applyAlignment="1">
      <alignment horizontal="center" vertical="center"/>
    </xf>
    <xf numFmtId="0" fontId="44" fillId="19" borderId="98" xfId="2" applyFont="1" applyFill="1" applyBorder="1" applyAlignment="1">
      <alignment horizontal="center" vertical="center"/>
    </xf>
    <xf numFmtId="0" fontId="24" fillId="19" borderId="99" xfId="2" applyFont="1" applyFill="1" applyBorder="1" applyAlignment="1">
      <alignment horizontal="center" vertical="center"/>
    </xf>
    <xf numFmtId="177" fontId="40" fillId="0" borderId="81" xfId="2" applyNumberFormat="1" applyFont="1" applyBorder="1" applyAlignment="1">
      <alignment horizontal="center" vertical="center"/>
    </xf>
    <xf numFmtId="178" fontId="40" fillId="0" borderId="82" xfId="2" applyNumberFormat="1" applyFont="1" applyBorder="1" applyAlignment="1">
      <alignment horizontal="center" vertical="center"/>
    </xf>
    <xf numFmtId="0" fontId="45" fillId="0" borderId="83" xfId="2" applyFont="1" applyBorder="1" applyAlignment="1">
      <alignment horizontal="center" vertical="center"/>
    </xf>
    <xf numFmtId="177" fontId="45" fillId="0" borderId="72" xfId="2" applyNumberFormat="1" applyFont="1" applyBorder="1" applyAlignment="1">
      <alignment horizontal="center" vertical="center"/>
    </xf>
    <xf numFmtId="0" fontId="45" fillId="0" borderId="81" xfId="2" applyFont="1" applyBorder="1" applyAlignment="1">
      <alignment horizontal="center" vertical="center"/>
    </xf>
    <xf numFmtId="178" fontId="40" fillId="0" borderId="83" xfId="2" applyNumberFormat="1" applyFont="1" applyBorder="1" applyAlignment="1">
      <alignment horizontal="center" vertical="center"/>
    </xf>
    <xf numFmtId="177" fontId="40" fillId="0" borderId="63" xfId="2" applyNumberFormat="1" applyFont="1" applyBorder="1" applyAlignment="1">
      <alignment horizontal="center" vertical="center"/>
    </xf>
    <xf numFmtId="177" fontId="40" fillId="0" borderId="58" xfId="2" applyNumberFormat="1" applyFont="1" applyBorder="1" applyAlignment="1">
      <alignment horizontal="center" vertical="center"/>
    </xf>
    <xf numFmtId="0" fontId="40" fillId="0" borderId="146" xfId="2" applyFont="1" applyBorder="1" applyAlignment="1">
      <alignment horizontal="center" vertical="center"/>
    </xf>
    <xf numFmtId="0" fontId="24" fillId="0" borderId="147" xfId="2" applyFont="1" applyBorder="1" applyAlignment="1">
      <alignment horizontal="center" vertical="center"/>
    </xf>
    <xf numFmtId="0" fontId="36" fillId="0" borderId="0" xfId="2" applyFont="1">
      <alignment vertical="center"/>
    </xf>
    <xf numFmtId="0" fontId="25" fillId="0" borderId="0" xfId="2" applyFont="1" applyAlignment="1">
      <alignment horizontal="center" vertical="center"/>
    </xf>
    <xf numFmtId="0" fontId="36" fillId="0" borderId="0" xfId="2" applyFont="1" applyAlignment="1">
      <alignment horizontal="center" vertical="center"/>
    </xf>
    <xf numFmtId="0" fontId="24" fillId="0" borderId="20" xfId="2" applyFont="1" applyBorder="1" applyAlignment="1">
      <alignment horizontal="center" vertical="center"/>
    </xf>
    <xf numFmtId="0" fontId="24" fillId="0" borderId="54" xfId="2" applyFont="1" applyBorder="1" applyAlignment="1">
      <alignment horizontal="center" vertical="center"/>
    </xf>
    <xf numFmtId="0" fontId="50" fillId="0" borderId="63" xfId="2" applyFont="1" applyBorder="1" applyAlignment="1">
      <alignment horizontal="center" vertical="center"/>
    </xf>
    <xf numFmtId="0" fontId="40" fillId="15" borderId="146" xfId="2" applyFont="1" applyFill="1" applyBorder="1" applyAlignment="1">
      <alignment horizontal="center" vertical="center"/>
    </xf>
    <xf numFmtId="0" fontId="24" fillId="15" borderId="147" xfId="2" applyFont="1" applyFill="1" applyBorder="1" applyAlignment="1">
      <alignment horizontal="center" vertical="center"/>
    </xf>
    <xf numFmtId="0" fontId="40" fillId="9" borderId="68" xfId="2" applyFont="1" applyFill="1" applyBorder="1" applyAlignment="1">
      <alignment horizontal="center" vertical="center"/>
    </xf>
    <xf numFmtId="0" fontId="50" fillId="9" borderId="104" xfId="2" applyFont="1" applyFill="1" applyBorder="1" applyAlignment="1">
      <alignment horizontal="center" vertical="center"/>
    </xf>
    <xf numFmtId="0" fontId="40" fillId="9" borderId="14" xfId="2" applyFont="1" applyFill="1" applyBorder="1" applyAlignment="1">
      <alignment horizontal="center" vertical="center"/>
    </xf>
    <xf numFmtId="0" fontId="40" fillId="9" borderId="0" xfId="2" applyFont="1" applyFill="1" applyAlignment="1">
      <alignment horizontal="center" vertical="center"/>
    </xf>
    <xf numFmtId="0" fontId="40" fillId="9" borderId="13" xfId="2" applyFont="1" applyFill="1" applyBorder="1" applyAlignment="1">
      <alignment horizontal="center" vertical="center"/>
    </xf>
    <xf numFmtId="0" fontId="40" fillId="9" borderId="135" xfId="2" applyFont="1" applyFill="1" applyBorder="1" applyAlignment="1">
      <alignment horizontal="center" vertical="center"/>
    </xf>
    <xf numFmtId="0" fontId="40" fillId="9" borderId="24" xfId="2" applyFont="1" applyFill="1" applyBorder="1" applyAlignment="1">
      <alignment horizontal="center" vertical="center"/>
    </xf>
    <xf numFmtId="0" fontId="50" fillId="0" borderId="10" xfId="2" applyFont="1" applyBorder="1" applyAlignment="1">
      <alignment horizontal="center" vertical="center"/>
    </xf>
    <xf numFmtId="0" fontId="50" fillId="0" borderId="60" xfId="2" applyFont="1" applyBorder="1" applyAlignment="1">
      <alignment horizontal="center" vertical="center"/>
    </xf>
    <xf numFmtId="177" fontId="50" fillId="0" borderId="122" xfId="2" applyNumberFormat="1" applyFont="1" applyBorder="1" applyAlignment="1">
      <alignment horizontal="center" vertical="center"/>
    </xf>
    <xf numFmtId="0" fontId="24" fillId="0" borderId="153" xfId="2" applyFont="1" applyBorder="1" applyAlignment="1">
      <alignment horizontal="center" vertical="center"/>
    </xf>
    <xf numFmtId="0" fontId="24" fillId="0" borderId="154" xfId="2" applyFont="1" applyBorder="1" applyAlignment="1">
      <alignment horizontal="center" vertical="center"/>
    </xf>
    <xf numFmtId="0" fontId="40" fillId="0" borderId="56" xfId="2" applyFont="1" applyBorder="1" applyAlignment="1">
      <alignment horizontal="center" vertical="center"/>
    </xf>
    <xf numFmtId="0" fontId="40" fillId="0" borderId="21" xfId="2" applyFont="1" applyBorder="1" applyAlignment="1">
      <alignment horizontal="center" vertical="center"/>
    </xf>
    <xf numFmtId="0" fontId="40" fillId="0" borderId="57" xfId="2" applyFont="1" applyBorder="1" applyAlignment="1">
      <alignment horizontal="center" vertical="center"/>
    </xf>
    <xf numFmtId="0" fontId="40" fillId="0" borderId="127" xfId="2" applyFont="1" applyBorder="1" applyAlignment="1">
      <alignment horizontal="center" vertical="center"/>
    </xf>
    <xf numFmtId="0" fontId="40" fillId="0" borderId="54" xfId="2" applyFont="1" applyBorder="1" applyAlignment="1">
      <alignment horizontal="center" vertical="center"/>
    </xf>
    <xf numFmtId="0" fontId="40" fillId="0" borderId="55" xfId="2" applyFont="1" applyBorder="1" applyAlignment="1">
      <alignment horizontal="center" vertical="center"/>
    </xf>
    <xf numFmtId="177" fontId="50" fillId="0" borderId="58" xfId="2" applyNumberFormat="1" applyFont="1" applyBorder="1" applyAlignment="1">
      <alignment horizontal="center" vertical="center"/>
    </xf>
    <xf numFmtId="177" fontId="50" fillId="0" borderId="63" xfId="2" applyNumberFormat="1" applyFont="1" applyBorder="1" applyAlignment="1">
      <alignment horizontal="center" vertical="center"/>
    </xf>
    <xf numFmtId="177" fontId="40" fillId="0" borderId="59" xfId="2" applyNumberFormat="1" applyFont="1" applyBorder="1" applyAlignment="1">
      <alignment horizontal="center" vertical="center"/>
    </xf>
    <xf numFmtId="177" fontId="40" fillId="0" borderId="65" xfId="2" applyNumberFormat="1" applyFont="1" applyBorder="1" applyAlignment="1">
      <alignment horizontal="center" vertical="center"/>
    </xf>
    <xf numFmtId="177" fontId="40" fillId="0" borderId="62" xfId="2" applyNumberFormat="1" applyFont="1" applyBorder="1" applyAlignment="1">
      <alignment horizontal="center" vertical="center"/>
    </xf>
    <xf numFmtId="177" fontId="40" fillId="0" borderId="64" xfId="2" applyNumberFormat="1" applyFont="1" applyBorder="1" applyAlignment="1">
      <alignment horizontal="center" vertical="center"/>
    </xf>
    <xf numFmtId="177" fontId="40" fillId="0" borderId="146" xfId="2" applyNumberFormat="1" applyFont="1" applyBorder="1" applyAlignment="1">
      <alignment horizontal="center" vertical="center"/>
    </xf>
    <xf numFmtId="177" fontId="24" fillId="0" borderId="147" xfId="2" applyNumberFormat="1" applyFont="1" applyBorder="1" applyAlignment="1">
      <alignment horizontal="center" vertical="center"/>
    </xf>
    <xf numFmtId="177" fontId="40" fillId="0" borderId="100" xfId="2" applyNumberFormat="1" applyFont="1" applyBorder="1" applyAlignment="1">
      <alignment horizontal="center" vertical="center"/>
    </xf>
    <xf numFmtId="177" fontId="40" fillId="0" borderId="68" xfId="2" applyNumberFormat="1" applyFont="1" applyBorder="1" applyAlignment="1">
      <alignment horizontal="center" vertical="center"/>
    </xf>
    <xf numFmtId="177" fontId="40" fillId="0" borderId="106" xfId="2" applyNumberFormat="1" applyFont="1" applyBorder="1" applyAlignment="1">
      <alignment horizontal="center" vertical="center"/>
    </xf>
    <xf numFmtId="177" fontId="40" fillId="0" borderId="107" xfId="2" applyNumberFormat="1" applyFont="1" applyBorder="1" applyAlignment="1">
      <alignment horizontal="center" vertical="center"/>
    </xf>
    <xf numFmtId="177" fontId="40" fillId="0" borderId="101" xfId="2" applyNumberFormat="1" applyFont="1" applyBorder="1" applyAlignment="1">
      <alignment horizontal="center" vertical="center"/>
    </xf>
    <xf numFmtId="177" fontId="24" fillId="0" borderId="108" xfId="2" applyNumberFormat="1" applyFont="1" applyBorder="1" applyAlignment="1">
      <alignment horizontal="center" vertical="center"/>
    </xf>
    <xf numFmtId="0" fontId="24" fillId="0" borderId="25" xfId="2" applyFont="1" applyBorder="1" applyAlignment="1">
      <alignment horizontal="center" vertical="center"/>
    </xf>
    <xf numFmtId="0" fontId="24" fillId="0" borderId="117" xfId="2" applyFont="1" applyBorder="1" applyAlignment="1">
      <alignment horizontal="center" vertical="center"/>
    </xf>
    <xf numFmtId="0" fontId="24" fillId="0" borderId="119" xfId="2" applyFont="1" applyBorder="1" applyAlignment="1">
      <alignment horizontal="center" vertical="center"/>
    </xf>
    <xf numFmtId="0" fontId="40" fillId="0" borderId="124" xfId="2" applyFont="1" applyBorder="1" applyAlignment="1">
      <alignment horizontal="center" vertical="center"/>
    </xf>
    <xf numFmtId="0" fontId="40" fillId="0" borderId="119" xfId="2" applyFont="1" applyBorder="1" applyAlignment="1">
      <alignment horizontal="center" vertical="center"/>
    </xf>
    <xf numFmtId="0" fontId="40" fillId="0" borderId="122" xfId="2" applyFont="1" applyBorder="1" applyAlignment="1">
      <alignment horizontal="center" vertical="center"/>
    </xf>
    <xf numFmtId="0" fontId="40" fillId="0" borderId="157" xfId="2" applyFont="1" applyBorder="1" applyAlignment="1">
      <alignment horizontal="center" vertical="center"/>
    </xf>
    <xf numFmtId="0" fontId="40" fillId="0" borderId="123" xfId="2" applyFont="1" applyBorder="1" applyAlignment="1">
      <alignment horizontal="center" vertical="center"/>
    </xf>
    <xf numFmtId="0" fontId="40" fillId="0" borderId="118" xfId="2" applyFont="1" applyBorder="1" applyAlignment="1">
      <alignment horizontal="center" vertical="center"/>
    </xf>
    <xf numFmtId="178" fontId="40" fillId="8" borderId="96" xfId="2" applyNumberFormat="1" applyFont="1" applyFill="1" applyBorder="1" applyAlignment="1">
      <alignment horizontal="center" vertical="center"/>
    </xf>
    <xf numFmtId="178" fontId="40" fillId="0" borderId="60" xfId="2" applyNumberFormat="1" applyFont="1" applyBorder="1" applyAlignment="1">
      <alignment horizontal="center" vertical="center"/>
    </xf>
    <xf numFmtId="0" fontId="40" fillId="8" borderId="95" xfId="2" applyFont="1" applyFill="1" applyBorder="1" applyAlignment="1">
      <alignment horizontal="center" vertical="center"/>
    </xf>
    <xf numFmtId="0" fontId="40" fillId="8" borderId="61" xfId="2" applyFont="1" applyFill="1" applyBorder="1" applyAlignment="1">
      <alignment horizontal="center" vertical="center"/>
    </xf>
    <xf numFmtId="0" fontId="40" fillId="8" borderId="94" xfId="2" applyFont="1" applyFill="1" applyBorder="1" applyAlignment="1">
      <alignment horizontal="center" vertical="center"/>
    </xf>
    <xf numFmtId="178" fontId="40" fillId="8" borderId="60" xfId="2" applyNumberFormat="1" applyFont="1" applyFill="1" applyBorder="1" applyAlignment="1">
      <alignment horizontal="center" vertical="center"/>
    </xf>
    <xf numFmtId="178" fontId="40" fillId="8" borderId="61" xfId="2" applyNumberFormat="1" applyFont="1" applyFill="1" applyBorder="1" applyAlignment="1">
      <alignment horizontal="center" vertical="center"/>
    </xf>
    <xf numFmtId="178" fontId="40" fillId="8" borderId="94" xfId="2" applyNumberFormat="1" applyFont="1" applyFill="1" applyBorder="1" applyAlignment="1">
      <alignment horizontal="center" vertical="center"/>
    </xf>
    <xf numFmtId="178" fontId="40" fillId="8" borderId="95" xfId="2" applyNumberFormat="1" applyFont="1" applyFill="1" applyBorder="1" applyAlignment="1">
      <alignment horizontal="center" vertical="center"/>
    </xf>
    <xf numFmtId="0" fontId="40" fillId="8" borderId="96" xfId="2" applyFont="1" applyFill="1" applyBorder="1" applyAlignment="1">
      <alignment horizontal="center" vertical="center"/>
    </xf>
    <xf numFmtId="0" fontId="40" fillId="8" borderId="97" xfId="2" applyFont="1" applyFill="1" applyBorder="1" applyAlignment="1">
      <alignment horizontal="center" vertical="center"/>
    </xf>
    <xf numFmtId="0" fontId="40" fillId="8" borderId="60" xfId="2" applyFont="1" applyFill="1" applyBorder="1" applyAlignment="1">
      <alignment horizontal="center" vertical="center"/>
    </xf>
    <xf numFmtId="177" fontId="50" fillId="0" borderId="96" xfId="2" applyNumberFormat="1" applyFont="1" applyBorder="1" applyAlignment="1">
      <alignment horizontal="center" vertical="center"/>
    </xf>
    <xf numFmtId="178" fontId="50" fillId="0" borderId="96" xfId="2" applyNumberFormat="1" applyFont="1" applyBorder="1" applyAlignment="1">
      <alignment horizontal="center" vertical="center"/>
    </xf>
    <xf numFmtId="178" fontId="50" fillId="0" borderId="60" xfId="2" applyNumberFormat="1" applyFont="1" applyBorder="1" applyAlignment="1">
      <alignment horizontal="center" vertical="center"/>
    </xf>
    <xf numFmtId="0" fontId="44" fillId="0" borderId="95" xfId="2" applyFont="1" applyBorder="1" applyAlignment="1">
      <alignment horizontal="center" vertical="center"/>
    </xf>
    <xf numFmtId="0" fontId="44" fillId="0" borderId="61" xfId="2" applyFont="1" applyBorder="1" applyAlignment="1">
      <alignment horizontal="center" vertical="center"/>
    </xf>
    <xf numFmtId="178" fontId="40" fillId="0" borderId="96" xfId="2" applyNumberFormat="1" applyFont="1" applyBorder="1" applyAlignment="1">
      <alignment horizontal="center" vertical="center"/>
    </xf>
    <xf numFmtId="178" fontId="40" fillId="0" borderId="61" xfId="2" applyNumberFormat="1" applyFont="1" applyBorder="1" applyAlignment="1">
      <alignment horizontal="center" vertical="center"/>
    </xf>
    <xf numFmtId="178" fontId="40" fillId="0" borderId="94" xfId="2" applyNumberFormat="1" applyFont="1" applyBorder="1" applyAlignment="1">
      <alignment horizontal="center" vertical="center"/>
    </xf>
    <xf numFmtId="178" fontId="40" fillId="0" borderId="95" xfId="2" applyNumberFormat="1" applyFont="1" applyBorder="1" applyAlignment="1">
      <alignment horizontal="center" vertical="center"/>
    </xf>
    <xf numFmtId="177" fontId="50" fillId="0" borderId="123" xfId="2" applyNumberFormat="1" applyFont="1" applyBorder="1" applyAlignment="1">
      <alignment horizontal="center" vertical="center"/>
    </xf>
    <xf numFmtId="177" fontId="44" fillId="0" borderId="119" xfId="2" applyNumberFormat="1" applyFont="1" applyBorder="1" applyAlignment="1">
      <alignment horizontal="center" vertical="center"/>
    </xf>
    <xf numFmtId="177" fontId="44" fillId="0" borderId="118" xfId="2" applyNumberFormat="1" applyFont="1" applyBorder="1" applyAlignment="1">
      <alignment horizontal="center" vertical="center"/>
    </xf>
    <xf numFmtId="178" fontId="50" fillId="19" borderId="96" xfId="2" applyNumberFormat="1" applyFont="1" applyFill="1" applyBorder="1" applyAlignment="1">
      <alignment horizontal="center" vertical="center"/>
    </xf>
    <xf numFmtId="178" fontId="50" fillId="19" borderId="60" xfId="2" applyNumberFormat="1" applyFont="1" applyFill="1" applyBorder="1" applyAlignment="1">
      <alignment horizontal="center" vertical="center"/>
    </xf>
    <xf numFmtId="0" fontId="40" fillId="0" borderId="129" xfId="2" applyFont="1" applyBorder="1" applyAlignment="1">
      <alignment horizontal="center" vertical="center"/>
    </xf>
    <xf numFmtId="177" fontId="50" fillId="0" borderId="81" xfId="2" applyNumberFormat="1" applyFont="1" applyBorder="1" applyAlignment="1">
      <alignment horizontal="center" vertical="center"/>
    </xf>
    <xf numFmtId="177" fontId="44" fillId="0" borderId="83" xfId="2" applyNumberFormat="1" applyFont="1" applyBorder="1" applyAlignment="1">
      <alignment horizontal="center" vertical="center"/>
    </xf>
    <xf numFmtId="177" fontId="40" fillId="0" borderId="82" xfId="2" applyNumberFormat="1" applyFont="1" applyBorder="1" applyAlignment="1">
      <alignment horizontal="center" vertical="center"/>
    </xf>
    <xf numFmtId="177" fontId="40" fillId="0" borderId="84" xfId="2" applyNumberFormat="1" applyFont="1" applyBorder="1" applyAlignment="1">
      <alignment horizontal="center" vertical="center"/>
    </xf>
    <xf numFmtId="177" fontId="40" fillId="0" borderId="85" xfId="2" applyNumberFormat="1" applyFont="1" applyBorder="1" applyAlignment="1">
      <alignment horizontal="center" vertical="center"/>
    </xf>
    <xf numFmtId="177" fontId="40" fillId="0" borderId="83" xfId="2" applyNumberFormat="1" applyFont="1" applyBorder="1" applyAlignment="1">
      <alignment horizontal="center" vertical="center"/>
    </xf>
    <xf numFmtId="177" fontId="40" fillId="0" borderId="86" xfId="2" applyNumberFormat="1" applyFont="1" applyBorder="1" applyAlignment="1">
      <alignment horizontal="center" vertical="center"/>
    </xf>
    <xf numFmtId="177" fontId="40" fillId="0" borderId="87" xfId="2" applyNumberFormat="1" applyFont="1" applyBorder="1" applyAlignment="1">
      <alignment horizontal="center" vertical="center"/>
    </xf>
    <xf numFmtId="0" fontId="24" fillId="0" borderId="6" xfId="2" applyFont="1" applyBorder="1" applyAlignment="1">
      <alignment horizontal="center" vertical="center"/>
    </xf>
    <xf numFmtId="0" fontId="24" fillId="0" borderId="159" xfId="2" applyFont="1" applyBorder="1" applyAlignment="1">
      <alignment horizontal="center" vertical="center"/>
    </xf>
    <xf numFmtId="0" fontId="24" fillId="0" borderId="77" xfId="2" applyFont="1" applyBorder="1" applyAlignment="1">
      <alignment horizontal="center" vertical="center"/>
    </xf>
    <xf numFmtId="0" fontId="24" fillId="0" borderId="15" xfId="2" applyFont="1" applyBorder="1" applyAlignment="1">
      <alignment horizontal="center" vertical="center"/>
    </xf>
    <xf numFmtId="177" fontId="40" fillId="0" borderId="3" xfId="2" applyNumberFormat="1" applyFont="1" applyBorder="1" applyAlignment="1">
      <alignment horizontal="center" vertical="center"/>
    </xf>
    <xf numFmtId="177" fontId="40" fillId="0" borderId="16" xfId="2" applyNumberFormat="1" applyFont="1" applyBorder="1" applyAlignment="1">
      <alignment horizontal="center" vertical="center"/>
    </xf>
    <xf numFmtId="177" fontId="40" fillId="0" borderId="15" xfId="2" applyNumberFormat="1" applyFont="1" applyBorder="1" applyAlignment="1">
      <alignment horizontal="center" vertical="center"/>
    </xf>
    <xf numFmtId="177" fontId="40" fillId="0" borderId="18" xfId="2" applyNumberFormat="1" applyFont="1" applyBorder="1" applyAlignment="1">
      <alignment horizontal="center" vertical="center"/>
    </xf>
    <xf numFmtId="177" fontId="40" fillId="0" borderId="80" xfId="2" applyNumberFormat="1" applyFont="1" applyBorder="1" applyAlignment="1">
      <alignment horizontal="center" vertical="center"/>
    </xf>
    <xf numFmtId="177" fontId="40" fillId="0" borderId="160" xfId="2" applyNumberFormat="1" applyFont="1" applyBorder="1" applyAlignment="1">
      <alignment horizontal="center" vertical="center"/>
    </xf>
    <xf numFmtId="177" fontId="40" fillId="0" borderId="78" xfId="2" applyNumberFormat="1" applyFont="1" applyBorder="1" applyAlignment="1">
      <alignment horizontal="center" vertical="center"/>
    </xf>
    <xf numFmtId="0" fontId="24" fillId="0" borderId="79" xfId="2" applyFont="1" applyBorder="1" applyAlignment="1">
      <alignment horizontal="center" vertical="center"/>
    </xf>
    <xf numFmtId="0" fontId="44" fillId="9" borderId="69" xfId="2" applyFont="1" applyFill="1" applyBorder="1" applyAlignment="1">
      <alignment horizontal="center" vertical="center"/>
    </xf>
    <xf numFmtId="0" fontId="44" fillId="9" borderId="70" xfId="2" applyFont="1" applyFill="1" applyBorder="1" applyAlignment="1">
      <alignment horizontal="center" vertical="center"/>
    </xf>
    <xf numFmtId="0" fontId="44" fillId="9" borderId="71" xfId="2" applyFont="1" applyFill="1" applyBorder="1" applyAlignment="1">
      <alignment horizontal="center" vertical="center"/>
    </xf>
    <xf numFmtId="0" fontId="44" fillId="9" borderId="72" xfId="2" applyFont="1" applyFill="1" applyBorder="1" applyAlignment="1">
      <alignment horizontal="center" vertical="center"/>
    </xf>
    <xf numFmtId="0" fontId="44" fillId="0" borderId="145" xfId="2" applyFont="1" applyBorder="1" applyAlignment="1">
      <alignment horizontal="center" vertical="center"/>
    </xf>
    <xf numFmtId="177" fontId="48" fillId="0" borderId="96" xfId="2" applyNumberFormat="1" applyFont="1" applyBorder="1" applyAlignment="1">
      <alignment horizontal="center" vertical="center"/>
    </xf>
    <xf numFmtId="177" fontId="48" fillId="0" borderId="60" xfId="2" applyNumberFormat="1" applyFont="1" applyBorder="1" applyAlignment="1">
      <alignment horizontal="center" vertical="center"/>
    </xf>
    <xf numFmtId="177" fontId="48" fillId="0" borderId="95" xfId="2" applyNumberFormat="1" applyFont="1" applyBorder="1" applyAlignment="1">
      <alignment horizontal="center" vertical="center"/>
    </xf>
    <xf numFmtId="177" fontId="48" fillId="0" borderId="94" xfId="2" applyNumberFormat="1" applyFont="1" applyBorder="1" applyAlignment="1">
      <alignment horizontal="center" vertical="center"/>
    </xf>
    <xf numFmtId="178" fontId="48" fillId="0" borderId="95" xfId="2" applyNumberFormat="1" applyFont="1" applyBorder="1" applyAlignment="1">
      <alignment horizontal="center" vertical="center"/>
    </xf>
    <xf numFmtId="178" fontId="48" fillId="0" borderId="94" xfId="2" applyNumberFormat="1" applyFont="1" applyBorder="1" applyAlignment="1">
      <alignment horizontal="center" vertical="center"/>
    </xf>
    <xf numFmtId="178" fontId="48" fillId="0" borderId="60" xfId="2" applyNumberFormat="1" applyFont="1" applyBorder="1" applyAlignment="1">
      <alignment horizontal="center" vertical="center"/>
    </xf>
    <xf numFmtId="178" fontId="48" fillId="0" borderId="96" xfId="2" applyNumberFormat="1" applyFont="1" applyBorder="1" applyAlignment="1">
      <alignment horizontal="center" vertical="center"/>
    </xf>
    <xf numFmtId="178" fontId="40" fillId="0" borderId="85" xfId="2" applyNumberFormat="1" applyFont="1" applyBorder="1" applyAlignment="1">
      <alignment horizontal="center" vertical="center"/>
    </xf>
    <xf numFmtId="0" fontId="24" fillId="12" borderId="22" xfId="2" applyFont="1" applyFill="1" applyBorder="1" applyAlignment="1">
      <alignment horizontal="center" vertical="center"/>
    </xf>
    <xf numFmtId="177" fontId="50" fillId="0" borderId="71" xfId="2" applyNumberFormat="1" applyFont="1" applyBorder="1" applyAlignment="1">
      <alignment horizontal="center" vertical="center"/>
    </xf>
    <xf numFmtId="0" fontId="47" fillId="9" borderId="104" xfId="2" applyFont="1" applyFill="1" applyBorder="1" applyAlignment="1">
      <alignment horizontal="center" vertical="center"/>
    </xf>
    <xf numFmtId="0" fontId="29" fillId="9" borderId="74" xfId="2" applyFont="1" applyFill="1" applyBorder="1" applyAlignment="1">
      <alignment horizontal="center" vertical="center"/>
    </xf>
    <xf numFmtId="0" fontId="45" fillId="4" borderId="82" xfId="2" applyFont="1" applyFill="1" applyBorder="1" applyAlignment="1">
      <alignment horizontal="center" vertical="center"/>
    </xf>
    <xf numFmtId="0" fontId="44" fillId="0" borderId="94" xfId="2" applyFont="1" applyBorder="1" applyAlignment="1">
      <alignment horizontal="center" vertical="center"/>
    </xf>
    <xf numFmtId="0" fontId="44" fillId="0" borderId="96" xfId="2" applyFont="1" applyBorder="1" applyAlignment="1">
      <alignment horizontal="center" vertical="center"/>
    </xf>
    <xf numFmtId="177" fontId="48" fillId="0" borderId="61" xfId="2" applyNumberFormat="1" applyFont="1" applyBorder="1" applyAlignment="1">
      <alignment horizontal="center" vertical="center"/>
    </xf>
    <xf numFmtId="0" fontId="53" fillId="0" borderId="103" xfId="2" applyFont="1" applyBorder="1" applyAlignment="1">
      <alignment horizontal="center" vertical="center"/>
    </xf>
    <xf numFmtId="0" fontId="53" fillId="0" borderId="0" xfId="2" applyFont="1" applyAlignment="1">
      <alignment horizontal="center" vertical="center"/>
    </xf>
    <xf numFmtId="0" fontId="53" fillId="0" borderId="10" xfId="2" applyFont="1" applyBorder="1" applyAlignment="1">
      <alignment horizontal="center" vertical="center"/>
    </xf>
    <xf numFmtId="0" fontId="48" fillId="0" borderId="10" xfId="2" applyFont="1" applyBorder="1" applyAlignment="1">
      <alignment horizontal="center" vertical="center"/>
    </xf>
    <xf numFmtId="0" fontId="48" fillId="0" borderId="131" xfId="2" applyFont="1" applyBorder="1" applyAlignment="1">
      <alignment horizontal="center" vertical="center"/>
    </xf>
    <xf numFmtId="0" fontId="48" fillId="0" borderId="103" xfId="2" applyFont="1" applyBorder="1" applyAlignment="1">
      <alignment horizontal="center" vertical="center"/>
    </xf>
    <xf numFmtId="0" fontId="48" fillId="0" borderId="14" xfId="2" applyFont="1" applyBorder="1" applyAlignment="1">
      <alignment horizontal="center" vertical="center"/>
    </xf>
    <xf numFmtId="0" fontId="48" fillId="0" borderId="0" xfId="2" applyFont="1" applyAlignment="1">
      <alignment horizontal="center" vertical="center"/>
    </xf>
    <xf numFmtId="0" fontId="44" fillId="0" borderId="71" xfId="2" applyFont="1" applyBorder="1" applyAlignment="1">
      <alignment horizontal="center" vertical="center"/>
    </xf>
    <xf numFmtId="177" fontId="48" fillId="0" borderId="83" xfId="2" applyNumberFormat="1" applyFont="1" applyBorder="1" applyAlignment="1">
      <alignment horizontal="center" vertical="center"/>
    </xf>
    <xf numFmtId="177" fontId="48" fillId="0" borderId="82" xfId="2" applyNumberFormat="1" applyFont="1" applyBorder="1" applyAlignment="1">
      <alignment horizontal="center" vertical="center"/>
    </xf>
    <xf numFmtId="178" fontId="48" fillId="0" borderId="85" xfId="2" applyNumberFormat="1" applyFont="1" applyBorder="1" applyAlignment="1">
      <alignment horizontal="center" vertical="center"/>
    </xf>
    <xf numFmtId="0" fontId="48" fillId="0" borderId="83" xfId="2" applyFont="1" applyBorder="1" applyAlignment="1">
      <alignment horizontal="center" vertical="center"/>
    </xf>
    <xf numFmtId="177" fontId="48" fillId="0" borderId="81" xfId="2" applyNumberFormat="1" applyFont="1" applyBorder="1" applyAlignment="1">
      <alignment horizontal="center" vertical="center"/>
    </xf>
    <xf numFmtId="178" fontId="48" fillId="0" borderId="82" xfId="2" applyNumberFormat="1" applyFont="1" applyBorder="1" applyAlignment="1">
      <alignment horizontal="center" vertical="center"/>
    </xf>
    <xf numFmtId="0" fontId="48" fillId="0" borderId="81" xfId="2" applyFont="1" applyBorder="1" applyAlignment="1">
      <alignment horizontal="center" vertical="center"/>
    </xf>
    <xf numFmtId="178" fontId="48" fillId="0" borderId="83" xfId="2" applyNumberFormat="1" applyFont="1" applyBorder="1" applyAlignment="1">
      <alignment horizontal="center" vertical="center"/>
    </xf>
    <xf numFmtId="0" fontId="44" fillId="15" borderId="63" xfId="2" applyFont="1" applyFill="1" applyBorder="1" applyAlignment="1">
      <alignment horizontal="center" vertical="center"/>
    </xf>
    <xf numFmtId="0" fontId="46" fillId="9" borderId="72" xfId="2" applyFont="1" applyFill="1" applyBorder="1" applyAlignment="1">
      <alignment horizontal="center" vertical="center"/>
    </xf>
    <xf numFmtId="177" fontId="27" fillId="0" borderId="114" xfId="2" applyNumberFormat="1" applyFont="1" applyBorder="1" applyAlignment="1">
      <alignment horizontal="center" vertical="center"/>
    </xf>
    <xf numFmtId="177" fontId="27" fillId="0" borderId="60" xfId="2" applyNumberFormat="1" applyFont="1" applyBorder="1" applyAlignment="1">
      <alignment horizontal="center" vertical="center"/>
    </xf>
    <xf numFmtId="177" fontId="27" fillId="0" borderId="95" xfId="2" applyNumberFormat="1" applyFont="1" applyBorder="1" applyAlignment="1">
      <alignment horizontal="center" vertical="center"/>
    </xf>
    <xf numFmtId="177" fontId="27" fillId="0" borderId="94" xfId="2" applyNumberFormat="1" applyFont="1" applyBorder="1" applyAlignment="1">
      <alignment horizontal="center" vertical="center"/>
    </xf>
    <xf numFmtId="177" fontId="27" fillId="0" borderId="96" xfId="2" applyNumberFormat="1" applyFont="1" applyBorder="1" applyAlignment="1">
      <alignment horizontal="center" vertical="center"/>
    </xf>
    <xf numFmtId="0" fontId="48" fillId="0" borderId="61" xfId="2" applyFont="1" applyBorder="1" applyAlignment="1">
      <alignment horizontal="center" vertical="center"/>
    </xf>
    <xf numFmtId="0" fontId="48" fillId="0" borderId="94" xfId="2" applyFont="1" applyBorder="1" applyAlignment="1">
      <alignment horizontal="center" vertical="center"/>
    </xf>
    <xf numFmtId="0" fontId="48" fillId="0" borderId="95" xfId="2" applyFont="1" applyBorder="1" applyAlignment="1">
      <alignment horizontal="center" vertical="center"/>
    </xf>
    <xf numFmtId="178" fontId="48" fillId="0" borderId="61" xfId="2" applyNumberFormat="1" applyFont="1" applyBorder="1" applyAlignment="1">
      <alignment horizontal="center" vertical="center"/>
    </xf>
    <xf numFmtId="178" fontId="27" fillId="0" borderId="60" xfId="2" applyNumberFormat="1" applyFont="1" applyBorder="1" applyAlignment="1">
      <alignment horizontal="center" vertical="center"/>
    </xf>
    <xf numFmtId="178" fontId="27" fillId="0" borderId="95" xfId="2" applyNumberFormat="1" applyFont="1" applyBorder="1" applyAlignment="1">
      <alignment horizontal="center" vertical="center"/>
    </xf>
    <xf numFmtId="177" fontId="27" fillId="0" borderId="69" xfId="2" applyNumberFormat="1" applyFont="1" applyBorder="1" applyAlignment="1">
      <alignment horizontal="center" vertical="center"/>
    </xf>
    <xf numFmtId="0" fontId="27" fillId="0" borderId="96" xfId="2" applyFont="1" applyBorder="1" applyAlignment="1">
      <alignment horizontal="center" vertical="center"/>
    </xf>
    <xf numFmtId="177" fontId="27" fillId="0" borderId="71" xfId="2" applyNumberFormat="1" applyFont="1" applyBorder="1" applyAlignment="1">
      <alignment horizontal="center" vertical="center"/>
    </xf>
    <xf numFmtId="177" fontId="27" fillId="0" borderId="72" xfId="2" applyNumberFormat="1" applyFont="1" applyBorder="1" applyAlignment="1">
      <alignment horizontal="center" vertical="center"/>
    </xf>
    <xf numFmtId="177" fontId="27" fillId="0" borderId="70" xfId="2" applyNumberFormat="1" applyFont="1" applyBorder="1" applyAlignment="1">
      <alignment horizontal="center" vertical="center"/>
    </xf>
    <xf numFmtId="177" fontId="27" fillId="0" borderId="73" xfId="2" applyNumberFormat="1" applyFont="1" applyBorder="1" applyAlignment="1">
      <alignment horizontal="center" vertical="center"/>
    </xf>
    <xf numFmtId="0" fontId="27" fillId="0" borderId="83" xfId="2" applyFont="1" applyBorder="1" applyAlignment="1">
      <alignment horizontal="center" vertical="center"/>
    </xf>
    <xf numFmtId="0" fontId="27" fillId="0" borderId="82" xfId="2" applyFont="1" applyBorder="1" applyAlignment="1">
      <alignment horizontal="center" vertical="center"/>
    </xf>
    <xf numFmtId="0" fontId="27" fillId="0" borderId="85" xfId="2" applyFont="1" applyBorder="1" applyAlignment="1">
      <alignment horizontal="center" vertical="center"/>
    </xf>
    <xf numFmtId="0" fontId="27" fillId="0" borderId="81" xfId="2" applyFont="1" applyBorder="1" applyAlignment="1">
      <alignment horizontal="center" vertical="center"/>
    </xf>
    <xf numFmtId="178" fontId="27" fillId="0" borderId="83" xfId="2" applyNumberFormat="1" applyFont="1" applyBorder="1" applyAlignment="1">
      <alignment horizontal="center" vertical="center"/>
    </xf>
    <xf numFmtId="177" fontId="27" fillId="0" borderId="74" xfId="2" applyNumberFormat="1" applyFont="1" applyBorder="1" applyAlignment="1">
      <alignment horizontal="center" vertical="center"/>
    </xf>
    <xf numFmtId="0" fontId="24" fillId="0" borderId="161" xfId="2" applyFont="1" applyBorder="1" applyAlignment="1">
      <alignment horizontal="center" vertical="center"/>
    </xf>
    <xf numFmtId="0" fontId="24" fillId="0" borderId="63" xfId="2" applyFont="1" applyBorder="1" applyAlignment="1">
      <alignment horizontal="center" vertical="center"/>
    </xf>
    <xf numFmtId="0" fontId="40" fillId="0" borderId="162" xfId="2" applyFont="1" applyBorder="1" applyAlignment="1">
      <alignment horizontal="center" vertical="center"/>
    </xf>
    <xf numFmtId="177" fontId="44" fillId="0" borderId="63" xfId="2" applyNumberFormat="1" applyFont="1" applyBorder="1" applyAlignment="1">
      <alignment horizontal="center" vertical="center"/>
    </xf>
    <xf numFmtId="177" fontId="44" fillId="0" borderId="59" xfId="2" applyNumberFormat="1" applyFont="1" applyBorder="1" applyAlignment="1">
      <alignment horizontal="center" vertical="center"/>
    </xf>
    <xf numFmtId="0" fontId="24" fillId="0" borderId="102" xfId="2" applyFont="1" applyBorder="1" applyAlignment="1">
      <alignment horizontal="center" vertical="center"/>
    </xf>
    <xf numFmtId="0" fontId="24" fillId="0" borderId="105" xfId="2" applyFont="1" applyBorder="1" applyAlignment="1">
      <alignment horizontal="center" vertical="center"/>
    </xf>
    <xf numFmtId="0" fontId="40" fillId="0" borderId="133" xfId="2" applyFont="1" applyBorder="1" applyAlignment="1">
      <alignment horizontal="center" vertical="center"/>
    </xf>
    <xf numFmtId="177" fontId="50" fillId="0" borderId="104" xfId="2" applyNumberFormat="1" applyFont="1" applyBorder="1" applyAlignment="1">
      <alignment horizontal="center" vertical="center"/>
    </xf>
    <xf numFmtId="177" fontId="50" fillId="0" borderId="105" xfId="2" applyNumberFormat="1" applyFont="1" applyBorder="1" applyAlignment="1">
      <alignment horizontal="center" vertical="center"/>
    </xf>
    <xf numFmtId="177" fontId="50" fillId="0" borderId="100" xfId="2" applyNumberFormat="1" applyFont="1" applyBorder="1" applyAlignment="1">
      <alignment horizontal="center" vertical="center"/>
    </xf>
    <xf numFmtId="177" fontId="50" fillId="0" borderId="68" xfId="2" applyNumberFormat="1" applyFont="1" applyBorder="1" applyAlignment="1">
      <alignment horizontal="center" vertical="center"/>
    </xf>
    <xf numFmtId="177" fontId="50" fillId="0" borderId="106" xfId="2" applyNumberFormat="1" applyFont="1" applyBorder="1" applyAlignment="1">
      <alignment horizontal="center" vertical="center"/>
    </xf>
    <xf numFmtId="0" fontId="24" fillId="0" borderId="121" xfId="2" applyFont="1" applyBorder="1" applyAlignment="1">
      <alignment horizontal="center" vertical="center"/>
    </xf>
    <xf numFmtId="0" fontId="24" fillId="0" borderId="123" xfId="2" applyFont="1" applyBorder="1" applyAlignment="1">
      <alignment horizontal="center" vertical="center"/>
    </xf>
    <xf numFmtId="0" fontId="24" fillId="0" borderId="21" xfId="2" applyFont="1" applyBorder="1" applyAlignment="1">
      <alignment horizontal="center" vertical="center"/>
    </xf>
    <xf numFmtId="0" fontId="40" fillId="2" borderId="103" xfId="2" applyFont="1" applyFill="1" applyBorder="1" applyAlignment="1">
      <alignment horizontal="center" vertical="center"/>
    </xf>
    <xf numFmtId="0" fontId="40" fillId="2" borderId="0" xfId="2" applyFont="1" applyFill="1" applyAlignment="1">
      <alignment horizontal="center" vertical="center"/>
    </xf>
    <xf numFmtId="0" fontId="40" fillId="2" borderId="10" xfId="2" applyFont="1" applyFill="1" applyBorder="1" applyAlignment="1">
      <alignment horizontal="center" vertical="center"/>
    </xf>
    <xf numFmtId="0" fontId="40" fillId="2" borderId="131" xfId="2" applyFont="1" applyFill="1" applyBorder="1" applyAlignment="1">
      <alignment horizontal="center" vertical="center"/>
    </xf>
    <xf numFmtId="0" fontId="40" fillId="2" borderId="14" xfId="2" applyFont="1" applyFill="1" applyBorder="1" applyAlignment="1">
      <alignment horizontal="center" vertical="center"/>
    </xf>
    <xf numFmtId="0" fontId="40" fillId="2" borderId="13" xfId="2" applyFont="1" applyFill="1" applyBorder="1" applyAlignment="1">
      <alignment horizontal="center" vertical="center"/>
    </xf>
    <xf numFmtId="0" fontId="50" fillId="2" borderId="71" xfId="2" applyFont="1" applyFill="1" applyBorder="1" applyAlignment="1">
      <alignment horizontal="center" vertical="center"/>
    </xf>
    <xf numFmtId="0" fontId="40" fillId="2" borderId="72" xfId="2" applyFont="1" applyFill="1" applyBorder="1" applyAlignment="1">
      <alignment horizontal="center" vertical="center"/>
    </xf>
    <xf numFmtId="0" fontId="40" fillId="2" borderId="70" xfId="2" applyFont="1" applyFill="1" applyBorder="1" applyAlignment="1">
      <alignment horizontal="center" vertical="center"/>
    </xf>
    <xf numFmtId="0" fontId="40" fillId="2" borderId="73" xfId="2" applyFont="1" applyFill="1" applyBorder="1" applyAlignment="1">
      <alignment horizontal="center" vertical="center"/>
    </xf>
    <xf numFmtId="0" fontId="40" fillId="2" borderId="69" xfId="2" applyFont="1" applyFill="1" applyBorder="1" applyAlignment="1">
      <alignment horizontal="center" vertical="center"/>
    </xf>
    <xf numFmtId="0" fontId="40" fillId="2" borderId="71" xfId="2" applyFont="1" applyFill="1" applyBorder="1" applyAlignment="1">
      <alignment horizontal="center" vertical="center"/>
    </xf>
    <xf numFmtId="0" fontId="40" fillId="2" borderId="74" xfId="2" applyFont="1" applyFill="1" applyBorder="1" applyAlignment="1">
      <alignment horizontal="center" vertical="center"/>
    </xf>
    <xf numFmtId="0" fontId="40" fillId="2" borderId="75" xfId="2" applyFont="1" applyFill="1" applyBorder="1" applyAlignment="1">
      <alignment horizontal="center" vertical="center"/>
    </xf>
    <xf numFmtId="0" fontId="24" fillId="2" borderId="76" xfId="2" applyFont="1" applyFill="1" applyBorder="1" applyAlignment="1">
      <alignment horizontal="center" vertical="center"/>
    </xf>
    <xf numFmtId="0" fontId="24" fillId="21" borderId="110" xfId="2" applyFont="1" applyFill="1" applyBorder="1" applyAlignment="1">
      <alignment horizontal="center" vertical="center"/>
    </xf>
    <xf numFmtId="0" fontId="24" fillId="21" borderId="24" xfId="2" applyFont="1" applyFill="1" applyBorder="1" applyAlignment="1">
      <alignment horizontal="center" vertical="center"/>
    </xf>
    <xf numFmtId="49" fontId="24" fillId="21" borderId="78" xfId="2" applyNumberFormat="1" applyFont="1" applyFill="1" applyBorder="1" applyAlignment="1">
      <alignment horizontal="center" vertical="center"/>
    </xf>
    <xf numFmtId="0" fontId="46" fillId="9" borderId="104" xfId="2" applyFont="1" applyFill="1" applyBorder="1" applyAlignment="1">
      <alignment horizontal="center" vertical="center"/>
    </xf>
    <xf numFmtId="0" fontId="46" fillId="9" borderId="73" xfId="2" applyFont="1" applyFill="1" applyBorder="1" applyAlignment="1">
      <alignment horizontal="center" vertical="center"/>
    </xf>
    <xf numFmtId="0" fontId="45" fillId="0" borderId="95" xfId="2" applyFont="1" applyBorder="1" applyAlignment="1">
      <alignment horizontal="center" vertical="center"/>
    </xf>
    <xf numFmtId="0" fontId="48" fillId="0" borderId="13" xfId="2" applyFont="1" applyBorder="1" applyAlignment="1">
      <alignment horizontal="center" vertical="center"/>
    </xf>
    <xf numFmtId="177" fontId="40" fillId="15" borderId="146" xfId="2" applyNumberFormat="1" applyFont="1" applyFill="1" applyBorder="1" applyAlignment="1">
      <alignment horizontal="center" vertical="center"/>
    </xf>
    <xf numFmtId="177" fontId="24" fillId="15" borderId="147" xfId="2" applyNumberFormat="1" applyFont="1" applyFill="1" applyBorder="1" applyAlignment="1">
      <alignment horizontal="center" vertical="center"/>
    </xf>
    <xf numFmtId="0" fontId="29" fillId="9" borderId="10" xfId="2" applyFont="1" applyFill="1" applyBorder="1" applyAlignment="1">
      <alignment horizontal="center" vertical="center"/>
    </xf>
    <xf numFmtId="0" fontId="29" fillId="9" borderId="14" xfId="2" applyFont="1" applyFill="1" applyBorder="1" applyAlignment="1">
      <alignment horizontal="center" vertical="center"/>
    </xf>
    <xf numFmtId="177" fontId="40" fillId="9" borderId="75" xfId="2" applyNumberFormat="1" applyFont="1" applyFill="1" applyBorder="1" applyAlignment="1">
      <alignment horizontal="center" vertical="center"/>
    </xf>
    <xf numFmtId="177" fontId="24" fillId="9" borderId="76" xfId="2" applyNumberFormat="1" applyFont="1" applyFill="1" applyBorder="1" applyAlignment="1">
      <alignment horizontal="center" vertical="center"/>
    </xf>
    <xf numFmtId="177" fontId="40" fillId="4" borderId="87" xfId="2" applyNumberFormat="1" applyFont="1" applyFill="1" applyBorder="1" applyAlignment="1">
      <alignment horizontal="center" vertical="center"/>
    </xf>
    <xf numFmtId="177" fontId="24" fillId="4" borderId="88" xfId="2" applyNumberFormat="1" applyFont="1" applyFill="1" applyBorder="1" applyAlignment="1">
      <alignment horizontal="center" vertical="center"/>
    </xf>
    <xf numFmtId="177" fontId="48" fillId="0" borderId="114" xfId="2" applyNumberFormat="1" applyFont="1" applyBorder="1" applyAlignment="1">
      <alignment horizontal="center" vertical="center"/>
    </xf>
    <xf numFmtId="0" fontId="48" fillId="0" borderId="113" xfId="2" applyFont="1" applyBorder="1" applyAlignment="1">
      <alignment horizontal="center" vertical="center"/>
    </xf>
    <xf numFmtId="0" fontId="48" fillId="0" borderId="114" xfId="2" applyFont="1" applyBorder="1" applyAlignment="1">
      <alignment horizontal="center" vertical="center"/>
    </xf>
    <xf numFmtId="0" fontId="48" fillId="0" borderId="90" xfId="2" applyFont="1" applyBorder="1" applyAlignment="1">
      <alignment horizontal="center" vertical="center"/>
    </xf>
    <xf numFmtId="0" fontId="48" fillId="0" borderId="72" xfId="2" applyFont="1" applyBorder="1" applyAlignment="1">
      <alignment horizontal="center" vertical="center"/>
    </xf>
    <xf numFmtId="0" fontId="48" fillId="0" borderId="70" xfId="2" applyFont="1" applyBorder="1" applyAlignment="1">
      <alignment horizontal="center" vertical="center"/>
    </xf>
    <xf numFmtId="0" fontId="48" fillId="0" borderId="73" xfId="2" applyFont="1" applyBorder="1" applyAlignment="1">
      <alignment horizontal="center" vertical="center"/>
    </xf>
    <xf numFmtId="0" fontId="48" fillId="0" borderId="69" xfId="2" applyFont="1" applyBorder="1" applyAlignment="1">
      <alignment horizontal="center" vertical="center"/>
    </xf>
    <xf numFmtId="0" fontId="48" fillId="0" borderId="71" xfId="2" applyFont="1" applyBorder="1" applyAlignment="1">
      <alignment horizontal="center" vertical="center"/>
    </xf>
    <xf numFmtId="0" fontId="40" fillId="0" borderId="163" xfId="2" applyFont="1" applyBorder="1" applyAlignment="1">
      <alignment horizontal="center" vertical="center"/>
    </xf>
    <xf numFmtId="0" fontId="40" fillId="0" borderId="156" xfId="2" applyFont="1" applyBorder="1" applyAlignment="1">
      <alignment horizontal="center" vertical="center"/>
    </xf>
    <xf numFmtId="0" fontId="40" fillId="0" borderId="164" xfId="2" applyFont="1" applyBorder="1" applyAlignment="1">
      <alignment horizontal="center" vertical="center"/>
    </xf>
    <xf numFmtId="0" fontId="40" fillId="0" borderId="165" xfId="2" applyFont="1" applyBorder="1" applyAlignment="1">
      <alignment horizontal="center" vertical="center"/>
    </xf>
    <xf numFmtId="0" fontId="40" fillId="0" borderId="154" xfId="2" applyFont="1" applyBorder="1" applyAlignment="1">
      <alignment horizontal="center" vertical="center"/>
    </xf>
    <xf numFmtId="0" fontId="40" fillId="0" borderId="155" xfId="2" applyFont="1" applyBorder="1" applyAlignment="1">
      <alignment horizontal="center" vertical="center"/>
    </xf>
    <xf numFmtId="177" fontId="40" fillId="0" borderId="164" xfId="2" applyNumberFormat="1" applyFont="1" applyBorder="1" applyAlignment="1">
      <alignment horizontal="center" vertical="center"/>
    </xf>
    <xf numFmtId="177" fontId="40" fillId="0" borderId="154" xfId="2" applyNumberFormat="1" applyFont="1" applyBorder="1" applyAlignment="1">
      <alignment horizontal="center" vertical="center"/>
    </xf>
    <xf numFmtId="177" fontId="40" fillId="0" borderId="156" xfId="2" applyNumberFormat="1" applyFont="1" applyBorder="1" applyAlignment="1">
      <alignment horizontal="center" vertical="center"/>
    </xf>
    <xf numFmtId="177" fontId="40" fillId="0" borderId="155" xfId="2" applyNumberFormat="1" applyFont="1" applyBorder="1" applyAlignment="1">
      <alignment horizontal="center" vertical="center"/>
    </xf>
    <xf numFmtId="177" fontId="40" fillId="0" borderId="163" xfId="2" applyNumberFormat="1" applyFont="1" applyBorder="1" applyAlignment="1">
      <alignment horizontal="center" vertical="center"/>
    </xf>
    <xf numFmtId="177" fontId="40" fillId="0" borderId="166" xfId="2" applyNumberFormat="1" applyFont="1" applyBorder="1" applyAlignment="1">
      <alignment horizontal="center" vertical="center"/>
    </xf>
    <xf numFmtId="177" fontId="40" fillId="0" borderId="167" xfId="2" applyNumberFormat="1" applyFont="1" applyBorder="1" applyAlignment="1">
      <alignment horizontal="center" vertical="center"/>
    </xf>
    <xf numFmtId="177" fontId="24" fillId="0" borderId="168" xfId="2" applyNumberFormat="1" applyFont="1" applyBorder="1" applyAlignment="1">
      <alignment horizontal="center" vertical="center"/>
    </xf>
    <xf numFmtId="0" fontId="50" fillId="9" borderId="72" xfId="2" applyFont="1" applyFill="1" applyBorder="1" applyAlignment="1">
      <alignment horizontal="center" vertical="center"/>
    </xf>
    <xf numFmtId="0" fontId="45" fillId="0" borderId="96" xfId="2" applyFont="1" applyBorder="1" applyAlignment="1">
      <alignment horizontal="center" vertical="center"/>
    </xf>
    <xf numFmtId="0" fontId="24" fillId="15" borderId="56" xfId="2" applyFont="1" applyFill="1" applyBorder="1" applyAlignment="1">
      <alignment horizontal="center" vertical="center"/>
    </xf>
    <xf numFmtId="0" fontId="24" fillId="15" borderId="21" xfId="2" applyFont="1" applyFill="1" applyBorder="1" applyAlignment="1">
      <alignment horizontal="center" vertical="center"/>
    </xf>
    <xf numFmtId="0" fontId="24" fillId="15" borderId="57" xfId="2" applyFont="1" applyFill="1" applyBorder="1" applyAlignment="1">
      <alignment horizontal="center" vertical="center"/>
    </xf>
    <xf numFmtId="0" fontId="24" fillId="15" borderId="127" xfId="2" applyFont="1" applyFill="1" applyBorder="1" applyAlignment="1">
      <alignment horizontal="center" vertical="center"/>
    </xf>
    <xf numFmtId="0" fontId="24" fillId="15" borderId="54" xfId="2" applyFont="1" applyFill="1" applyBorder="1" applyAlignment="1">
      <alignment horizontal="center" vertical="center"/>
    </xf>
    <xf numFmtId="0" fontId="24" fillId="15" borderId="55" xfId="2" applyFont="1" applyFill="1" applyBorder="1" applyAlignment="1">
      <alignment horizontal="center" vertical="center"/>
    </xf>
    <xf numFmtId="0" fontId="37" fillId="15" borderId="58" xfId="2" applyFont="1" applyFill="1" applyBorder="1" applyAlignment="1">
      <alignment horizontal="center" vertical="center"/>
    </xf>
    <xf numFmtId="0" fontId="37" fillId="0" borderId="63" xfId="2" applyFont="1" applyBorder="1" applyAlignment="1">
      <alignment horizontal="center" vertical="center"/>
    </xf>
    <xf numFmtId="0" fontId="37" fillId="15" borderId="59" xfId="2" applyFont="1" applyFill="1" applyBorder="1" applyAlignment="1">
      <alignment horizontal="center" vertical="center"/>
    </xf>
    <xf numFmtId="0" fontId="37" fillId="15" borderId="65" xfId="2" applyFont="1" applyFill="1" applyBorder="1" applyAlignment="1">
      <alignment horizontal="center" vertical="center"/>
    </xf>
    <xf numFmtId="0" fontId="37" fillId="15" borderId="62" xfId="2" applyFont="1" applyFill="1" applyBorder="1" applyAlignment="1">
      <alignment horizontal="center" vertical="center"/>
    </xf>
    <xf numFmtId="0" fontId="24" fillId="15" borderId="59" xfId="2" applyFont="1" applyFill="1" applyBorder="1" applyAlignment="1">
      <alignment horizontal="center" vertical="center"/>
    </xf>
    <xf numFmtId="0" fontId="24" fillId="15" borderId="58" xfId="2" applyFont="1" applyFill="1" applyBorder="1" applyAlignment="1">
      <alignment horizontal="center" vertical="center"/>
    </xf>
    <xf numFmtId="0" fontId="24" fillId="15" borderId="63" xfId="2" applyFont="1" applyFill="1" applyBorder="1" applyAlignment="1">
      <alignment horizontal="center" vertical="center"/>
    </xf>
    <xf numFmtId="0" fontId="24" fillId="15" borderId="65" xfId="2" applyFont="1" applyFill="1" applyBorder="1" applyAlignment="1">
      <alignment horizontal="center" vertical="center"/>
    </xf>
    <xf numFmtId="0" fontId="24" fillId="15" borderId="62" xfId="2" applyFont="1" applyFill="1" applyBorder="1" applyAlignment="1">
      <alignment horizontal="center" vertical="center"/>
    </xf>
    <xf numFmtId="0" fontId="24" fillId="15" borderId="64" xfId="2" applyFont="1" applyFill="1" applyBorder="1" applyAlignment="1">
      <alignment horizontal="center" vertical="center"/>
    </xf>
    <xf numFmtId="0" fontId="24" fillId="15" borderId="66" xfId="2" applyFont="1" applyFill="1" applyBorder="1" applyAlignment="1">
      <alignment horizontal="center" vertical="center"/>
    </xf>
    <xf numFmtId="0" fontId="24" fillId="15" borderId="22" xfId="2" applyFont="1" applyFill="1" applyBorder="1" applyAlignment="1">
      <alignment horizontal="center" vertical="center"/>
    </xf>
    <xf numFmtId="0" fontId="24" fillId="9" borderId="69" xfId="2" applyFont="1" applyFill="1" applyBorder="1" applyAlignment="1">
      <alignment horizontal="center" vertical="center"/>
    </xf>
    <xf numFmtId="0" fontId="24" fillId="9" borderId="70" xfId="2" applyFont="1" applyFill="1" applyBorder="1" applyAlignment="1">
      <alignment horizontal="center" vertical="center"/>
    </xf>
    <xf numFmtId="0" fontId="24" fillId="9" borderId="71" xfId="2" applyFont="1" applyFill="1" applyBorder="1" applyAlignment="1">
      <alignment horizontal="center" vertical="center"/>
    </xf>
    <xf numFmtId="0" fontId="24" fillId="9" borderId="132" xfId="2" applyFont="1" applyFill="1" applyBorder="1" applyAlignment="1">
      <alignment horizontal="center" vertical="center"/>
    </xf>
    <xf numFmtId="0" fontId="24" fillId="9" borderId="72" xfId="2" applyFont="1" applyFill="1" applyBorder="1" applyAlignment="1">
      <alignment horizontal="center" vertical="center"/>
    </xf>
    <xf numFmtId="0" fontId="24" fillId="9" borderId="73" xfId="2" applyFont="1" applyFill="1" applyBorder="1" applyAlignment="1">
      <alignment horizontal="center" vertical="center"/>
    </xf>
    <xf numFmtId="0" fontId="37" fillId="9" borderId="71" xfId="2" applyFont="1" applyFill="1" applyBorder="1" applyAlignment="1">
      <alignment horizontal="center" vertical="center"/>
    </xf>
    <xf numFmtId="0" fontId="24" fillId="24" borderId="71" xfId="2" applyFont="1" applyFill="1" applyBorder="1" applyAlignment="1">
      <alignment horizontal="center" vertical="center"/>
    </xf>
    <xf numFmtId="0" fontId="24" fillId="24" borderId="74" xfId="2" applyFont="1" applyFill="1" applyBorder="1" applyAlignment="1">
      <alignment horizontal="center" vertical="center"/>
    </xf>
    <xf numFmtId="0" fontId="24" fillId="9" borderId="74" xfId="2" applyFont="1" applyFill="1" applyBorder="1" applyAlignment="1">
      <alignment horizontal="center" vertical="center"/>
    </xf>
    <xf numFmtId="0" fontId="24" fillId="9" borderId="75" xfId="2" applyFont="1" applyFill="1" applyBorder="1" applyAlignment="1">
      <alignment horizontal="center" vertical="center"/>
    </xf>
    <xf numFmtId="0" fontId="24" fillId="0" borderId="80" xfId="2" applyFont="1" applyBorder="1" applyAlignment="1">
      <alignment horizontal="center" vertical="center"/>
    </xf>
    <xf numFmtId="0" fontId="24" fillId="0" borderId="3" xfId="2" applyFont="1" applyBorder="1" applyAlignment="1">
      <alignment horizontal="center" vertical="center"/>
    </xf>
    <xf numFmtId="0" fontId="24" fillId="0" borderId="134" xfId="2" applyFont="1" applyBorder="1" applyAlignment="1">
      <alignment horizontal="center" vertical="center"/>
    </xf>
    <xf numFmtId="0" fontId="24" fillId="0" borderId="16" xfId="2" applyFont="1" applyBorder="1" applyAlignment="1">
      <alignment horizontal="center" vertical="center"/>
    </xf>
    <xf numFmtId="0" fontId="24" fillId="0" borderId="18" xfId="2" applyFont="1" applyBorder="1" applyAlignment="1">
      <alignment horizontal="center" vertical="center"/>
    </xf>
    <xf numFmtId="0" fontId="24" fillId="0" borderId="86" xfId="2" applyFont="1" applyBorder="1" applyAlignment="1">
      <alignment horizontal="center" vertical="center"/>
    </xf>
    <xf numFmtId="0" fontId="24" fillId="0" borderId="87" xfId="2" applyFont="1" applyBorder="1" applyAlignment="1">
      <alignment horizontal="center" vertical="center"/>
    </xf>
    <xf numFmtId="0" fontId="24" fillId="0" borderId="130" xfId="2" applyFont="1" applyBorder="1" applyAlignment="1">
      <alignment horizontal="center" vertical="center"/>
    </xf>
    <xf numFmtId="177" fontId="24" fillId="0" borderId="113" xfId="2" applyNumberFormat="1" applyFont="1" applyBorder="1" applyAlignment="1">
      <alignment horizontal="center" vertical="center"/>
    </xf>
    <xf numFmtId="177" fontId="24" fillId="0" borderId="114" xfId="2" applyNumberFormat="1" applyFont="1" applyBorder="1" applyAlignment="1">
      <alignment horizontal="center" vertical="center"/>
    </xf>
    <xf numFmtId="177" fontId="24" fillId="0" borderId="91" xfId="2" applyNumberFormat="1" applyFont="1" applyBorder="1" applyAlignment="1">
      <alignment horizontal="center" vertical="center"/>
    </xf>
    <xf numFmtId="177" fontId="24" fillId="0" borderId="90" xfId="2" applyNumberFormat="1" applyFont="1" applyBorder="1" applyAlignment="1">
      <alignment horizontal="center" vertical="center"/>
    </xf>
    <xf numFmtId="177" fontId="24" fillId="0" borderId="112" xfId="2" applyNumberFormat="1" applyFont="1" applyBorder="1" applyAlignment="1">
      <alignment horizontal="center" vertical="center"/>
    </xf>
    <xf numFmtId="177" fontId="24" fillId="0" borderId="115" xfId="2" applyNumberFormat="1" applyFont="1" applyBorder="1" applyAlignment="1">
      <alignment horizontal="center" vertical="center"/>
    </xf>
    <xf numFmtId="177" fontId="24" fillId="0" borderId="92" xfId="2" applyNumberFormat="1" applyFont="1" applyBorder="1" applyAlignment="1">
      <alignment horizontal="center" vertical="center"/>
    </xf>
    <xf numFmtId="0" fontId="24" fillId="0" borderId="131" xfId="2" applyFont="1" applyBorder="1" applyAlignment="1">
      <alignment horizontal="center" vertical="center"/>
    </xf>
    <xf numFmtId="0" fontId="37" fillId="0" borderId="96" xfId="2" applyFont="1" applyBorder="1" applyAlignment="1">
      <alignment horizontal="center" vertical="center"/>
    </xf>
    <xf numFmtId="0" fontId="24" fillId="0" borderId="100" xfId="2" applyFont="1" applyBorder="1" applyAlignment="1">
      <alignment horizontal="center" vertical="center"/>
    </xf>
    <xf numFmtId="0" fontId="24" fillId="0" borderId="107" xfId="2" applyFont="1" applyBorder="1" applyAlignment="1">
      <alignment horizontal="center" vertical="center"/>
    </xf>
    <xf numFmtId="0" fontId="24" fillId="0" borderId="68" xfId="2" applyFont="1" applyBorder="1" applyAlignment="1">
      <alignment horizontal="center" vertical="center"/>
    </xf>
    <xf numFmtId="0" fontId="24" fillId="0" borderId="101" xfId="2" applyFont="1" applyBorder="1" applyAlignment="1">
      <alignment horizontal="center" vertical="center"/>
    </xf>
    <xf numFmtId="0" fontId="24" fillId="0" borderId="132" xfId="2" applyFont="1" applyBorder="1" applyAlignment="1">
      <alignment horizontal="center" vertical="center"/>
    </xf>
    <xf numFmtId="177" fontId="24" fillId="0" borderId="71" xfId="2" applyNumberFormat="1" applyFont="1" applyBorder="1" applyAlignment="1">
      <alignment horizontal="center" vertical="center"/>
    </xf>
    <xf numFmtId="177" fontId="24" fillId="0" borderId="72" xfId="2" applyNumberFormat="1" applyFont="1" applyBorder="1" applyAlignment="1">
      <alignment horizontal="center" vertical="center"/>
    </xf>
    <xf numFmtId="177" fontId="24" fillId="0" borderId="70" xfId="2" applyNumberFormat="1" applyFont="1" applyBorder="1" applyAlignment="1">
      <alignment horizontal="center" vertical="center"/>
    </xf>
    <xf numFmtId="177" fontId="24" fillId="0" borderId="73" xfId="2" applyNumberFormat="1" applyFont="1" applyBorder="1" applyAlignment="1">
      <alignment horizontal="center" vertical="center"/>
    </xf>
    <xf numFmtId="177" fontId="24" fillId="0" borderId="69" xfId="2" applyNumberFormat="1" applyFont="1" applyBorder="1" applyAlignment="1">
      <alignment horizontal="center" vertical="center"/>
    </xf>
    <xf numFmtId="177" fontId="24" fillId="0" borderId="74" xfId="2" applyNumberFormat="1" applyFont="1" applyBorder="1" applyAlignment="1">
      <alignment horizontal="center" vertical="center"/>
    </xf>
    <xf numFmtId="177" fontId="24" fillId="0" borderId="75" xfId="2" applyNumberFormat="1" applyFont="1" applyBorder="1" applyAlignment="1">
      <alignment horizontal="center" vertical="center"/>
    </xf>
    <xf numFmtId="0" fontId="24" fillId="0" borderId="62" xfId="2" applyFont="1" applyBorder="1" applyAlignment="1">
      <alignment horizontal="center" vertical="center"/>
    </xf>
    <xf numFmtId="0" fontId="24" fillId="0" borderId="59" xfId="2" applyFont="1" applyBorder="1" applyAlignment="1">
      <alignment horizontal="center" vertical="center"/>
    </xf>
    <xf numFmtId="0" fontId="24" fillId="0" borderId="58" xfId="2" applyFont="1" applyBorder="1" applyAlignment="1">
      <alignment horizontal="center" vertical="center"/>
    </xf>
    <xf numFmtId="0" fontId="24" fillId="0" borderId="162" xfId="2" applyFont="1" applyBorder="1" applyAlignment="1">
      <alignment horizontal="center" vertical="center"/>
    </xf>
    <xf numFmtId="0" fontId="24" fillId="0" borderId="65" xfId="2" applyFont="1" applyBorder="1" applyAlignment="1">
      <alignment horizontal="center" vertical="center"/>
    </xf>
    <xf numFmtId="177" fontId="54" fillId="0" borderId="58" xfId="2" applyNumberFormat="1" applyFont="1" applyBorder="1" applyAlignment="1">
      <alignment horizontal="center" vertical="center"/>
    </xf>
    <xf numFmtId="177" fontId="37" fillId="0" borderId="63" xfId="2" applyNumberFormat="1" applyFont="1" applyBorder="1" applyAlignment="1">
      <alignment horizontal="center" vertical="center"/>
    </xf>
    <xf numFmtId="177" fontId="24" fillId="0" borderId="59" xfId="2" applyNumberFormat="1" applyFont="1" applyBorder="1" applyAlignment="1">
      <alignment horizontal="center" vertical="center"/>
    </xf>
    <xf numFmtId="177" fontId="24" fillId="0" borderId="65" xfId="2" applyNumberFormat="1" applyFont="1" applyBorder="1" applyAlignment="1">
      <alignment horizontal="center" vertical="center"/>
    </xf>
    <xf numFmtId="177" fontId="24" fillId="0" borderId="62" xfId="2" applyNumberFormat="1" applyFont="1" applyBorder="1" applyAlignment="1">
      <alignment horizontal="center" vertical="center"/>
    </xf>
    <xf numFmtId="177" fontId="24" fillId="0" borderId="58" xfId="2" applyNumberFormat="1" applyFont="1" applyBorder="1" applyAlignment="1">
      <alignment horizontal="center" vertical="center"/>
    </xf>
    <xf numFmtId="177" fontId="24" fillId="0" borderId="63" xfId="2" applyNumberFormat="1" applyFont="1" applyBorder="1" applyAlignment="1">
      <alignment horizontal="center" vertical="center"/>
    </xf>
    <xf numFmtId="177" fontId="24" fillId="0" borderId="64" xfId="2" applyNumberFormat="1" applyFont="1" applyBorder="1" applyAlignment="1">
      <alignment horizontal="center" vertical="center"/>
    </xf>
    <xf numFmtId="177" fontId="24" fillId="0" borderId="146" xfId="2" applyNumberFormat="1" applyFont="1" applyBorder="1" applyAlignment="1">
      <alignment horizontal="center" vertical="center"/>
    </xf>
    <xf numFmtId="0" fontId="24" fillId="0" borderId="106" xfId="2" applyFont="1" applyBorder="1" applyAlignment="1">
      <alignment horizontal="center" vertical="center"/>
    </xf>
    <xf numFmtId="0" fontId="24" fillId="0" borderId="104" xfId="2" applyFont="1" applyBorder="1" applyAlignment="1">
      <alignment horizontal="center" vertical="center"/>
    </xf>
    <xf numFmtId="0" fontId="24" fillId="0" borderId="133" xfId="2" applyFont="1" applyBorder="1" applyAlignment="1">
      <alignment horizontal="center" vertical="center"/>
    </xf>
    <xf numFmtId="177" fontId="24" fillId="0" borderId="104" xfId="2" applyNumberFormat="1" applyFont="1" applyBorder="1" applyAlignment="1">
      <alignment horizontal="center" vertical="center"/>
    </xf>
    <xf numFmtId="177" fontId="24" fillId="0" borderId="105" xfId="2" applyNumberFormat="1" applyFont="1" applyBorder="1" applyAlignment="1">
      <alignment horizontal="center" vertical="center"/>
    </xf>
    <xf numFmtId="177" fontId="24" fillId="0" borderId="100" xfId="2" applyNumberFormat="1" applyFont="1" applyBorder="1" applyAlignment="1">
      <alignment horizontal="center" vertical="center"/>
    </xf>
    <xf numFmtId="177" fontId="37" fillId="0" borderId="68" xfId="2" applyNumberFormat="1" applyFont="1" applyBorder="1" applyAlignment="1">
      <alignment horizontal="center" vertical="center"/>
    </xf>
    <xf numFmtId="177" fontId="24" fillId="0" borderId="106" xfId="2" applyNumberFormat="1" applyFont="1" applyBorder="1" applyAlignment="1">
      <alignment horizontal="center" vertical="center"/>
    </xf>
    <xf numFmtId="177" fontId="24" fillId="0" borderId="68" xfId="2" applyNumberFormat="1" applyFont="1" applyBorder="1" applyAlignment="1">
      <alignment horizontal="center" vertical="center"/>
    </xf>
    <xf numFmtId="177" fontId="24" fillId="0" borderId="107" xfId="2" applyNumberFormat="1" applyFont="1" applyBorder="1" applyAlignment="1">
      <alignment horizontal="center" vertical="center"/>
    </xf>
    <xf numFmtId="177" fontId="24" fillId="0" borderId="101" xfId="2" applyNumberFormat="1" applyFont="1" applyBorder="1" applyAlignment="1">
      <alignment horizontal="center" vertical="center"/>
    </xf>
    <xf numFmtId="0" fontId="24" fillId="13" borderId="18" xfId="2" applyFont="1" applyFill="1" applyBorder="1" applyAlignment="1">
      <alignment horizontal="center" vertical="center"/>
    </xf>
    <xf numFmtId="0" fontId="24" fillId="13" borderId="103" xfId="2" applyFont="1" applyFill="1" applyBorder="1" applyAlignment="1">
      <alignment horizontal="center" vertical="center"/>
    </xf>
    <xf numFmtId="0" fontId="24" fillId="13" borderId="0" xfId="2" applyFont="1" applyFill="1" applyAlignment="1">
      <alignment horizontal="center" vertical="center"/>
    </xf>
    <xf numFmtId="0" fontId="24" fillId="13" borderId="10" xfId="2" applyFont="1" applyFill="1" applyBorder="1" applyAlignment="1">
      <alignment horizontal="center" vertical="center"/>
    </xf>
    <xf numFmtId="0" fontId="24" fillId="13" borderId="131" xfId="2" applyFont="1" applyFill="1" applyBorder="1" applyAlignment="1">
      <alignment horizontal="center" vertical="center"/>
    </xf>
    <xf numFmtId="0" fontId="24" fillId="13" borderId="14" xfId="2" applyFont="1" applyFill="1" applyBorder="1" applyAlignment="1">
      <alignment horizontal="center" vertical="center"/>
    </xf>
    <xf numFmtId="0" fontId="24" fillId="13" borderId="13" xfId="2" applyFont="1" applyFill="1" applyBorder="1" applyAlignment="1">
      <alignment horizontal="center" vertical="center"/>
    </xf>
    <xf numFmtId="0" fontId="24" fillId="0" borderId="57" xfId="2" applyFont="1" applyBorder="1" applyAlignment="1">
      <alignment horizontal="center" vertical="center"/>
    </xf>
    <xf numFmtId="0" fontId="24" fillId="0" borderId="64" xfId="2" applyFont="1" applyBorder="1" applyAlignment="1">
      <alignment horizontal="center" vertical="center"/>
    </xf>
    <xf numFmtId="0" fontId="24" fillId="0" borderId="146" xfId="2" applyFont="1" applyBorder="1" applyAlignment="1">
      <alignment horizontal="center" vertical="center"/>
    </xf>
    <xf numFmtId="0" fontId="37" fillId="0" borderId="105" xfId="2" applyFont="1" applyBorder="1" applyAlignment="1">
      <alignment horizontal="center" vertical="center"/>
    </xf>
    <xf numFmtId="0" fontId="24" fillId="0" borderId="135" xfId="2" applyFont="1" applyBorder="1" applyAlignment="1">
      <alignment horizontal="center" vertical="center"/>
    </xf>
    <xf numFmtId="0" fontId="24" fillId="12" borderId="30" xfId="2" applyFont="1" applyFill="1" applyBorder="1" applyAlignment="1">
      <alignment horizontal="center" vertical="center"/>
    </xf>
    <xf numFmtId="0" fontId="24" fillId="12" borderId="103" xfId="2" applyFont="1" applyFill="1" applyBorder="1" applyAlignment="1">
      <alignment horizontal="center" vertical="center"/>
    </xf>
    <xf numFmtId="0" fontId="24" fillId="12" borderId="0" xfId="2" applyFont="1" applyFill="1" applyAlignment="1">
      <alignment horizontal="center" vertical="center"/>
    </xf>
    <xf numFmtId="0" fontId="24" fillId="12" borderId="10" xfId="2" applyFont="1" applyFill="1" applyBorder="1" applyAlignment="1">
      <alignment horizontal="center" vertical="center"/>
    </xf>
    <xf numFmtId="0" fontId="24" fillId="12" borderId="131" xfId="2" applyFont="1" applyFill="1" applyBorder="1" applyAlignment="1">
      <alignment horizontal="center" vertical="center"/>
    </xf>
    <xf numFmtId="0" fontId="24" fillId="12" borderId="14" xfId="2" applyFont="1" applyFill="1" applyBorder="1" applyAlignment="1">
      <alignment horizontal="center" vertical="center"/>
    </xf>
    <xf numFmtId="0" fontId="24" fillId="12" borderId="13" xfId="2" applyFont="1" applyFill="1" applyBorder="1" applyAlignment="1">
      <alignment horizontal="center" vertical="center"/>
    </xf>
    <xf numFmtId="0" fontId="55" fillId="0" borderId="83" xfId="2" applyFont="1" applyBorder="1" applyAlignment="1">
      <alignment horizontal="center" vertical="center"/>
    </xf>
    <xf numFmtId="0" fontId="55" fillId="0" borderId="82" xfId="2" applyFont="1" applyBorder="1" applyAlignment="1">
      <alignment horizontal="center" vertical="center"/>
    </xf>
    <xf numFmtId="0" fontId="55" fillId="0" borderId="84" xfId="2" applyFont="1" applyBorder="1" applyAlignment="1">
      <alignment horizontal="center" vertical="center"/>
    </xf>
    <xf numFmtId="0" fontId="55" fillId="0" borderId="85" xfId="2" applyFont="1" applyBorder="1" applyAlignment="1">
      <alignment horizontal="center" vertical="center"/>
    </xf>
    <xf numFmtId="0" fontId="55" fillId="0" borderId="81" xfId="2" applyFont="1" applyBorder="1" applyAlignment="1">
      <alignment horizontal="center" vertical="center"/>
    </xf>
    <xf numFmtId="0" fontId="24" fillId="0" borderId="125" xfId="2" applyFont="1" applyBorder="1" applyAlignment="1">
      <alignment horizontal="center" vertical="center"/>
    </xf>
    <xf numFmtId="0" fontId="24" fillId="0" borderId="118" xfId="2" applyFont="1" applyBorder="1" applyAlignment="1">
      <alignment horizontal="center" vertical="center"/>
    </xf>
    <xf numFmtId="0" fontId="24" fillId="0" borderId="120" xfId="2" applyFont="1" applyBorder="1" applyAlignment="1">
      <alignment horizontal="center" vertical="center"/>
    </xf>
    <xf numFmtId="0" fontId="24" fillId="13" borderId="56" xfId="2" applyFont="1" applyFill="1" applyBorder="1" applyAlignment="1">
      <alignment horizontal="center" vertical="center"/>
    </xf>
    <xf numFmtId="0" fontId="24" fillId="13" borderId="21" xfId="2" applyFont="1" applyFill="1" applyBorder="1" applyAlignment="1">
      <alignment horizontal="center" vertical="center"/>
    </xf>
    <xf numFmtId="0" fontId="24" fillId="13" borderId="57" xfId="2" applyFont="1" applyFill="1" applyBorder="1" applyAlignment="1">
      <alignment horizontal="center" vertical="center"/>
    </xf>
    <xf numFmtId="0" fontId="24" fillId="13" borderId="127" xfId="2" applyFont="1" applyFill="1" applyBorder="1" applyAlignment="1">
      <alignment horizontal="center" vertical="center"/>
    </xf>
    <xf numFmtId="0" fontId="24" fillId="13" borderId="54" xfId="2" applyFont="1" applyFill="1" applyBorder="1" applyAlignment="1">
      <alignment horizontal="center" vertical="center"/>
    </xf>
    <xf numFmtId="0" fontId="24" fillId="13" borderId="55" xfId="2" applyFont="1" applyFill="1" applyBorder="1" applyAlignment="1">
      <alignment horizontal="center" vertical="center"/>
    </xf>
    <xf numFmtId="49" fontId="24" fillId="12" borderId="24" xfId="2" applyNumberFormat="1" applyFont="1" applyFill="1" applyBorder="1" applyAlignment="1">
      <alignment horizontal="center" vertical="center"/>
    </xf>
    <xf numFmtId="0" fontId="55" fillId="0" borderId="72" xfId="2" applyFont="1" applyBorder="1" applyAlignment="1">
      <alignment horizontal="center" vertical="center"/>
    </xf>
    <xf numFmtId="0" fontId="55" fillId="0" borderId="70" xfId="2" applyFont="1" applyBorder="1" applyAlignment="1">
      <alignment horizontal="center" vertical="center"/>
    </xf>
    <xf numFmtId="0" fontId="55" fillId="0" borderId="73" xfId="2" applyFont="1" applyBorder="1" applyAlignment="1">
      <alignment horizontal="center" vertical="center"/>
    </xf>
    <xf numFmtId="0" fontId="55" fillId="0" borderId="69" xfId="2" applyFont="1" applyBorder="1" applyAlignment="1">
      <alignment horizontal="center" vertical="center"/>
    </xf>
    <xf numFmtId="0" fontId="55" fillId="0" borderId="71" xfId="2" applyFont="1" applyBorder="1" applyAlignment="1">
      <alignment horizontal="center" vertical="center"/>
    </xf>
    <xf numFmtId="0" fontId="24" fillId="0" borderId="97" xfId="2" applyFont="1" applyBorder="1" applyAlignment="1">
      <alignment horizontal="center" vertical="center"/>
    </xf>
    <xf numFmtId="0" fontId="24" fillId="0" borderId="98" xfId="2" applyFont="1" applyBorder="1" applyAlignment="1">
      <alignment horizontal="center" vertical="center"/>
    </xf>
    <xf numFmtId="0" fontId="24" fillId="12" borderId="11" xfId="2" applyFont="1" applyFill="1" applyBorder="1" applyAlignment="1">
      <alignment horizontal="center" vertical="center"/>
    </xf>
    <xf numFmtId="0" fontId="24" fillId="0" borderId="35" xfId="2" applyFont="1" applyBorder="1" applyAlignment="1">
      <alignment horizontal="center" vertical="center"/>
    </xf>
    <xf numFmtId="0" fontId="24" fillId="0" borderId="67" xfId="2" applyFont="1" applyBorder="1" applyAlignment="1">
      <alignment horizontal="center" vertical="center"/>
    </xf>
    <xf numFmtId="49" fontId="24" fillId="12" borderId="27" xfId="2" applyNumberFormat="1" applyFont="1" applyFill="1" applyBorder="1" applyAlignment="1">
      <alignment horizontal="center" vertical="center"/>
    </xf>
    <xf numFmtId="0" fontId="24" fillId="0" borderId="45" xfId="2" applyFont="1" applyBorder="1" applyAlignment="1">
      <alignment horizontal="center" vertical="center"/>
    </xf>
    <xf numFmtId="0" fontId="24" fillId="12" borderId="169" xfId="2" applyFont="1" applyFill="1" applyBorder="1" applyAlignment="1">
      <alignment horizontal="center" vertical="center"/>
    </xf>
    <xf numFmtId="0" fontId="24" fillId="12" borderId="26" xfId="2" applyFont="1" applyFill="1" applyBorder="1" applyAlignment="1">
      <alignment horizontal="center" vertical="center"/>
    </xf>
    <xf numFmtId="0" fontId="24" fillId="12" borderId="170" xfId="2" applyFont="1" applyFill="1" applyBorder="1" applyAlignment="1">
      <alignment horizontal="center" vertical="center"/>
    </xf>
    <xf numFmtId="0" fontId="24" fillId="12" borderId="171" xfId="2" applyFont="1" applyFill="1" applyBorder="1" applyAlignment="1">
      <alignment horizontal="center" vertical="center"/>
    </xf>
    <xf numFmtId="0" fontId="24" fillId="12" borderId="117" xfId="2" applyFont="1" applyFill="1" applyBorder="1" applyAlignment="1">
      <alignment horizontal="center" vertical="center"/>
    </xf>
    <xf numFmtId="0" fontId="24" fillId="12" borderId="172" xfId="2" applyFont="1" applyFill="1" applyBorder="1" applyAlignment="1">
      <alignment horizontal="center" vertical="center"/>
    </xf>
    <xf numFmtId="0" fontId="24" fillId="0" borderId="122" xfId="2" applyFont="1" applyBorder="1" applyAlignment="1">
      <alignment horizontal="center" vertical="center"/>
    </xf>
    <xf numFmtId="0" fontId="24" fillId="0" borderId="124" xfId="2" applyFont="1" applyBorder="1" applyAlignment="1">
      <alignment horizontal="center" vertical="center"/>
    </xf>
    <xf numFmtId="0" fontId="24" fillId="12" borderId="106" xfId="2" applyFont="1" applyFill="1" applyBorder="1" applyAlignment="1">
      <alignment horizontal="center" vertical="center"/>
    </xf>
    <xf numFmtId="0" fontId="24" fillId="12" borderId="100" xfId="2" applyFont="1" applyFill="1" applyBorder="1" applyAlignment="1">
      <alignment horizontal="center" vertical="center"/>
    </xf>
    <xf numFmtId="0" fontId="24" fillId="12" borderId="104" xfId="2" applyFont="1" applyFill="1" applyBorder="1" applyAlignment="1">
      <alignment horizontal="center" vertical="center"/>
    </xf>
    <xf numFmtId="0" fontId="24" fillId="12" borderId="133" xfId="2" applyFont="1" applyFill="1" applyBorder="1" applyAlignment="1">
      <alignment horizontal="center" vertical="center"/>
    </xf>
    <xf numFmtId="0" fontId="24" fillId="12" borderId="105" xfId="2" applyFont="1" applyFill="1" applyBorder="1" applyAlignment="1">
      <alignment horizontal="center" vertical="center"/>
    </xf>
    <xf numFmtId="0" fontId="24" fillId="0" borderId="173" xfId="2" applyFont="1" applyBorder="1" applyAlignment="1">
      <alignment horizontal="center" vertical="center"/>
    </xf>
    <xf numFmtId="0" fontId="55" fillId="0" borderId="122" xfId="2" applyFont="1" applyBorder="1" applyAlignment="1">
      <alignment horizontal="center" vertical="center"/>
    </xf>
    <xf numFmtId="0" fontId="55" fillId="0" borderId="123" xfId="2" applyFont="1" applyBorder="1" applyAlignment="1">
      <alignment horizontal="center" vertical="center"/>
    </xf>
    <xf numFmtId="0" fontId="24" fillId="0" borderId="55" xfId="2" applyFont="1" applyBorder="1" applyAlignment="1">
      <alignment horizontal="center" vertical="center"/>
    </xf>
    <xf numFmtId="0" fontId="24" fillId="0" borderId="56" xfId="2" applyFont="1" applyBorder="1" applyAlignment="1">
      <alignment horizontal="center" vertical="center"/>
    </xf>
    <xf numFmtId="0" fontId="24" fillId="0" borderId="172" xfId="2" applyFont="1" applyBorder="1" applyAlignment="1">
      <alignment horizontal="center" vertical="center"/>
    </xf>
    <xf numFmtId="0" fontId="24" fillId="0" borderId="169" xfId="2" applyFont="1" applyBorder="1" applyAlignment="1">
      <alignment horizontal="center" vertical="center"/>
    </xf>
    <xf numFmtId="0" fontId="24" fillId="0" borderId="40" xfId="2" applyFont="1" applyBorder="1" applyAlignment="1">
      <alignment horizontal="center" vertical="center"/>
    </xf>
    <xf numFmtId="0" fontId="24" fillId="0" borderId="36" xfId="2" applyFont="1" applyBorder="1" applyAlignment="1">
      <alignment horizontal="center" vertical="center"/>
    </xf>
    <xf numFmtId="177" fontId="37" fillId="0" borderId="39" xfId="2" applyNumberFormat="1" applyFont="1" applyBorder="1" applyAlignment="1">
      <alignment horizontal="center" vertical="center"/>
    </xf>
    <xf numFmtId="177" fontId="24" fillId="0" borderId="41" xfId="2" applyNumberFormat="1" applyFont="1" applyBorder="1" applyAlignment="1">
      <alignment horizontal="center" vertical="center"/>
    </xf>
    <xf numFmtId="177" fontId="24" fillId="0" borderId="38" xfId="2" applyNumberFormat="1" applyFont="1" applyBorder="1" applyAlignment="1">
      <alignment horizontal="center" vertical="center"/>
    </xf>
    <xf numFmtId="177" fontId="24" fillId="0" borderId="36" xfId="2" applyNumberFormat="1" applyFont="1" applyBorder="1" applyAlignment="1">
      <alignment horizontal="center" vertical="center"/>
    </xf>
    <xf numFmtId="177" fontId="24" fillId="0" borderId="37" xfId="2" applyNumberFormat="1" applyFont="1" applyBorder="1" applyAlignment="1">
      <alignment horizontal="center" vertical="center"/>
    </xf>
    <xf numFmtId="177" fontId="24" fillId="0" borderId="39" xfId="2" applyNumberFormat="1" applyFont="1" applyBorder="1" applyAlignment="1">
      <alignment horizontal="center" vertical="center"/>
    </xf>
    <xf numFmtId="177" fontId="24" fillId="0" borderId="42" xfId="2" applyNumberFormat="1" applyFont="1" applyBorder="1" applyAlignment="1">
      <alignment horizontal="center" vertical="center"/>
    </xf>
    <xf numFmtId="177" fontId="24" fillId="0" borderId="43" xfId="2" applyNumberFormat="1" applyFont="1" applyBorder="1" applyAlignment="1">
      <alignment horizontal="center" vertical="center"/>
    </xf>
    <xf numFmtId="177" fontId="24" fillId="0" borderId="175" xfId="2" applyNumberFormat="1" applyFont="1" applyBorder="1" applyAlignment="1">
      <alignment horizontal="center" vertical="center"/>
    </xf>
    <xf numFmtId="177" fontId="24" fillId="0" borderId="0" xfId="2" applyNumberFormat="1" applyFont="1">
      <alignment vertical="center"/>
    </xf>
    <xf numFmtId="177" fontId="25" fillId="0" borderId="0" xfId="2" applyNumberFormat="1" applyFont="1">
      <alignment vertical="center"/>
    </xf>
    <xf numFmtId="0" fontId="24" fillId="0" borderId="177" xfId="2" applyFont="1" applyBorder="1" applyAlignment="1">
      <alignment horizontal="center" vertical="center"/>
    </xf>
    <xf numFmtId="0" fontId="24" fillId="0" borderId="178" xfId="2" applyFont="1" applyBorder="1" applyAlignment="1">
      <alignment horizontal="center" vertical="center"/>
    </xf>
    <xf numFmtId="177" fontId="24" fillId="0" borderId="1" xfId="2" applyNumberFormat="1" applyFont="1" applyBorder="1" applyAlignment="1">
      <alignment horizontal="center" vertical="center"/>
    </xf>
    <xf numFmtId="177" fontId="24" fillId="0" borderId="6" xfId="2" applyNumberFormat="1" applyFont="1" applyBorder="1" applyAlignment="1">
      <alignment horizontal="center" vertical="center"/>
    </xf>
    <xf numFmtId="177" fontId="24" fillId="0" borderId="5" xfId="2" applyNumberFormat="1" applyFont="1" applyBorder="1" applyAlignment="1">
      <alignment horizontal="center" vertical="center"/>
    </xf>
    <xf numFmtId="177" fontId="24" fillId="0" borderId="19" xfId="2" applyNumberFormat="1" applyFont="1" applyBorder="1" applyAlignment="1">
      <alignment horizontal="center" vertical="center"/>
    </xf>
    <xf numFmtId="177" fontId="24" fillId="0" borderId="177" xfId="2" applyNumberFormat="1" applyFont="1" applyBorder="1" applyAlignment="1">
      <alignment horizontal="center" vertical="center"/>
    </xf>
    <xf numFmtId="177" fontId="24" fillId="0" borderId="179" xfId="2" applyNumberFormat="1" applyFont="1" applyBorder="1" applyAlignment="1">
      <alignment horizontal="center" vertical="center"/>
    </xf>
    <xf numFmtId="177" fontId="24" fillId="0" borderId="159" xfId="2" applyNumberFormat="1" applyFont="1" applyBorder="1" applyAlignment="1">
      <alignment horizontal="center" vertical="center"/>
    </xf>
    <xf numFmtId="177" fontId="24" fillId="0" borderId="180" xfId="2" applyNumberFormat="1" applyFont="1" applyBorder="1" applyAlignment="1">
      <alignment horizontal="center" vertical="center"/>
    </xf>
    <xf numFmtId="0" fontId="24" fillId="0" borderId="26" xfId="2" applyFont="1" applyBorder="1" applyAlignment="1">
      <alignment horizontal="center" vertical="center"/>
    </xf>
    <xf numFmtId="0" fontId="24" fillId="0" borderId="170" xfId="2" applyFont="1" applyBorder="1" applyAlignment="1">
      <alignment horizontal="center" vertical="center"/>
    </xf>
    <xf numFmtId="0" fontId="24" fillId="0" borderId="171" xfId="2" applyFont="1" applyBorder="1" applyAlignment="1">
      <alignment horizontal="center" vertical="center"/>
    </xf>
    <xf numFmtId="177" fontId="24" fillId="0" borderId="170" xfId="2" applyNumberFormat="1" applyFont="1" applyBorder="1" applyAlignment="1">
      <alignment horizontal="center" vertical="center"/>
    </xf>
    <xf numFmtId="0" fontId="24" fillId="0" borderId="182" xfId="2" applyFont="1" applyBorder="1" applyAlignment="1">
      <alignment horizontal="center" vertical="center"/>
    </xf>
    <xf numFmtId="0" fontId="24" fillId="0" borderId="27" xfId="2" applyFont="1" applyBorder="1" applyAlignment="1">
      <alignment horizontal="center" vertical="center"/>
    </xf>
    <xf numFmtId="177" fontId="24" fillId="0" borderId="53" xfId="2" applyNumberFormat="1" applyFont="1" applyBorder="1" applyAlignment="1">
      <alignment horizontal="center" vertical="center"/>
    </xf>
    <xf numFmtId="0" fontId="24" fillId="0" borderId="156" xfId="2" applyFont="1" applyBorder="1" applyAlignment="1">
      <alignment horizontal="center" vertical="center"/>
    </xf>
    <xf numFmtId="0" fontId="24" fillId="0" borderId="163" xfId="2" applyFont="1" applyBorder="1" applyAlignment="1">
      <alignment horizontal="center" vertical="center"/>
    </xf>
    <xf numFmtId="0" fontId="24" fillId="0" borderId="164" xfId="2" applyFont="1" applyBorder="1" applyAlignment="1">
      <alignment horizontal="center" vertical="center"/>
    </xf>
    <xf numFmtId="0" fontId="24" fillId="0" borderId="165" xfId="2" applyFont="1" applyBorder="1" applyAlignment="1">
      <alignment horizontal="center" vertical="center"/>
    </xf>
    <xf numFmtId="0" fontId="24" fillId="0" borderId="155" xfId="2" applyFont="1" applyBorder="1" applyAlignment="1">
      <alignment horizontal="center" vertical="center"/>
    </xf>
    <xf numFmtId="0" fontId="24" fillId="0" borderId="166" xfId="2" applyFont="1" applyBorder="1" applyAlignment="1">
      <alignment horizontal="center" vertical="center"/>
    </xf>
    <xf numFmtId="0" fontId="24" fillId="0" borderId="167" xfId="2" applyFont="1" applyBorder="1" applyAlignment="1">
      <alignment horizontal="center" vertical="center"/>
    </xf>
    <xf numFmtId="0" fontId="24" fillId="0" borderId="168" xfId="2" applyFont="1" applyBorder="1" applyAlignment="1">
      <alignment horizontal="center" vertical="center"/>
    </xf>
    <xf numFmtId="177" fontId="24" fillId="0" borderId="10" xfId="2" applyNumberFormat="1" applyFont="1" applyBorder="1" applyAlignment="1">
      <alignment horizontal="center" vertical="center"/>
    </xf>
    <xf numFmtId="177" fontId="24" fillId="0" borderId="14" xfId="2" applyNumberFormat="1" applyFont="1" applyBorder="1" applyAlignment="1">
      <alignment horizontal="center" vertical="center"/>
    </xf>
    <xf numFmtId="177" fontId="24" fillId="0" borderId="0" xfId="2" applyNumberFormat="1" applyFont="1" applyAlignment="1">
      <alignment horizontal="center" vertical="center"/>
    </xf>
    <xf numFmtId="177" fontId="24" fillId="0" borderId="13" xfId="2" applyNumberFormat="1" applyFont="1" applyBorder="1" applyAlignment="1">
      <alignment horizontal="center" vertical="center"/>
    </xf>
    <xf numFmtId="177" fontId="24" fillId="0" borderId="103" xfId="2" applyNumberFormat="1" applyFont="1" applyBorder="1" applyAlignment="1">
      <alignment horizontal="center" vertical="center"/>
    </xf>
    <xf numFmtId="177" fontId="24" fillId="0" borderId="135" xfId="2" applyNumberFormat="1" applyFont="1" applyBorder="1" applyAlignment="1">
      <alignment horizontal="center" vertical="center"/>
    </xf>
    <xf numFmtId="177" fontId="24" fillId="0" borderId="24" xfId="2" applyNumberFormat="1" applyFont="1" applyBorder="1" applyAlignment="1">
      <alignment horizontal="center" vertical="center"/>
    </xf>
    <xf numFmtId="0" fontId="37" fillId="0" borderId="65" xfId="2" applyFont="1" applyBorder="1" applyAlignment="1">
      <alignment horizontal="center" vertical="center"/>
    </xf>
    <xf numFmtId="0" fontId="37" fillId="0" borderId="62" xfId="2" applyFont="1" applyBorder="1" applyAlignment="1">
      <alignment horizontal="center" vertical="center"/>
    </xf>
    <xf numFmtId="0" fontId="54" fillId="9" borderId="71" xfId="2" applyFont="1" applyFill="1" applyBorder="1" applyAlignment="1">
      <alignment horizontal="center" vertical="center"/>
    </xf>
    <xf numFmtId="0" fontId="24" fillId="0" borderId="145" xfId="2" applyFont="1" applyBorder="1" applyAlignment="1">
      <alignment horizontal="center" vertical="center"/>
    </xf>
    <xf numFmtId="177" fontId="24" fillId="0" borderId="96" xfId="2" applyNumberFormat="1" applyFont="1" applyBorder="1" applyAlignment="1">
      <alignment horizontal="center" vertical="center"/>
    </xf>
    <xf numFmtId="177" fontId="24" fillId="0" borderId="60" xfId="2" applyNumberFormat="1" applyFont="1" applyBorder="1" applyAlignment="1">
      <alignment horizontal="center" vertical="center"/>
    </xf>
    <xf numFmtId="177" fontId="24" fillId="0" borderId="95" xfId="2" applyNumberFormat="1" applyFont="1" applyBorder="1" applyAlignment="1">
      <alignment horizontal="center" vertical="center"/>
    </xf>
    <xf numFmtId="177" fontId="24" fillId="0" borderId="61" xfId="2" applyNumberFormat="1" applyFont="1" applyBorder="1" applyAlignment="1">
      <alignment horizontal="center" vertical="center"/>
    </xf>
    <xf numFmtId="177" fontId="24" fillId="0" borderId="94" xfId="2" applyNumberFormat="1" applyFont="1" applyBorder="1" applyAlignment="1">
      <alignment horizontal="center" vertical="center"/>
    </xf>
    <xf numFmtId="177" fontId="24" fillId="0" borderId="97" xfId="2" applyNumberFormat="1" applyFont="1" applyBorder="1" applyAlignment="1">
      <alignment horizontal="center" vertical="center"/>
    </xf>
    <xf numFmtId="177" fontId="24" fillId="0" borderId="98" xfId="2" applyNumberFormat="1" applyFont="1" applyBorder="1" applyAlignment="1">
      <alignment horizontal="center" vertical="center"/>
    </xf>
    <xf numFmtId="0" fontId="37" fillId="0" borderId="58" xfId="2" applyFont="1" applyBorder="1" applyAlignment="1">
      <alignment horizontal="center" vertical="center"/>
    </xf>
    <xf numFmtId="0" fontId="37" fillId="0" borderId="59" xfId="2" applyFont="1" applyBorder="1" applyAlignment="1">
      <alignment horizontal="center" vertical="center"/>
    </xf>
    <xf numFmtId="0" fontId="24" fillId="0" borderId="66" xfId="2" applyFont="1" applyBorder="1" applyAlignment="1">
      <alignment horizontal="center" vertical="center"/>
    </xf>
    <xf numFmtId="0" fontId="24" fillId="0" borderId="22" xfId="2" applyFont="1" applyBorder="1" applyAlignment="1">
      <alignment horizontal="center" vertical="center"/>
    </xf>
    <xf numFmtId="0" fontId="37" fillId="0" borderId="104" xfId="2" applyFont="1" applyBorder="1" applyAlignment="1">
      <alignment horizontal="center" vertical="center"/>
    </xf>
    <xf numFmtId="0" fontId="24" fillId="25" borderId="187" xfId="2" applyFont="1" applyFill="1" applyBorder="1" applyAlignment="1">
      <alignment horizontal="center" vertical="center"/>
    </xf>
    <xf numFmtId="0" fontId="24" fillId="0" borderId="189" xfId="2" applyFont="1" applyBorder="1" applyAlignment="1">
      <alignment horizontal="center" vertical="center"/>
    </xf>
    <xf numFmtId="0" fontId="24" fillId="0" borderId="190" xfId="2" applyFont="1" applyBorder="1" applyAlignment="1">
      <alignment horizontal="center" vertical="center"/>
    </xf>
    <xf numFmtId="0" fontId="24" fillId="0" borderId="191" xfId="2" applyFont="1" applyBorder="1" applyAlignment="1">
      <alignment horizontal="center" vertical="center"/>
    </xf>
    <xf numFmtId="0" fontId="24" fillId="0" borderId="192" xfId="2" applyFont="1" applyBorder="1" applyAlignment="1">
      <alignment horizontal="center" vertical="center"/>
    </xf>
    <xf numFmtId="0" fontId="24" fillId="0" borderId="193" xfId="2" applyFont="1" applyBorder="1" applyAlignment="1">
      <alignment horizontal="center" vertical="center"/>
    </xf>
    <xf numFmtId="0" fontId="55" fillId="0" borderId="192" xfId="2" applyFont="1" applyBorder="1" applyAlignment="1">
      <alignment horizontal="center" vertical="center"/>
    </xf>
    <xf numFmtId="0" fontId="24" fillId="0" borderId="194" xfId="2" applyFont="1" applyBorder="1" applyAlignment="1">
      <alignment horizontal="center" vertical="center"/>
    </xf>
    <xf numFmtId="0" fontId="24" fillId="0" borderId="195" xfId="2" applyFont="1" applyBorder="1" applyAlignment="1">
      <alignment horizontal="center" vertical="center"/>
    </xf>
    <xf numFmtId="0" fontId="24" fillId="0" borderId="196" xfId="2" applyFont="1" applyBorder="1" applyAlignment="1">
      <alignment horizontal="center" vertical="center"/>
    </xf>
    <xf numFmtId="0" fontId="24" fillId="25" borderId="24" xfId="2" applyFont="1" applyFill="1" applyBorder="1" applyAlignment="1">
      <alignment horizontal="center" vertical="center"/>
    </xf>
    <xf numFmtId="0" fontId="24" fillId="12" borderId="76" xfId="2" applyFont="1" applyFill="1" applyBorder="1" applyAlignment="1">
      <alignment horizontal="center" vertical="center"/>
    </xf>
    <xf numFmtId="49" fontId="24" fillId="25" borderId="78" xfId="2" applyNumberFormat="1" applyFont="1" applyFill="1" applyBorder="1" applyAlignment="1">
      <alignment horizontal="center" vertical="center"/>
    </xf>
    <xf numFmtId="0" fontId="24" fillId="12" borderId="69" xfId="2" applyFont="1" applyFill="1" applyBorder="1" applyAlignment="1">
      <alignment horizontal="center" vertical="center"/>
    </xf>
    <xf numFmtId="0" fontId="24" fillId="12" borderId="70" xfId="2" applyFont="1" applyFill="1" applyBorder="1" applyAlignment="1">
      <alignment horizontal="center" vertical="center"/>
    </xf>
    <xf numFmtId="0" fontId="24" fillId="12" borderId="71" xfId="2" applyFont="1" applyFill="1" applyBorder="1" applyAlignment="1">
      <alignment horizontal="center" vertical="center"/>
    </xf>
    <xf numFmtId="0" fontId="24" fillId="12" borderId="132" xfId="2" applyFont="1" applyFill="1" applyBorder="1" applyAlignment="1">
      <alignment horizontal="center" vertical="center"/>
    </xf>
    <xf numFmtId="0" fontId="24" fillId="12" borderId="72" xfId="2" applyFont="1" applyFill="1" applyBorder="1" applyAlignment="1">
      <alignment horizontal="center" vertical="center"/>
    </xf>
    <xf numFmtId="0" fontId="24" fillId="12" borderId="73" xfId="2" applyFont="1" applyFill="1" applyBorder="1" applyAlignment="1">
      <alignment horizontal="center" vertical="center"/>
    </xf>
    <xf numFmtId="0" fontId="40" fillId="9" borderId="177" xfId="2" applyFont="1" applyFill="1" applyBorder="1" applyAlignment="1">
      <alignment horizontal="center" vertical="center"/>
    </xf>
    <xf numFmtId="0" fontId="40" fillId="9" borderId="39" xfId="2" applyFont="1" applyFill="1" applyBorder="1" applyAlignment="1">
      <alignment horizontal="center" vertical="center"/>
    </xf>
    <xf numFmtId="0" fontId="40" fillId="9" borderId="42" xfId="2" applyFont="1" applyFill="1" applyBorder="1" applyAlignment="1">
      <alignment horizontal="center" vertical="center"/>
    </xf>
    <xf numFmtId="0" fontId="40" fillId="9" borderId="37" xfId="2" applyFont="1" applyFill="1" applyBorder="1" applyAlignment="1">
      <alignment horizontal="center" vertical="center"/>
    </xf>
    <xf numFmtId="0" fontId="40" fillId="9" borderId="41" xfId="2" applyFont="1" applyFill="1" applyBorder="1" applyAlignment="1">
      <alignment horizontal="center" vertical="center"/>
    </xf>
    <xf numFmtId="0" fontId="40" fillId="9" borderId="36" xfId="2" applyFont="1" applyFill="1" applyBorder="1" applyAlignment="1">
      <alignment horizontal="center" vertical="center"/>
    </xf>
    <xf numFmtId="0" fontId="40" fillId="9" borderId="1" xfId="2" applyFont="1" applyFill="1" applyBorder="1" applyAlignment="1">
      <alignment horizontal="center" vertical="center"/>
    </xf>
    <xf numFmtId="177" fontId="24" fillId="9" borderId="197" xfId="2" applyNumberFormat="1" applyFont="1" applyFill="1" applyBorder="1" applyAlignment="1">
      <alignment horizontal="center" vertical="center"/>
    </xf>
    <xf numFmtId="0" fontId="24" fillId="26" borderId="22" xfId="2" applyFont="1" applyFill="1" applyBorder="1" applyAlignment="1">
      <alignment horizontal="center" vertical="center"/>
    </xf>
    <xf numFmtId="0" fontId="26" fillId="9" borderId="14" xfId="2" applyFont="1" applyFill="1" applyBorder="1" applyAlignment="1">
      <alignment horizontal="center" vertical="center"/>
    </xf>
    <xf numFmtId="0" fontId="37" fillId="0" borderId="60" xfId="2" applyFont="1" applyBorder="1" applyAlignment="1">
      <alignment horizontal="center" vertical="center"/>
    </xf>
    <xf numFmtId="177" fontId="26" fillId="9" borderId="14" xfId="2" applyNumberFormat="1" applyFont="1" applyFill="1" applyBorder="1" applyAlignment="1">
      <alignment horizontal="center" vertical="center"/>
    </xf>
    <xf numFmtId="0" fontId="37" fillId="0" borderId="95" xfId="2" applyFont="1" applyBorder="1" applyAlignment="1">
      <alignment horizontal="center" vertical="center"/>
    </xf>
    <xf numFmtId="0" fontId="37" fillId="0" borderId="61" xfId="2" applyFont="1" applyBorder="1" applyAlignment="1">
      <alignment horizontal="center" vertical="center"/>
    </xf>
    <xf numFmtId="0" fontId="37" fillId="0" borderId="94" xfId="2" applyFont="1" applyBorder="1" applyAlignment="1">
      <alignment horizontal="center" vertical="center"/>
    </xf>
    <xf numFmtId="0" fontId="24" fillId="0" borderId="198" xfId="2" applyFont="1" applyBorder="1" applyAlignment="1">
      <alignment horizontal="center" vertical="center"/>
    </xf>
    <xf numFmtId="0" fontId="24" fillId="26" borderId="24" xfId="2" applyFont="1" applyFill="1" applyBorder="1" applyAlignment="1">
      <alignment horizontal="center" vertical="center"/>
    </xf>
    <xf numFmtId="0" fontId="26" fillId="9" borderId="54" xfId="2" applyFont="1" applyFill="1" applyBorder="1" applyAlignment="1">
      <alignment horizontal="center" vertical="center"/>
    </xf>
    <xf numFmtId="0" fontId="37" fillId="0" borderId="72" xfId="2" applyFont="1" applyBorder="1" applyAlignment="1">
      <alignment horizontal="center" vertical="center"/>
    </xf>
    <xf numFmtId="177" fontId="26" fillId="9" borderId="54" xfId="2" applyNumberFormat="1" applyFont="1" applyFill="1" applyBorder="1" applyAlignment="1">
      <alignment horizontal="center" vertical="center"/>
    </xf>
    <xf numFmtId="0" fontId="24" fillId="0" borderId="199" xfId="2" applyFont="1" applyBorder="1" applyAlignment="1">
      <alignment horizontal="center" vertical="center"/>
    </xf>
    <xf numFmtId="49" fontId="24" fillId="26" borderId="78" xfId="2" applyNumberFormat="1" applyFont="1" applyFill="1" applyBorder="1" applyAlignment="1">
      <alignment horizontal="center" vertical="center"/>
    </xf>
    <xf numFmtId="0" fontId="24" fillId="0" borderId="200" xfId="2" applyFont="1" applyBorder="1" applyAlignment="1">
      <alignment horizontal="center" vertical="center"/>
    </xf>
    <xf numFmtId="177" fontId="24" fillId="0" borderId="201" xfId="2" applyNumberFormat="1" applyFont="1" applyBorder="1" applyAlignment="1">
      <alignment horizontal="center" vertical="center"/>
    </xf>
    <xf numFmtId="0" fontId="24" fillId="0" borderId="128" xfId="2" applyFont="1" applyBorder="1" applyAlignment="1">
      <alignment horizontal="center" vertical="center"/>
    </xf>
    <xf numFmtId="177" fontId="24" fillId="0" borderId="199" xfId="2" applyNumberFormat="1" applyFont="1" applyBorder="1" applyAlignment="1">
      <alignment horizontal="center" vertical="center"/>
    </xf>
    <xf numFmtId="0" fontId="24" fillId="0" borderId="202" xfId="2" applyFont="1" applyBorder="1" applyAlignment="1">
      <alignment horizontal="center" vertical="center"/>
    </xf>
    <xf numFmtId="0" fontId="24" fillId="21" borderId="19" xfId="2" applyFont="1" applyFill="1" applyBorder="1" applyAlignment="1">
      <alignment horizontal="center" vertical="center"/>
    </xf>
    <xf numFmtId="0" fontId="24" fillId="21" borderId="80" xfId="2" applyFont="1" applyFill="1" applyBorder="1" applyAlignment="1">
      <alignment horizontal="center" vertical="center"/>
    </xf>
    <xf numFmtId="0" fontId="24" fillId="21" borderId="15" xfId="2" applyFont="1" applyFill="1" applyBorder="1" applyAlignment="1">
      <alignment horizontal="center" vertical="center"/>
    </xf>
    <xf numFmtId="0" fontId="24" fillId="21" borderId="3" xfId="2" applyFont="1" applyFill="1" applyBorder="1" applyAlignment="1">
      <alignment horizontal="center" vertical="center"/>
    </xf>
    <xf numFmtId="0" fontId="24" fillId="21" borderId="16" xfId="2" applyFont="1" applyFill="1" applyBorder="1" applyAlignment="1">
      <alignment horizontal="center" vertical="center"/>
    </xf>
    <xf numFmtId="0" fontId="24" fillId="21" borderId="134" xfId="2" applyFont="1" applyFill="1" applyBorder="1" applyAlignment="1">
      <alignment horizontal="center" vertical="center"/>
    </xf>
    <xf numFmtId="0" fontId="24" fillId="21" borderId="22" xfId="2" applyFont="1" applyFill="1" applyBorder="1" applyAlignment="1">
      <alignment horizontal="center" vertical="center"/>
    </xf>
    <xf numFmtId="0" fontId="24" fillId="0" borderId="203" xfId="2" applyFont="1" applyBorder="1" applyAlignment="1">
      <alignment horizontal="center" vertical="center"/>
    </xf>
    <xf numFmtId="177" fontId="24" fillId="0" borderId="128" xfId="2" applyNumberFormat="1" applyFont="1" applyBorder="1" applyAlignment="1">
      <alignment horizontal="center" vertical="center"/>
    </xf>
    <xf numFmtId="0" fontId="24" fillId="21" borderId="10" xfId="2" applyFont="1" applyFill="1" applyBorder="1" applyAlignment="1">
      <alignment horizontal="center" vertical="center"/>
    </xf>
    <xf numFmtId="0" fontId="24" fillId="21" borderId="14" xfId="2" applyFont="1" applyFill="1" applyBorder="1" applyAlignment="1">
      <alignment horizontal="center" vertical="center"/>
    </xf>
    <xf numFmtId="0" fontId="24" fillId="21" borderId="0" xfId="2" applyFont="1" applyFill="1" applyAlignment="1">
      <alignment horizontal="center" vertical="center"/>
    </xf>
    <xf numFmtId="177" fontId="24" fillId="0" borderId="138" xfId="2" applyNumberFormat="1" applyFont="1" applyBorder="1" applyAlignment="1">
      <alignment horizontal="center" vertical="center"/>
    </xf>
    <xf numFmtId="177" fontId="24" fillId="0" borderId="139" xfId="2" applyNumberFormat="1" applyFont="1" applyBorder="1" applyAlignment="1">
      <alignment horizontal="center" vertical="center"/>
    </xf>
    <xf numFmtId="177" fontId="24" fillId="0" borderId="140" xfId="2" applyNumberFormat="1" applyFont="1" applyBorder="1" applyAlignment="1">
      <alignment horizontal="center" vertical="center"/>
    </xf>
    <xf numFmtId="177" fontId="24" fillId="0" borderId="141" xfId="2" applyNumberFormat="1" applyFont="1" applyBorder="1" applyAlignment="1">
      <alignment horizontal="center" vertical="center"/>
    </xf>
    <xf numFmtId="177" fontId="24" fillId="0" borderId="137" xfId="2" applyNumberFormat="1" applyFont="1" applyBorder="1" applyAlignment="1">
      <alignment horizontal="center" vertical="center"/>
    </xf>
    <xf numFmtId="177" fontId="24" fillId="0" borderId="204" xfId="2" applyNumberFormat="1" applyFont="1" applyBorder="1" applyAlignment="1">
      <alignment horizontal="center" vertical="center"/>
    </xf>
    <xf numFmtId="177" fontId="24" fillId="0" borderId="142" xfId="2" applyNumberFormat="1" applyFont="1" applyBorder="1" applyAlignment="1">
      <alignment horizontal="center" vertical="center"/>
    </xf>
    <xf numFmtId="177" fontId="24" fillId="0" borderId="143" xfId="2" applyNumberFormat="1" applyFont="1" applyBorder="1" applyAlignment="1">
      <alignment horizontal="center" vertical="center"/>
    </xf>
    <xf numFmtId="0" fontId="24" fillId="21" borderId="37" xfId="2" applyFont="1" applyFill="1" applyBorder="1" applyAlignment="1">
      <alignment horizontal="center" vertical="center"/>
    </xf>
    <xf numFmtId="0" fontId="24" fillId="21" borderId="38" xfId="2" applyFont="1" applyFill="1" applyBorder="1" applyAlignment="1">
      <alignment horizontal="center" vertical="center"/>
    </xf>
    <xf numFmtId="0" fontId="24" fillId="21" borderId="39" xfId="2" applyFont="1" applyFill="1" applyBorder="1" applyAlignment="1">
      <alignment horizontal="center" vertical="center"/>
    </xf>
    <xf numFmtId="0" fontId="24" fillId="21" borderId="41" xfId="2" applyFont="1" applyFill="1" applyBorder="1" applyAlignment="1">
      <alignment horizontal="center" vertical="center"/>
    </xf>
    <xf numFmtId="0" fontId="24" fillId="21" borderId="40" xfId="2" applyFont="1" applyFill="1" applyBorder="1" applyAlignment="1">
      <alignment horizontal="center" vertical="center"/>
    </xf>
    <xf numFmtId="0" fontId="24" fillId="0" borderId="205" xfId="2" applyFont="1" applyBorder="1" applyAlignment="1">
      <alignment horizontal="center" vertical="center"/>
    </xf>
    <xf numFmtId="0" fontId="24" fillId="0" borderId="175" xfId="2" applyFont="1" applyBorder="1" applyAlignment="1">
      <alignment horizontal="center" vertical="center"/>
    </xf>
    <xf numFmtId="177" fontId="24" fillId="0" borderId="206" xfId="2" applyNumberFormat="1" applyFont="1" applyBorder="1" applyAlignment="1">
      <alignment horizontal="center" vertical="center"/>
    </xf>
    <xf numFmtId="177" fontId="24" fillId="0" borderId="117" xfId="2" applyNumberFormat="1" applyFont="1" applyBorder="1" applyAlignment="1">
      <alignment horizontal="center" vertical="center"/>
    </xf>
    <xf numFmtId="177" fontId="24" fillId="0" borderId="26" xfId="2" applyNumberFormat="1" applyFont="1" applyBorder="1" applyAlignment="1">
      <alignment horizontal="center" vertical="center"/>
    </xf>
    <xf numFmtId="177" fontId="24" fillId="0" borderId="172" xfId="2" applyNumberFormat="1" applyFont="1" applyBorder="1" applyAlignment="1">
      <alignment horizontal="center" vertical="center"/>
    </xf>
    <xf numFmtId="177" fontId="24" fillId="0" borderId="169" xfId="2" applyNumberFormat="1" applyFont="1" applyBorder="1" applyAlignment="1">
      <alignment horizontal="center" vertical="center"/>
    </xf>
    <xf numFmtId="177" fontId="24" fillId="0" borderId="207" xfId="2" applyNumberFormat="1" applyFont="1" applyBorder="1" applyAlignment="1">
      <alignment horizontal="center" vertical="center"/>
    </xf>
    <xf numFmtId="177" fontId="24" fillId="0" borderId="182" xfId="2" applyNumberFormat="1" applyFont="1" applyBorder="1" applyAlignment="1">
      <alignment horizontal="center" vertical="center"/>
    </xf>
    <xf numFmtId="177" fontId="24" fillId="0" borderId="27" xfId="2" applyNumberFormat="1" applyFont="1" applyBorder="1" applyAlignment="1">
      <alignment horizontal="center" vertical="center"/>
    </xf>
    <xf numFmtId="0" fontId="24" fillId="26" borderId="210" xfId="2" applyFont="1" applyFill="1" applyBorder="1" applyAlignment="1">
      <alignment horizontal="center" vertical="center"/>
    </xf>
    <xf numFmtId="0" fontId="24" fillId="26" borderId="209" xfId="2" applyFont="1" applyFill="1" applyBorder="1" applyAlignment="1">
      <alignment horizontal="center" vertical="center"/>
    </xf>
    <xf numFmtId="0" fontId="24" fillId="26" borderId="211" xfId="2" applyFont="1" applyFill="1" applyBorder="1" applyAlignment="1">
      <alignment horizontal="center" vertical="center"/>
    </xf>
    <xf numFmtId="0" fontId="24" fillId="26" borderId="212" xfId="2" applyFont="1" applyFill="1" applyBorder="1" applyAlignment="1">
      <alignment horizontal="center" vertical="center"/>
    </xf>
    <xf numFmtId="0" fontId="24" fillId="26" borderId="213" xfId="2" applyFont="1" applyFill="1" applyBorder="1" applyAlignment="1">
      <alignment horizontal="center" vertical="center"/>
    </xf>
    <xf numFmtId="177" fontId="24" fillId="26" borderId="212" xfId="2" applyNumberFormat="1" applyFont="1" applyFill="1" applyBorder="1" applyAlignment="1" applyProtection="1">
      <alignment horizontal="center" vertical="center"/>
      <protection locked="0"/>
    </xf>
    <xf numFmtId="177" fontId="24" fillId="0" borderId="212" xfId="2" applyNumberFormat="1" applyFont="1" applyBorder="1" applyAlignment="1" applyProtection="1">
      <alignment horizontal="center" vertical="center"/>
      <protection locked="0"/>
    </xf>
    <xf numFmtId="177" fontId="24" fillId="26" borderId="209" xfId="2" applyNumberFormat="1" applyFont="1" applyFill="1" applyBorder="1" applyAlignment="1">
      <alignment horizontal="center" vertical="center"/>
    </xf>
    <xf numFmtId="177" fontId="24" fillId="0" borderId="214" xfId="2" applyNumberFormat="1" applyFont="1" applyBorder="1" applyAlignment="1">
      <alignment horizontal="center" vertical="center"/>
    </xf>
    <xf numFmtId="177" fontId="24" fillId="0" borderId="210" xfId="2" applyNumberFormat="1" applyFont="1" applyBorder="1" applyAlignment="1">
      <alignment horizontal="center" vertical="center"/>
    </xf>
    <xf numFmtId="177" fontId="24" fillId="0" borderId="209" xfId="2" applyNumberFormat="1" applyFont="1" applyBorder="1" applyAlignment="1">
      <alignment horizontal="center" vertical="center"/>
    </xf>
    <xf numFmtId="177" fontId="24" fillId="0" borderId="211" xfId="2" applyNumberFormat="1" applyFont="1" applyBorder="1" applyAlignment="1">
      <alignment horizontal="center" vertical="center"/>
    </xf>
    <xf numFmtId="177" fontId="24" fillId="0" borderId="212" xfId="2" applyNumberFormat="1" applyFont="1" applyBorder="1" applyAlignment="1">
      <alignment horizontal="center" vertical="center"/>
    </xf>
    <xf numFmtId="177" fontId="24" fillId="0" borderId="215" xfId="2" applyNumberFormat="1" applyFont="1" applyBorder="1" applyAlignment="1">
      <alignment horizontal="center" vertical="center"/>
    </xf>
    <xf numFmtId="177" fontId="24" fillId="0" borderId="216" xfId="2" applyNumberFormat="1" applyFont="1" applyBorder="1" applyAlignment="1">
      <alignment horizontal="center" vertical="center"/>
    </xf>
    <xf numFmtId="177" fontId="24" fillId="0" borderId="197" xfId="2" applyNumberFormat="1" applyFont="1" applyBorder="1" applyAlignment="1">
      <alignment horizontal="center" vertical="center"/>
    </xf>
    <xf numFmtId="177" fontId="24" fillId="0" borderId="217" xfId="2" applyNumberFormat="1" applyFont="1" applyBorder="1" applyAlignment="1">
      <alignment horizontal="center" vertical="center"/>
    </xf>
    <xf numFmtId="177" fontId="24" fillId="0" borderId="154" xfId="2" applyNumberFormat="1" applyFont="1" applyBorder="1" applyAlignment="1">
      <alignment horizontal="center" vertical="center"/>
    </xf>
    <xf numFmtId="177" fontId="24" fillId="0" borderId="156" xfId="2" applyNumberFormat="1" applyFont="1" applyBorder="1" applyAlignment="1">
      <alignment horizontal="center" vertical="center"/>
    </xf>
    <xf numFmtId="177" fontId="24" fillId="0" borderId="155" xfId="2" applyNumberFormat="1" applyFont="1" applyBorder="1" applyAlignment="1">
      <alignment horizontal="center" vertical="center"/>
    </xf>
    <xf numFmtId="177" fontId="24" fillId="0" borderId="163" xfId="2" applyNumberFormat="1" applyFont="1" applyBorder="1" applyAlignment="1">
      <alignment horizontal="center" vertical="center"/>
    </xf>
    <xf numFmtId="177" fontId="24" fillId="0" borderId="164" xfId="2" applyNumberFormat="1" applyFont="1" applyBorder="1" applyAlignment="1">
      <alignment horizontal="center" vertical="center"/>
    </xf>
    <xf numFmtId="177" fontId="24" fillId="0" borderId="218" xfId="2" applyNumberFormat="1" applyFont="1" applyBorder="1" applyAlignment="1">
      <alignment horizontal="center" vertical="center"/>
    </xf>
    <xf numFmtId="177" fontId="24" fillId="0" borderId="166" xfId="2" applyNumberFormat="1" applyFont="1" applyBorder="1" applyAlignment="1">
      <alignment horizontal="center" vertical="center"/>
    </xf>
    <xf numFmtId="177" fontId="24" fillId="0" borderId="167" xfId="2" applyNumberFormat="1" applyFont="1" applyBorder="1" applyAlignment="1">
      <alignment horizontal="center" vertical="center"/>
    </xf>
    <xf numFmtId="0" fontId="24" fillId="12" borderId="153" xfId="2" applyFont="1" applyFill="1" applyBorder="1" applyAlignment="1">
      <alignment horizontal="center" vertical="center"/>
    </xf>
    <xf numFmtId="0" fontId="24" fillId="12" borderId="156" xfId="2" applyFont="1" applyFill="1" applyBorder="1" applyAlignment="1">
      <alignment horizontal="center" vertical="center"/>
    </xf>
    <xf numFmtId="0" fontId="24" fillId="12" borderId="163" xfId="2" applyFont="1" applyFill="1" applyBorder="1" applyAlignment="1">
      <alignment horizontal="center" vertical="center"/>
    </xf>
    <xf numFmtId="0" fontId="24" fillId="12" borderId="164" xfId="2" applyFont="1" applyFill="1" applyBorder="1" applyAlignment="1">
      <alignment horizontal="center" vertical="center"/>
    </xf>
    <xf numFmtId="0" fontId="24" fillId="12" borderId="154" xfId="2" applyFont="1" applyFill="1" applyBorder="1" applyAlignment="1">
      <alignment horizontal="center" vertical="center"/>
    </xf>
    <xf numFmtId="0" fontId="24" fillId="12" borderId="165" xfId="2" applyFont="1" applyFill="1" applyBorder="1" applyAlignment="1">
      <alignment horizontal="center" vertical="center"/>
    </xf>
    <xf numFmtId="177" fontId="24" fillId="12" borderId="168" xfId="2" applyNumberFormat="1" applyFont="1" applyFill="1" applyBorder="1" applyAlignment="1">
      <alignment horizontal="center" vertical="center"/>
    </xf>
    <xf numFmtId="179" fontId="24" fillId="0" borderId="156" xfId="2" applyNumberFormat="1" applyFont="1" applyBorder="1" applyAlignment="1">
      <alignment horizontal="center" vertical="center"/>
    </xf>
    <xf numFmtId="178" fontId="24" fillId="0" borderId="154" xfId="2" applyNumberFormat="1" applyFont="1" applyBorder="1" applyAlignment="1">
      <alignment horizontal="center" vertical="center" shrinkToFit="1"/>
    </xf>
    <xf numFmtId="0" fontId="24" fillId="0" borderId="127" xfId="2" applyFont="1" applyBorder="1" applyAlignment="1">
      <alignment horizontal="center" vertical="center"/>
    </xf>
    <xf numFmtId="9" fontId="24" fillId="0" borderId="54" xfId="2" applyNumberFormat="1" applyFont="1" applyBorder="1" applyAlignment="1">
      <alignment horizontal="center" vertical="center"/>
    </xf>
    <xf numFmtId="9" fontId="24" fillId="0" borderId="21" xfId="2" applyNumberFormat="1" applyFont="1" applyBorder="1" applyAlignment="1">
      <alignment horizontal="center" vertical="center"/>
    </xf>
    <xf numFmtId="9" fontId="24" fillId="0" borderId="55" xfId="2" applyNumberFormat="1" applyFont="1" applyBorder="1" applyAlignment="1">
      <alignment horizontal="center" vertical="center"/>
    </xf>
    <xf numFmtId="9" fontId="24" fillId="0" borderId="56" xfId="2" applyNumberFormat="1" applyFont="1" applyBorder="1" applyAlignment="1">
      <alignment horizontal="center" vertical="center"/>
    </xf>
    <xf numFmtId="9" fontId="24" fillId="0" borderId="57" xfId="2" applyNumberFormat="1" applyFont="1" applyBorder="1" applyAlignment="1">
      <alignment horizontal="center" vertical="center"/>
    </xf>
    <xf numFmtId="9" fontId="24" fillId="0" borderId="219" xfId="2" applyNumberFormat="1" applyFont="1" applyBorder="1" applyAlignment="1">
      <alignment horizontal="center" vertical="center"/>
    </xf>
    <xf numFmtId="9" fontId="24" fillId="0" borderId="66" xfId="2" applyNumberFormat="1" applyFont="1" applyBorder="1" applyAlignment="1">
      <alignment horizontal="center" vertical="center"/>
    </xf>
    <xf numFmtId="9" fontId="24" fillId="0" borderId="22" xfId="2" applyNumberFormat="1" applyFont="1" applyBorder="1" applyAlignment="1">
      <alignment horizontal="center" vertical="center"/>
    </xf>
    <xf numFmtId="177" fontId="24" fillId="0" borderId="44" xfId="2" applyNumberFormat="1" applyFont="1" applyBorder="1" applyAlignment="1">
      <alignment horizontal="center" vertical="center"/>
    </xf>
    <xf numFmtId="0" fontId="56" fillId="0" borderId="177" xfId="2" applyFont="1" applyBorder="1" applyAlignment="1">
      <alignment horizontal="center" vertical="center"/>
    </xf>
    <xf numFmtId="0" fontId="56" fillId="0" borderId="6" xfId="2" applyFont="1" applyBorder="1" applyAlignment="1">
      <alignment horizontal="center" vertical="center"/>
    </xf>
    <xf numFmtId="0" fontId="56" fillId="0" borderId="1" xfId="2" applyFont="1" applyBorder="1" applyAlignment="1">
      <alignment horizontal="center" vertical="center"/>
    </xf>
    <xf numFmtId="0" fontId="56" fillId="0" borderId="179" xfId="2" applyFont="1" applyBorder="1" applyAlignment="1">
      <alignment horizontal="center" vertical="center"/>
    </xf>
    <xf numFmtId="0" fontId="56" fillId="0" borderId="19" xfId="2" applyFont="1" applyBorder="1" applyAlignment="1">
      <alignment horizontal="center" vertical="center"/>
    </xf>
    <xf numFmtId="0" fontId="56" fillId="2" borderId="177" xfId="2" applyFont="1" applyFill="1" applyBorder="1" applyAlignment="1">
      <alignment horizontal="center" vertical="center"/>
    </xf>
    <xf numFmtId="0" fontId="56" fillId="2" borderId="1" xfId="2" applyFont="1" applyFill="1" applyBorder="1" applyAlignment="1">
      <alignment horizontal="center" vertical="center"/>
    </xf>
    <xf numFmtId="0" fontId="56" fillId="2" borderId="6" xfId="2" applyFont="1" applyFill="1" applyBorder="1" applyAlignment="1">
      <alignment horizontal="center" vertical="center"/>
    </xf>
    <xf numFmtId="0" fontId="56" fillId="2" borderId="19" xfId="2" applyFont="1" applyFill="1" applyBorder="1" applyAlignment="1">
      <alignment horizontal="center" vertical="center"/>
    </xf>
    <xf numFmtId="9" fontId="24" fillId="0" borderId="1" xfId="2" applyNumberFormat="1" applyFont="1" applyBorder="1" applyAlignment="1">
      <alignment horizontal="center" vertical="center"/>
    </xf>
    <xf numFmtId="9" fontId="24" fillId="0" borderId="19" xfId="2" applyNumberFormat="1" applyFont="1" applyBorder="1" applyAlignment="1">
      <alignment horizontal="center" vertical="center"/>
    </xf>
    <xf numFmtId="0" fontId="24" fillId="2" borderId="177" xfId="2" applyFont="1" applyFill="1" applyBorder="1" applyAlignment="1">
      <alignment horizontal="center" vertical="center"/>
    </xf>
    <xf numFmtId="0" fontId="24" fillId="2" borderId="1" xfId="2" applyFont="1" applyFill="1" applyBorder="1" applyAlignment="1">
      <alignment horizontal="center" vertical="center"/>
    </xf>
    <xf numFmtId="0" fontId="24" fillId="2" borderId="6" xfId="2" applyFont="1" applyFill="1" applyBorder="1">
      <alignment vertical="center"/>
    </xf>
    <xf numFmtId="0" fontId="24" fillId="2" borderId="19" xfId="2" applyFont="1" applyFill="1" applyBorder="1">
      <alignment vertical="center"/>
    </xf>
    <xf numFmtId="0" fontId="24" fillId="2" borderId="177" xfId="2" applyFont="1" applyFill="1" applyBorder="1">
      <alignment vertical="center"/>
    </xf>
    <xf numFmtId="0" fontId="24" fillId="2" borderId="1" xfId="2" applyFont="1" applyFill="1" applyBorder="1">
      <alignment vertical="center"/>
    </xf>
    <xf numFmtId="0" fontId="24" fillId="0" borderId="177" xfId="2" applyFont="1" applyBorder="1">
      <alignment vertical="center"/>
    </xf>
    <xf numFmtId="0" fontId="26" fillId="0" borderId="80" xfId="2" applyFont="1" applyBorder="1" applyAlignment="1">
      <alignment horizontal="center" vertical="center"/>
    </xf>
    <xf numFmtId="0" fontId="58" fillId="0" borderId="16" xfId="2" applyFont="1" applyBorder="1" applyAlignment="1">
      <alignment horizontal="center" vertical="center"/>
    </xf>
    <xf numFmtId="0" fontId="59" fillId="0" borderId="3" xfId="2" applyFont="1" applyBorder="1" applyAlignment="1">
      <alignment horizontal="center" vertical="center"/>
    </xf>
    <xf numFmtId="0" fontId="58" fillId="0" borderId="3" xfId="2" applyFont="1" applyBorder="1" applyAlignment="1">
      <alignment horizontal="center" vertical="center"/>
    </xf>
    <xf numFmtId="0" fontId="59" fillId="0" borderId="160" xfId="2" applyFont="1" applyBorder="1" applyAlignment="1">
      <alignment horizontal="center" vertical="center"/>
    </xf>
    <xf numFmtId="0" fontId="59" fillId="0" borderId="80" xfId="2" applyFont="1" applyBorder="1" applyAlignment="1">
      <alignment horizontal="center" vertical="center"/>
    </xf>
    <xf numFmtId="0" fontId="26" fillId="0" borderId="16" xfId="2" applyFont="1" applyBorder="1" applyAlignment="1">
      <alignment horizontal="center" vertical="center"/>
    </xf>
    <xf numFmtId="0" fontId="58" fillId="0" borderId="18" xfId="2" applyFont="1" applyBorder="1" applyAlignment="1">
      <alignment horizontal="center" vertical="center"/>
    </xf>
    <xf numFmtId="0" fontId="58" fillId="0" borderId="80" xfId="2" applyFont="1" applyBorder="1" applyAlignment="1">
      <alignment horizontal="center" vertical="center"/>
    </xf>
    <xf numFmtId="0" fontId="59" fillId="0" borderId="16" xfId="2" applyFont="1" applyBorder="1" applyAlignment="1">
      <alignment horizontal="center" vertical="center"/>
    </xf>
    <xf numFmtId="0" fontId="59" fillId="0" borderId="18" xfId="2" applyFont="1" applyBorder="1" applyAlignment="1">
      <alignment horizontal="center" vertical="center"/>
    </xf>
    <xf numFmtId="0" fontId="59" fillId="2" borderId="80" xfId="2" applyFont="1" applyFill="1" applyBorder="1" applyAlignment="1">
      <alignment horizontal="center" vertical="center"/>
    </xf>
    <xf numFmtId="0" fontId="26" fillId="2" borderId="3" xfId="2" applyFont="1" applyFill="1" applyBorder="1" applyAlignment="1">
      <alignment horizontal="center" vertical="center"/>
    </xf>
    <xf numFmtId="0" fontId="59" fillId="2" borderId="16" xfId="2" applyFont="1" applyFill="1" applyBorder="1" applyAlignment="1">
      <alignment horizontal="center" vertical="center"/>
    </xf>
    <xf numFmtId="0" fontId="58" fillId="2" borderId="18" xfId="2" applyFont="1" applyFill="1" applyBorder="1" applyAlignment="1">
      <alignment horizontal="center" vertical="center"/>
    </xf>
    <xf numFmtId="0" fontId="58" fillId="2" borderId="80" xfId="2" applyFont="1" applyFill="1" applyBorder="1" applyAlignment="1">
      <alignment horizontal="center" vertical="center"/>
    </xf>
    <xf numFmtId="0" fontId="59" fillId="2" borderId="3" xfId="2" applyFont="1" applyFill="1" applyBorder="1" applyAlignment="1">
      <alignment horizontal="center" vertical="center"/>
    </xf>
    <xf numFmtId="9" fontId="26" fillId="0" borderId="3" xfId="2" applyNumberFormat="1" applyFont="1" applyBorder="1" applyAlignment="1">
      <alignment horizontal="center" vertical="center"/>
    </xf>
    <xf numFmtId="9" fontId="26" fillId="0" borderId="18" xfId="2" applyNumberFormat="1" applyFont="1" applyBorder="1" applyAlignment="1">
      <alignment horizontal="center" vertical="center"/>
    </xf>
    <xf numFmtId="0" fontId="58" fillId="0" borderId="177" xfId="2" applyFont="1" applyBorder="1" applyAlignment="1">
      <alignment horizontal="center" vertical="center"/>
    </xf>
    <xf numFmtId="0" fontId="58" fillId="0" borderId="6" xfId="2" applyFont="1" applyBorder="1" applyAlignment="1">
      <alignment horizontal="center" vertical="center"/>
    </xf>
    <xf numFmtId="0" fontId="58" fillId="0" borderId="1" xfId="2" applyFont="1" applyBorder="1" applyAlignment="1">
      <alignment horizontal="center" vertical="center"/>
    </xf>
    <xf numFmtId="0" fontId="58" fillId="0" borderId="179" xfId="2" applyFont="1" applyBorder="1" applyAlignment="1">
      <alignment horizontal="center" vertical="center"/>
    </xf>
    <xf numFmtId="0" fontId="58" fillId="0" borderId="19" xfId="2" applyFont="1" applyBorder="1" applyAlignment="1">
      <alignment horizontal="center" vertical="center"/>
    </xf>
    <xf numFmtId="0" fontId="26" fillId="2" borderId="177" xfId="2" applyFont="1" applyFill="1" applyBorder="1" applyAlignment="1">
      <alignment horizontal="center" vertical="center"/>
    </xf>
    <xf numFmtId="0" fontId="26" fillId="2" borderId="1" xfId="2" applyFont="1" applyFill="1" applyBorder="1" applyAlignment="1">
      <alignment horizontal="center" vertical="center"/>
    </xf>
    <xf numFmtId="0" fontId="26" fillId="2" borderId="6" xfId="2" applyFont="1" applyFill="1" applyBorder="1" applyAlignment="1">
      <alignment horizontal="center" vertical="center"/>
    </xf>
    <xf numFmtId="0" fontId="26" fillId="2" borderId="19" xfId="2" applyFont="1" applyFill="1" applyBorder="1" applyAlignment="1">
      <alignment horizontal="center" vertical="center"/>
    </xf>
    <xf numFmtId="0" fontId="24" fillId="2" borderId="19" xfId="2" applyFont="1" applyFill="1" applyBorder="1" applyAlignment="1">
      <alignment horizontal="center" vertical="center"/>
    </xf>
    <xf numFmtId="9" fontId="24" fillId="2" borderId="6" xfId="2" applyNumberFormat="1" applyFont="1" applyFill="1" applyBorder="1" applyAlignment="1">
      <alignment horizontal="center" vertical="center"/>
    </xf>
    <xf numFmtId="9" fontId="60" fillId="0" borderId="169" xfId="2" applyNumberFormat="1" applyFont="1" applyBorder="1" applyAlignment="1">
      <alignment horizontal="center" vertical="center"/>
    </xf>
    <xf numFmtId="9" fontId="60" fillId="0" borderId="117" xfId="2" applyNumberFormat="1" applyFont="1" applyBorder="1" applyAlignment="1">
      <alignment horizontal="center" vertical="center"/>
    </xf>
    <xf numFmtId="9" fontId="60" fillId="0" borderId="171" xfId="2" applyNumberFormat="1" applyFont="1" applyBorder="1" applyAlignment="1">
      <alignment horizontal="center" vertical="center"/>
    </xf>
    <xf numFmtId="9" fontId="60" fillId="0" borderId="26" xfId="2" applyNumberFormat="1" applyFont="1" applyBorder="1" applyAlignment="1">
      <alignment horizontal="center" vertical="center"/>
    </xf>
    <xf numFmtId="9" fontId="27" fillId="0" borderId="117" xfId="2" applyNumberFormat="1" applyFont="1" applyBorder="1" applyAlignment="1">
      <alignment horizontal="center" vertical="center"/>
    </xf>
    <xf numFmtId="9" fontId="27" fillId="0" borderId="170" xfId="2" applyNumberFormat="1" applyFont="1" applyBorder="1" applyAlignment="1">
      <alignment horizontal="center" vertical="center"/>
    </xf>
    <xf numFmtId="9" fontId="27" fillId="0" borderId="26" xfId="2" applyNumberFormat="1" applyFont="1" applyBorder="1" applyAlignment="1">
      <alignment horizontal="center" vertical="center"/>
    </xf>
    <xf numFmtId="9" fontId="27" fillId="0" borderId="172" xfId="2" applyNumberFormat="1" applyFont="1" applyBorder="1" applyAlignment="1">
      <alignment horizontal="center" vertical="center"/>
    </xf>
    <xf numFmtId="9" fontId="27" fillId="0" borderId="169" xfId="2" applyNumberFormat="1" applyFont="1" applyBorder="1" applyAlignment="1">
      <alignment horizontal="center" vertical="center"/>
    </xf>
    <xf numFmtId="9" fontId="48" fillId="0" borderId="182" xfId="2" applyNumberFormat="1" applyFont="1" applyBorder="1" applyAlignment="1">
      <alignment horizontal="center" vertical="center"/>
    </xf>
    <xf numFmtId="9" fontId="24" fillId="0" borderId="117" xfId="2" applyNumberFormat="1" applyFont="1" applyBorder="1" applyAlignment="1">
      <alignment horizontal="center" vertical="center"/>
    </xf>
    <xf numFmtId="9" fontId="24" fillId="0" borderId="26" xfId="2" applyNumberFormat="1" applyFont="1" applyBorder="1" applyAlignment="1">
      <alignment horizontal="center" vertical="center"/>
    </xf>
    <xf numFmtId="9" fontId="24" fillId="0" borderId="172" xfId="2" applyNumberFormat="1" applyFont="1" applyBorder="1" applyAlignment="1">
      <alignment horizontal="center" vertical="center"/>
    </xf>
    <xf numFmtId="9" fontId="24" fillId="0" borderId="182" xfId="2" applyNumberFormat="1" applyFont="1" applyBorder="1" applyAlignment="1">
      <alignment horizontal="center" vertical="center"/>
    </xf>
    <xf numFmtId="9" fontId="24" fillId="0" borderId="27" xfId="2" applyNumberFormat="1" applyFont="1" applyBorder="1" applyAlignment="1">
      <alignment horizontal="center" vertical="center"/>
    </xf>
    <xf numFmtId="9" fontId="27" fillId="0" borderId="163" xfId="2" applyNumberFormat="1" applyFont="1" applyBorder="1" applyAlignment="1">
      <alignment horizontal="center" vertical="center"/>
    </xf>
    <xf numFmtId="9" fontId="27" fillId="0" borderId="154" xfId="2" applyNumberFormat="1" applyFont="1" applyBorder="1" applyAlignment="1">
      <alignment horizontal="center" vertical="center"/>
    </xf>
    <xf numFmtId="9" fontId="27" fillId="0" borderId="165" xfId="2" applyNumberFormat="1" applyFont="1" applyBorder="1" applyAlignment="1">
      <alignment horizontal="center" vertical="center"/>
    </xf>
    <xf numFmtId="9" fontId="27" fillId="0" borderId="156" xfId="2" applyNumberFormat="1" applyFont="1" applyBorder="1" applyAlignment="1">
      <alignment horizontal="center" vertical="center"/>
    </xf>
    <xf numFmtId="9" fontId="27" fillId="0" borderId="164" xfId="2" applyNumberFormat="1" applyFont="1" applyBorder="1" applyAlignment="1">
      <alignment horizontal="center" vertical="center"/>
    </xf>
    <xf numFmtId="9" fontId="27" fillId="0" borderId="155" xfId="2" applyNumberFormat="1" applyFont="1" applyBorder="1" applyAlignment="1">
      <alignment horizontal="center" vertical="center"/>
    </xf>
    <xf numFmtId="9" fontId="27" fillId="0" borderId="166" xfId="2" applyNumberFormat="1" applyFont="1" applyBorder="1" applyAlignment="1">
      <alignment horizontal="center" vertical="center"/>
    </xf>
    <xf numFmtId="9" fontId="24" fillId="0" borderId="154" xfId="2" applyNumberFormat="1" applyFont="1" applyBorder="1" applyAlignment="1">
      <alignment horizontal="center" vertical="center"/>
    </xf>
    <xf numFmtId="9" fontId="24" fillId="0" borderId="156" xfId="2" applyNumberFormat="1" applyFont="1" applyBorder="1" applyAlignment="1">
      <alignment horizontal="center" vertical="center"/>
    </xf>
    <xf numFmtId="9" fontId="24" fillId="0" borderId="155" xfId="2" applyNumberFormat="1" applyFont="1" applyBorder="1" applyAlignment="1">
      <alignment horizontal="center" vertical="center"/>
    </xf>
    <xf numFmtId="9" fontId="24" fillId="0" borderId="166" xfId="2" applyNumberFormat="1" applyFont="1" applyBorder="1" applyAlignment="1">
      <alignment horizontal="center" vertical="center"/>
    </xf>
    <xf numFmtId="9" fontId="24" fillId="0" borderId="167" xfId="2" applyNumberFormat="1" applyFont="1" applyBorder="1" applyAlignment="1">
      <alignment horizontal="center" vertical="center"/>
    </xf>
    <xf numFmtId="9" fontId="27" fillId="0" borderId="218" xfId="2" applyNumberFormat="1" applyFont="1" applyBorder="1" applyAlignment="1">
      <alignment horizontal="center" vertical="center"/>
    </xf>
    <xf numFmtId="9" fontId="29" fillId="0" borderId="154" xfId="3" applyFont="1" applyBorder="1" applyAlignment="1">
      <alignment vertical="center"/>
    </xf>
    <xf numFmtId="9" fontId="61" fillId="0" borderId="154" xfId="3" applyFont="1" applyBorder="1" applyAlignment="1">
      <alignment vertical="center"/>
    </xf>
    <xf numFmtId="9" fontId="62" fillId="0" borderId="154" xfId="3" applyFont="1" applyBorder="1" applyAlignment="1">
      <alignment vertical="center"/>
    </xf>
    <xf numFmtId="9" fontId="25" fillId="0" borderId="154" xfId="3" applyFont="1" applyBorder="1" applyAlignment="1">
      <alignment horizontal="left" vertical="center"/>
    </xf>
    <xf numFmtId="0" fontId="25" fillId="0" borderId="154" xfId="2" applyFont="1" applyBorder="1" applyAlignment="1">
      <alignment horizontal="left" vertical="center"/>
    </xf>
    <xf numFmtId="178" fontId="61" fillId="0" borderId="156" xfId="2" applyNumberFormat="1" applyFont="1" applyBorder="1">
      <alignment vertical="center"/>
    </xf>
    <xf numFmtId="178" fontId="61" fillId="0" borderId="164" xfId="2" applyNumberFormat="1" applyFont="1" applyBorder="1">
      <alignment vertical="center"/>
    </xf>
    <xf numFmtId="178" fontId="61" fillId="0" borderId="155" xfId="2" applyNumberFormat="1" applyFont="1" applyBorder="1">
      <alignment vertical="center"/>
    </xf>
    <xf numFmtId="178" fontId="61" fillId="0" borderId="163" xfId="2" applyNumberFormat="1" applyFont="1" applyBorder="1">
      <alignment vertical="center"/>
    </xf>
    <xf numFmtId="178" fontId="61" fillId="0" borderId="218" xfId="2" applyNumberFormat="1" applyFont="1" applyBorder="1">
      <alignment vertical="center"/>
    </xf>
    <xf numFmtId="178" fontId="61" fillId="8" borderId="154" xfId="2" applyNumberFormat="1" applyFont="1" applyFill="1" applyBorder="1">
      <alignment vertical="center"/>
    </xf>
    <xf numFmtId="178" fontId="25" fillId="0" borderId="165" xfId="2" applyNumberFormat="1" applyFont="1" applyBorder="1">
      <alignment vertical="center"/>
    </xf>
    <xf numFmtId="178" fontId="25" fillId="0" borderId="154" xfId="2" applyNumberFormat="1" applyFont="1" applyBorder="1">
      <alignment vertical="center"/>
    </xf>
    <xf numFmtId="178" fontId="25" fillId="0" borderId="156" xfId="2" applyNumberFormat="1" applyFont="1" applyBorder="1">
      <alignment vertical="center"/>
    </xf>
    <xf numFmtId="178" fontId="25" fillId="0" borderId="155" xfId="2" applyNumberFormat="1" applyFont="1" applyBorder="1">
      <alignment vertical="center"/>
    </xf>
    <xf numFmtId="178" fontId="25" fillId="0" borderId="166" xfId="2" applyNumberFormat="1" applyFont="1" applyBorder="1">
      <alignment vertical="center"/>
    </xf>
    <xf numFmtId="178" fontId="25" fillId="0" borderId="167" xfId="2" applyNumberFormat="1" applyFont="1" applyBorder="1">
      <alignment vertical="center"/>
    </xf>
    <xf numFmtId="0" fontId="24" fillId="0" borderId="168" xfId="2" applyFont="1" applyBorder="1">
      <alignment vertical="center"/>
    </xf>
    <xf numFmtId="9" fontId="62" fillId="0" borderId="154" xfId="3" applyFont="1" applyBorder="1" applyAlignment="1">
      <alignment horizontal="left" vertical="center"/>
    </xf>
    <xf numFmtId="180" fontId="25" fillId="0" borderId="164" xfId="2" applyNumberFormat="1" applyFont="1" applyBorder="1">
      <alignment vertical="center"/>
    </xf>
    <xf numFmtId="180" fontId="25" fillId="0" borderId="154" xfId="2" applyNumberFormat="1" applyFont="1" applyBorder="1">
      <alignment vertical="center"/>
    </xf>
    <xf numFmtId="180" fontId="25" fillId="0" borderId="156" xfId="2" applyNumberFormat="1" applyFont="1" applyBorder="1">
      <alignment vertical="center"/>
    </xf>
    <xf numFmtId="180" fontId="25" fillId="0" borderId="155" xfId="2" applyNumberFormat="1" applyFont="1" applyBorder="1">
      <alignment vertical="center"/>
    </xf>
    <xf numFmtId="180" fontId="25" fillId="0" borderId="163" xfId="2" applyNumberFormat="1" applyFont="1" applyBorder="1">
      <alignment vertical="center"/>
    </xf>
    <xf numFmtId="180" fontId="25" fillId="0" borderId="218" xfId="2" applyNumberFormat="1" applyFont="1" applyBorder="1">
      <alignment vertical="center"/>
    </xf>
    <xf numFmtId="180" fontId="25" fillId="8" borderId="154" xfId="2" applyNumberFormat="1" applyFont="1" applyFill="1" applyBorder="1">
      <alignment vertical="center"/>
    </xf>
    <xf numFmtId="178" fontId="25" fillId="0" borderId="164" xfId="2" applyNumberFormat="1" applyFont="1" applyBorder="1">
      <alignment vertical="center"/>
    </xf>
    <xf numFmtId="178" fontId="25" fillId="0" borderId="163" xfId="2" applyNumberFormat="1" applyFont="1" applyBorder="1">
      <alignment vertical="center"/>
    </xf>
    <xf numFmtId="178" fontId="25" fillId="0" borderId="218" xfId="2" applyNumberFormat="1" applyFont="1" applyBorder="1">
      <alignment vertical="center"/>
    </xf>
    <xf numFmtId="178" fontId="25" fillId="8" borderId="154" xfId="2" applyNumberFormat="1" applyFont="1" applyFill="1" applyBorder="1">
      <alignment vertical="center"/>
    </xf>
    <xf numFmtId="0" fontId="24" fillId="0" borderId="54" xfId="2" applyFont="1" applyBorder="1" applyAlignment="1">
      <alignment horizontal="left" vertical="center"/>
    </xf>
    <xf numFmtId="0" fontId="24" fillId="0" borderId="35" xfId="2" applyFont="1" applyBorder="1" applyAlignment="1">
      <alignment horizontal="left" vertical="center"/>
    </xf>
    <xf numFmtId="0" fontId="24" fillId="0" borderId="21" xfId="2" applyFont="1" applyBorder="1" applyAlignment="1">
      <alignment horizontal="left" vertical="center"/>
    </xf>
    <xf numFmtId="180" fontId="24" fillId="0" borderId="163" xfId="2" applyNumberFormat="1" applyFont="1" applyBorder="1">
      <alignment vertical="center"/>
    </xf>
    <xf numFmtId="180" fontId="24" fillId="0" borderId="154" xfId="2" applyNumberFormat="1" applyFont="1" applyBorder="1">
      <alignment vertical="center"/>
    </xf>
    <xf numFmtId="180" fontId="24" fillId="0" borderId="156" xfId="2" applyNumberFormat="1" applyFont="1" applyBorder="1">
      <alignment vertical="center"/>
    </xf>
    <xf numFmtId="180" fontId="24" fillId="0" borderId="164" xfId="2" applyNumberFormat="1" applyFont="1" applyBorder="1">
      <alignment vertical="center"/>
    </xf>
    <xf numFmtId="180" fontId="24" fillId="0" borderId="155" xfId="2" applyNumberFormat="1" applyFont="1" applyBorder="1">
      <alignment vertical="center"/>
    </xf>
    <xf numFmtId="180" fontId="24" fillId="0" borderId="218" xfId="2" applyNumberFormat="1" applyFont="1" applyBorder="1">
      <alignment vertical="center"/>
    </xf>
    <xf numFmtId="180" fontId="24" fillId="8" borderId="154" xfId="2" applyNumberFormat="1" applyFont="1" applyFill="1" applyBorder="1">
      <alignment vertical="center"/>
    </xf>
    <xf numFmtId="180" fontId="24" fillId="0" borderId="165" xfId="2" applyNumberFormat="1" applyFont="1" applyBorder="1">
      <alignment vertical="center"/>
    </xf>
    <xf numFmtId="180" fontId="24" fillId="0" borderId="166" xfId="2" applyNumberFormat="1" applyFont="1" applyBorder="1">
      <alignment vertical="center"/>
    </xf>
    <xf numFmtId="180" fontId="24" fillId="0" borderId="167" xfId="2" applyNumberFormat="1" applyFont="1" applyBorder="1">
      <alignment vertical="center"/>
    </xf>
    <xf numFmtId="0" fontId="27" fillId="0" borderId="54" xfId="2" applyFont="1" applyBorder="1" applyAlignment="1">
      <alignment horizontal="left" vertical="center"/>
    </xf>
    <xf numFmtId="0" fontId="27" fillId="0" borderId="164" xfId="2" applyFont="1" applyBorder="1" applyAlignment="1">
      <alignment horizontal="left" vertical="center"/>
    </xf>
    <xf numFmtId="180" fontId="48" fillId="0" borderId="164" xfId="2" applyNumberFormat="1" applyFont="1" applyBorder="1">
      <alignment vertical="center"/>
    </xf>
    <xf numFmtId="0" fontId="27" fillId="0" borderId="164" xfId="2" applyFont="1" applyBorder="1">
      <alignment vertical="center"/>
    </xf>
    <xf numFmtId="181" fontId="24" fillId="0" borderId="154" xfId="2" applyNumberFormat="1" applyFont="1" applyBorder="1">
      <alignment vertical="center"/>
    </xf>
    <xf numFmtId="181" fontId="24" fillId="0" borderId="156" xfId="2" applyNumberFormat="1" applyFont="1" applyBorder="1">
      <alignment vertical="center"/>
    </xf>
    <xf numFmtId="181" fontId="24" fillId="0" borderId="164" xfId="2" applyNumberFormat="1" applyFont="1" applyBorder="1">
      <alignment vertical="center"/>
    </xf>
    <xf numFmtId="181" fontId="24" fillId="0" borderId="155" xfId="2" applyNumberFormat="1" applyFont="1" applyBorder="1">
      <alignment vertical="center"/>
    </xf>
    <xf numFmtId="181" fontId="24" fillId="0" borderId="163" xfId="2" applyNumberFormat="1" applyFont="1" applyBorder="1">
      <alignment vertical="center"/>
    </xf>
    <xf numFmtId="181" fontId="24" fillId="0" borderId="218" xfId="2" applyNumberFormat="1" applyFont="1" applyBorder="1">
      <alignment vertical="center"/>
    </xf>
    <xf numFmtId="181" fontId="24" fillId="8" borderId="154" xfId="2" applyNumberFormat="1" applyFont="1" applyFill="1" applyBorder="1">
      <alignment vertical="center"/>
    </xf>
    <xf numFmtId="181" fontId="24" fillId="0" borderId="165" xfId="2" applyNumberFormat="1" applyFont="1" applyBorder="1">
      <alignment vertical="center"/>
    </xf>
    <xf numFmtId="181" fontId="24" fillId="0" borderId="166" xfId="2" applyNumberFormat="1" applyFont="1" applyBorder="1">
      <alignment vertical="center"/>
    </xf>
    <xf numFmtId="181" fontId="24" fillId="0" borderId="167" xfId="2" applyNumberFormat="1" applyFont="1" applyBorder="1">
      <alignment vertical="center"/>
    </xf>
    <xf numFmtId="0" fontId="24" fillId="0" borderId="154" xfId="2" applyFont="1" applyBorder="1" applyAlignment="1">
      <alignment horizontal="left" vertical="center"/>
    </xf>
    <xf numFmtId="9" fontId="24" fillId="0" borderId="154" xfId="3" applyFont="1" applyBorder="1" applyAlignment="1">
      <alignment horizontal="left" vertical="center"/>
    </xf>
    <xf numFmtId="0" fontId="24" fillId="0" borderId="220" xfId="2" applyFont="1" applyBorder="1" applyAlignment="1">
      <alignment horizontal="left" vertical="center"/>
    </xf>
    <xf numFmtId="181" fontId="24" fillId="8" borderId="156" xfId="2" applyNumberFormat="1" applyFont="1" applyFill="1" applyBorder="1">
      <alignment vertical="center"/>
    </xf>
    <xf numFmtId="0" fontId="24" fillId="0" borderId="0" xfId="2" applyFont="1" applyAlignment="1">
      <alignment horizontal="left" vertical="center"/>
    </xf>
    <xf numFmtId="181" fontId="24" fillId="0" borderId="0" xfId="2" applyNumberFormat="1" applyFont="1">
      <alignment vertical="center"/>
    </xf>
    <xf numFmtId="9" fontId="24" fillId="0" borderId="0" xfId="2" applyNumberFormat="1" applyFont="1">
      <alignment vertical="center"/>
    </xf>
    <xf numFmtId="0" fontId="5" fillId="2" borderId="1" xfId="0" applyFont="1" applyFill="1" applyBorder="1" applyAlignment="1">
      <alignment vertical="top" wrapText="1"/>
    </xf>
    <xf numFmtId="0" fontId="5" fillId="2" borderId="6" xfId="0" applyFont="1" applyFill="1" applyBorder="1" applyAlignment="1">
      <alignment vertical="top"/>
    </xf>
    <xf numFmtId="0" fontId="63" fillId="2" borderId="0" xfId="0" applyFont="1" applyFill="1"/>
    <xf numFmtId="0" fontId="3" fillId="0" borderId="1" xfId="0" applyFont="1" applyFill="1" applyBorder="1" applyAlignment="1">
      <alignment vertical="top" wrapText="1"/>
    </xf>
    <xf numFmtId="0" fontId="24" fillId="0" borderId="0" xfId="2" applyFont="1" applyAlignment="1">
      <alignment horizontal="center" vertical="center"/>
    </xf>
    <xf numFmtId="0" fontId="24" fillId="0" borderId="19" xfId="2" applyFont="1" applyBorder="1" applyAlignment="1">
      <alignment horizontal="center" vertical="center"/>
    </xf>
    <xf numFmtId="0" fontId="24" fillId="0" borderId="5" xfId="2" applyFont="1" applyBorder="1" applyAlignment="1">
      <alignment horizontal="center" vertical="center"/>
    </xf>
    <xf numFmtId="0" fontId="24" fillId="0" borderId="6" xfId="2" applyFont="1" applyBorder="1" applyAlignment="1">
      <alignment horizontal="center" vertical="center"/>
    </xf>
    <xf numFmtId="0" fontId="24" fillId="0" borderId="1" xfId="2" applyFont="1" applyBorder="1" applyAlignment="1">
      <alignment horizontal="center" vertical="center"/>
    </xf>
    <xf numFmtId="0" fontId="26" fillId="0" borderId="19" xfId="2" applyFont="1" applyBorder="1" applyAlignment="1">
      <alignment horizontal="center" vertical="center"/>
    </xf>
    <xf numFmtId="0" fontId="26" fillId="0" borderId="5" xfId="2" applyFont="1" applyBorder="1" applyAlignment="1">
      <alignment horizontal="center" vertical="center"/>
    </xf>
    <xf numFmtId="0" fontId="26" fillId="0" borderId="6" xfId="2" applyFont="1" applyBorder="1" applyAlignment="1">
      <alignment horizontal="center" vertical="center"/>
    </xf>
    <xf numFmtId="0" fontId="24" fillId="0" borderId="153" xfId="2" applyFont="1" applyBorder="1" applyAlignment="1">
      <alignment horizontal="left" vertical="center"/>
    </xf>
    <xf numFmtId="0" fontId="24" fillId="0" borderId="156" xfId="2" applyFont="1" applyBorder="1" applyAlignment="1">
      <alignment horizontal="left" vertical="center"/>
    </xf>
    <xf numFmtId="0" fontId="26" fillId="0" borderId="36" xfId="2" applyFont="1" applyBorder="1" applyAlignment="1">
      <alignment horizontal="center" vertical="center"/>
    </xf>
    <xf numFmtId="0" fontId="26" fillId="0" borderId="38" xfId="2" applyFont="1" applyBorder="1" applyAlignment="1">
      <alignment horizontal="center" vertical="center"/>
    </xf>
    <xf numFmtId="0" fontId="26" fillId="0" borderId="41" xfId="2" applyFont="1" applyBorder="1" applyAlignment="1">
      <alignment horizontal="center" vertical="center"/>
    </xf>
    <xf numFmtId="181" fontId="24" fillId="0" borderId="3" xfId="2" applyNumberFormat="1" applyFont="1" applyBorder="1" applyAlignment="1">
      <alignment horizontal="center" vertical="center"/>
    </xf>
    <xf numFmtId="0" fontId="25" fillId="0" borderId="153" xfId="2" applyFont="1" applyBorder="1" applyAlignment="1">
      <alignment horizontal="left" vertical="center"/>
    </xf>
    <xf numFmtId="0" fontId="25" fillId="0" borderId="156" xfId="2" applyFont="1" applyBorder="1" applyAlignment="1">
      <alignment horizontal="left" vertical="center"/>
    </xf>
    <xf numFmtId="0" fontId="25" fillId="0" borderId="20" xfId="2" applyFont="1" applyBorder="1" applyAlignment="1">
      <alignment horizontal="left" vertical="center"/>
    </xf>
    <xf numFmtId="0" fontId="25" fillId="0" borderId="21" xfId="2" applyFont="1" applyBorder="1" applyAlignment="1">
      <alignment horizontal="left" vertical="center"/>
    </xf>
    <xf numFmtId="0" fontId="24" fillId="0" borderId="20" xfId="2" applyFont="1" applyBorder="1" applyAlignment="1">
      <alignment horizontal="left" vertical="center"/>
    </xf>
    <xf numFmtId="0" fontId="24" fillId="0" borderId="21" xfId="2" applyFont="1" applyBorder="1" applyAlignment="1">
      <alignment horizontal="left" vertical="center"/>
    </xf>
    <xf numFmtId="0" fontId="57" fillId="0" borderId="153" xfId="2" applyFont="1" applyBorder="1" applyAlignment="1">
      <alignment horizontal="center" vertical="center"/>
    </xf>
    <xf numFmtId="0" fontId="57" fillId="0" borderId="156" xfId="2" applyFont="1" applyBorder="1" applyAlignment="1">
      <alignment horizontal="center" vertical="center"/>
    </xf>
    <xf numFmtId="0" fontId="24" fillId="0" borderId="25" xfId="2" applyFont="1" applyBorder="1" applyAlignment="1">
      <alignment horizontal="center" vertical="center"/>
    </xf>
    <xf numFmtId="0" fontId="24" fillId="0" borderId="26" xfId="2" applyFont="1" applyBorder="1" applyAlignment="1">
      <alignment horizontal="center" vertical="center"/>
    </xf>
    <xf numFmtId="0" fontId="24" fillId="0" borderId="153" xfId="2" applyFont="1" applyBorder="1" applyAlignment="1">
      <alignment horizontal="center" vertical="center"/>
    </xf>
    <xf numFmtId="0" fontId="24" fillId="0" borderId="156" xfId="2" applyFont="1" applyBorder="1" applyAlignment="1">
      <alignment horizontal="center" vertical="center"/>
    </xf>
    <xf numFmtId="0" fontId="24" fillId="0" borderId="20" xfId="2" applyFont="1" applyBorder="1" applyAlignment="1">
      <alignment horizontal="center" vertical="center"/>
    </xf>
    <xf numFmtId="0" fontId="24" fillId="0" borderId="21" xfId="2" applyFont="1" applyBorder="1" applyAlignment="1">
      <alignment horizontal="center" vertical="center"/>
    </xf>
    <xf numFmtId="0" fontId="24" fillId="0" borderId="220" xfId="2" applyFont="1" applyBorder="1" applyAlignment="1">
      <alignment horizontal="center" vertical="center"/>
    </xf>
    <xf numFmtId="0" fontId="24" fillId="0" borderId="164" xfId="2" applyFont="1" applyBorder="1" applyAlignment="1">
      <alignment horizontal="center" vertical="center"/>
    </xf>
    <xf numFmtId="0" fontId="24" fillId="0" borderId="155" xfId="2" applyFont="1" applyBorder="1" applyAlignment="1">
      <alignment horizontal="center" vertical="center"/>
    </xf>
    <xf numFmtId="0" fontId="24" fillId="0" borderId="54" xfId="2" applyFont="1" applyBorder="1" applyAlignment="1">
      <alignment horizontal="center" vertical="center"/>
    </xf>
    <xf numFmtId="0" fontId="24" fillId="0" borderId="154" xfId="2" applyFont="1" applyBorder="1" applyAlignment="1">
      <alignment horizontal="center" vertical="center"/>
    </xf>
    <xf numFmtId="0" fontId="24" fillId="26" borderId="208" xfId="2" applyFont="1" applyFill="1" applyBorder="1" applyAlignment="1">
      <alignment horizontal="center" vertical="center"/>
    </xf>
    <xf numFmtId="0" fontId="24" fillId="26" borderId="209" xfId="2" applyFont="1" applyFill="1" applyBorder="1" applyAlignment="1">
      <alignment horizontal="center" vertical="center"/>
    </xf>
    <xf numFmtId="0" fontId="24" fillId="12" borderId="153" xfId="2" applyFont="1" applyFill="1" applyBorder="1" applyAlignment="1">
      <alignment horizontal="center" vertical="center"/>
    </xf>
    <xf numFmtId="0" fontId="24" fillId="12" borderId="156" xfId="2" applyFont="1" applyFill="1" applyBorder="1" applyAlignment="1">
      <alignment horizontal="center" vertical="center"/>
    </xf>
    <xf numFmtId="0" fontId="24" fillId="12" borderId="155" xfId="2" applyFont="1" applyFill="1" applyBorder="1" applyAlignment="1">
      <alignment horizontal="center" vertical="center"/>
    </xf>
    <xf numFmtId="0" fontId="24" fillId="12" borderId="154" xfId="2" applyFont="1" applyFill="1" applyBorder="1" applyAlignment="1">
      <alignment horizontal="center" vertical="center"/>
    </xf>
    <xf numFmtId="0" fontId="24" fillId="0" borderId="89" xfId="2" applyFont="1" applyBorder="1" applyAlignment="1">
      <alignment horizontal="center" vertical="center"/>
    </xf>
    <xf numFmtId="0" fontId="24" fillId="0" borderId="17" xfId="2" applyFont="1" applyBorder="1" applyAlignment="1">
      <alignment horizontal="center" vertical="center"/>
    </xf>
    <xf numFmtId="0" fontId="24" fillId="0" borderId="23" xfId="2" applyFont="1" applyBorder="1" applyAlignment="1">
      <alignment horizontal="center" vertical="center"/>
    </xf>
    <xf numFmtId="0" fontId="24" fillId="0" borderId="14" xfId="2" applyFont="1" applyBorder="1" applyAlignment="1">
      <alignment horizontal="center" vertical="center"/>
    </xf>
    <xf numFmtId="0" fontId="24" fillId="0" borderId="117" xfId="2" applyFont="1" applyBorder="1" applyAlignment="1">
      <alignment horizontal="center" vertical="center"/>
    </xf>
    <xf numFmtId="0" fontId="24" fillId="0" borderId="91" xfId="2" applyFont="1" applyBorder="1" applyAlignment="1">
      <alignment horizontal="center" vertical="center"/>
    </xf>
    <xf numFmtId="0" fontId="24" fillId="0" borderId="92" xfId="2" applyFont="1" applyBorder="1" applyAlignment="1">
      <alignment horizontal="center" vertical="center"/>
    </xf>
    <xf numFmtId="0" fontId="24" fillId="0" borderId="93" xfId="2" applyFont="1" applyBorder="1" applyAlignment="1">
      <alignment horizontal="center" vertical="center"/>
    </xf>
    <xf numFmtId="0" fontId="24" fillId="0" borderId="100" xfId="2" applyFont="1" applyBorder="1" applyAlignment="1">
      <alignment horizontal="center" vertical="center"/>
    </xf>
    <xf numFmtId="0" fontId="24" fillId="0" borderId="101" xfId="2" applyFont="1" applyBorder="1" applyAlignment="1">
      <alignment horizontal="center" vertical="center"/>
    </xf>
    <xf numFmtId="0" fontId="24" fillId="0" borderId="150" xfId="2" applyFont="1" applyBorder="1" applyAlignment="1">
      <alignment horizontal="center" vertical="center"/>
    </xf>
    <xf numFmtId="0" fontId="24" fillId="0" borderId="151" xfId="2" applyFont="1" applyBorder="1" applyAlignment="1">
      <alignment horizontal="center" vertical="center"/>
    </xf>
    <xf numFmtId="0" fontId="24" fillId="0" borderId="109" xfId="2" applyFont="1" applyBorder="1" applyAlignment="1">
      <alignment horizontal="center" vertical="center"/>
    </xf>
    <xf numFmtId="0" fontId="24" fillId="0" borderId="70" xfId="2" applyFont="1" applyBorder="1" applyAlignment="1">
      <alignment horizontal="center" vertical="center"/>
    </xf>
    <xf numFmtId="0" fontId="24" fillId="21" borderId="174" xfId="2" applyFont="1" applyFill="1" applyBorder="1" applyAlignment="1">
      <alignment horizontal="center" vertical="center"/>
    </xf>
    <xf numFmtId="0" fontId="24" fillId="21" borderId="38" xfId="2" applyFont="1" applyFill="1" applyBorder="1" applyAlignment="1">
      <alignment horizontal="center" vertical="center"/>
    </xf>
    <xf numFmtId="0" fontId="24" fillId="0" borderId="176" xfId="2" applyFont="1" applyBorder="1" applyAlignment="1">
      <alignment horizontal="center" vertical="center"/>
    </xf>
    <xf numFmtId="0" fontId="24" fillId="0" borderId="181" xfId="2" applyFont="1" applyBorder="1" applyAlignment="1">
      <alignment horizontal="center" vertical="center"/>
    </xf>
    <xf numFmtId="0" fontId="24" fillId="0" borderId="47" xfId="2" applyFont="1" applyBorder="1" applyAlignment="1">
      <alignment horizontal="center" vertical="center"/>
    </xf>
    <xf numFmtId="0" fontId="24" fillId="26" borderId="55" xfId="2" applyFont="1" applyFill="1" applyBorder="1" applyAlignment="1">
      <alignment horizontal="center" vertical="center"/>
    </xf>
    <xf numFmtId="0" fontId="24" fillId="26" borderId="21" xfId="2" applyFont="1" applyFill="1" applyBorder="1" applyAlignment="1">
      <alignment horizontal="center" vertical="center"/>
    </xf>
    <xf numFmtId="0" fontId="24" fillId="26" borderId="13" xfId="2" applyFont="1" applyFill="1" applyBorder="1" applyAlignment="1">
      <alignment horizontal="center" vertical="center"/>
    </xf>
    <xf numFmtId="0" fontId="24" fillId="26" borderId="0" xfId="2" applyFont="1" applyFill="1" applyAlignment="1">
      <alignment horizontal="center" vertical="center"/>
    </xf>
    <xf numFmtId="0" fontId="24" fillId="26" borderId="18" xfId="2" applyFont="1" applyFill="1" applyBorder="1" applyAlignment="1">
      <alignment horizontal="center" vertical="center"/>
    </xf>
    <xf numFmtId="0" fontId="24" fillId="26" borderId="15" xfId="2" applyFont="1" applyFill="1" applyBorder="1" applyAlignment="1">
      <alignment horizontal="center" vertical="center"/>
    </xf>
    <xf numFmtId="0" fontId="24" fillId="0" borderId="35" xfId="2" applyFont="1" applyBorder="1" applyAlignment="1">
      <alignment horizontal="center" vertical="center"/>
    </xf>
    <xf numFmtId="0" fontId="24" fillId="0" borderId="67" xfId="2" applyFont="1" applyBorder="1" applyAlignment="1">
      <alignment horizontal="center" vertical="center"/>
    </xf>
    <xf numFmtId="0" fontId="24" fillId="0" borderId="79" xfId="2" applyFont="1" applyBorder="1" applyAlignment="1">
      <alignment horizontal="center" vertical="center"/>
    </xf>
    <xf numFmtId="0" fontId="24" fillId="0" borderId="77" xfId="2" applyFont="1" applyBorder="1" applyAlignment="1">
      <alignment horizontal="center" vertical="center"/>
    </xf>
    <xf numFmtId="0" fontId="24" fillId="0" borderId="16" xfId="2" applyFont="1" applyBorder="1" applyAlignment="1">
      <alignment horizontal="center" vertical="center"/>
    </xf>
    <xf numFmtId="0" fontId="24" fillId="21" borderId="55" xfId="2" applyFont="1" applyFill="1" applyBorder="1" applyAlignment="1">
      <alignment horizontal="center" vertical="center"/>
    </xf>
    <xf numFmtId="0" fontId="24" fillId="21" borderId="21" xfId="2" applyFont="1" applyFill="1" applyBorder="1" applyAlignment="1">
      <alignment horizontal="center" vertical="center"/>
    </xf>
    <xf numFmtId="0" fontId="24" fillId="21" borderId="13" xfId="2" applyFont="1" applyFill="1" applyBorder="1" applyAlignment="1">
      <alignment horizontal="center" vertical="center"/>
    </xf>
    <xf numFmtId="0" fontId="24" fillId="21" borderId="0" xfId="2" applyFont="1" applyFill="1" applyAlignment="1">
      <alignment horizontal="center" vertical="center"/>
    </xf>
    <xf numFmtId="0" fontId="24" fillId="21" borderId="18" xfId="2" applyFont="1" applyFill="1" applyBorder="1" applyAlignment="1">
      <alignment horizontal="center" vertical="center"/>
    </xf>
    <xf numFmtId="0" fontId="24" fillId="21" borderId="15" xfId="2" applyFont="1" applyFill="1" applyBorder="1" applyAlignment="1">
      <alignment horizontal="center" vertical="center"/>
    </xf>
    <xf numFmtId="0" fontId="24" fillId="27" borderId="35" xfId="2" applyFont="1" applyFill="1" applyBorder="1" applyAlignment="1">
      <alignment horizontal="center" vertical="center"/>
    </xf>
    <xf numFmtId="0" fontId="24" fillId="27" borderId="67" xfId="2" applyFont="1" applyFill="1" applyBorder="1" applyAlignment="1">
      <alignment horizontal="center" vertical="center"/>
    </xf>
    <xf numFmtId="0" fontId="24" fillId="27" borderId="79" xfId="2" applyFont="1" applyFill="1" applyBorder="1" applyAlignment="1">
      <alignment horizontal="center" vertical="center"/>
    </xf>
    <xf numFmtId="0" fontId="24" fillId="0" borderId="75" xfId="2" applyFont="1" applyBorder="1" applyAlignment="1">
      <alignment horizontal="center" vertical="center"/>
    </xf>
    <xf numFmtId="0" fontId="24" fillId="9" borderId="153" xfId="2" applyFont="1" applyFill="1" applyBorder="1" applyAlignment="1">
      <alignment horizontal="center" vertical="center"/>
    </xf>
    <xf numFmtId="0" fontId="24" fillId="9" borderId="156" xfId="2" applyFont="1" applyFill="1" applyBorder="1" applyAlignment="1">
      <alignment horizontal="center" vertical="center"/>
    </xf>
    <xf numFmtId="0" fontId="43" fillId="23" borderId="20" xfId="2" applyFont="1" applyFill="1" applyBorder="1" applyAlignment="1">
      <alignment horizontal="center" vertical="center"/>
    </xf>
    <xf numFmtId="0" fontId="52" fillId="23" borderId="21" xfId="2" applyFont="1" applyFill="1" applyBorder="1" applyAlignment="1">
      <alignment horizontal="center" vertical="center"/>
    </xf>
    <xf numFmtId="0" fontId="52" fillId="23" borderId="22" xfId="2" applyFont="1" applyFill="1" applyBorder="1" applyAlignment="1">
      <alignment horizontal="center" vertical="center"/>
    </xf>
    <xf numFmtId="0" fontId="52" fillId="23" borderId="23" xfId="2" applyFont="1" applyFill="1" applyBorder="1" applyAlignment="1">
      <alignment horizontal="center" vertical="center"/>
    </xf>
    <xf numFmtId="0" fontId="52" fillId="23" borderId="0" xfId="2" applyFont="1" applyFill="1" applyAlignment="1">
      <alignment horizontal="center" vertical="center"/>
    </xf>
    <xf numFmtId="0" fontId="52" fillId="23" borderId="24" xfId="2" applyFont="1" applyFill="1" applyBorder="1" applyAlignment="1">
      <alignment horizontal="center" vertical="center"/>
    </xf>
    <xf numFmtId="0" fontId="52" fillId="23" borderId="77" xfId="2" applyFont="1" applyFill="1" applyBorder="1" applyAlignment="1">
      <alignment horizontal="center" vertical="center"/>
    </xf>
    <xf numFmtId="0" fontId="52" fillId="23" borderId="15" xfId="2" applyFont="1" applyFill="1" applyBorder="1" applyAlignment="1">
      <alignment horizontal="center" vertical="center"/>
    </xf>
    <xf numFmtId="0" fontId="52" fillId="23" borderId="78" xfId="2" applyFont="1" applyFill="1" applyBorder="1" applyAlignment="1">
      <alignment horizontal="center" vertical="center"/>
    </xf>
    <xf numFmtId="49" fontId="24" fillId="21" borderId="55" xfId="2" applyNumberFormat="1" applyFont="1" applyFill="1" applyBorder="1" applyAlignment="1">
      <alignment horizontal="center" vertical="center"/>
    </xf>
    <xf numFmtId="0" fontId="24" fillId="0" borderId="22" xfId="2" applyFont="1" applyBorder="1" applyAlignment="1">
      <alignment horizontal="center" vertical="center"/>
    </xf>
    <xf numFmtId="0" fontId="24" fillId="0" borderId="13" xfId="2" applyFont="1" applyBorder="1" applyAlignment="1">
      <alignment horizontal="center" vertical="center"/>
    </xf>
    <xf numFmtId="0" fontId="24" fillId="0" borderId="24" xfId="2" applyFont="1" applyBorder="1" applyAlignment="1">
      <alignment horizontal="center" vertical="center"/>
    </xf>
    <xf numFmtId="0" fontId="24" fillId="0" borderId="18" xfId="2" applyFont="1" applyBorder="1" applyAlignment="1">
      <alignment horizontal="center" vertical="center"/>
    </xf>
    <xf numFmtId="0" fontId="24" fillId="0" borderId="15" xfId="2" applyFont="1" applyBorder="1" applyAlignment="1">
      <alignment horizontal="center" vertical="center"/>
    </xf>
    <xf numFmtId="0" fontId="24" fillId="0" borderId="78" xfId="2" applyFont="1" applyBorder="1" applyAlignment="1">
      <alignment horizontal="center" vertical="center"/>
    </xf>
    <xf numFmtId="0" fontId="24" fillId="12" borderId="20" xfId="2" applyFont="1" applyFill="1" applyBorder="1" applyAlignment="1">
      <alignment horizontal="center" vertical="center"/>
    </xf>
    <xf numFmtId="0" fontId="24" fillId="12" borderId="21" xfId="2" applyFont="1" applyFill="1" applyBorder="1" applyAlignment="1">
      <alignment horizontal="center" vertical="center"/>
    </xf>
    <xf numFmtId="0" fontId="24" fillId="12" borderId="23" xfId="2" applyFont="1" applyFill="1" applyBorder="1" applyAlignment="1">
      <alignment horizontal="center" vertical="center"/>
    </xf>
    <xf numFmtId="0" fontId="24" fillId="12" borderId="0" xfId="2" applyFont="1" applyFill="1" applyAlignment="1">
      <alignment horizontal="center" vertical="center"/>
    </xf>
    <xf numFmtId="0" fontId="24" fillId="12" borderId="25" xfId="2" applyFont="1" applyFill="1" applyBorder="1" applyAlignment="1">
      <alignment horizontal="center" vertical="center"/>
    </xf>
    <xf numFmtId="0" fontId="24" fillId="12" borderId="26" xfId="2" applyFont="1" applyFill="1" applyBorder="1" applyAlignment="1">
      <alignment horizontal="center" vertical="center"/>
    </xf>
    <xf numFmtId="0" fontId="24" fillId="0" borderId="45" xfId="2" applyFont="1" applyBorder="1" applyAlignment="1">
      <alignment horizontal="center" vertical="center"/>
    </xf>
    <xf numFmtId="0" fontId="24" fillId="0" borderId="183" xfId="2" applyFont="1" applyBorder="1" applyAlignment="1">
      <alignment horizontal="center" vertical="center"/>
    </xf>
    <xf numFmtId="0" fontId="24" fillId="0" borderId="184" xfId="2" applyFont="1" applyBorder="1" applyAlignment="1">
      <alignment horizontal="center" vertical="center"/>
    </xf>
    <xf numFmtId="0" fontId="24" fillId="25" borderId="185" xfId="2" applyFont="1" applyFill="1" applyBorder="1" applyAlignment="1">
      <alignment horizontal="center" vertical="center"/>
    </xf>
    <xf numFmtId="0" fontId="24" fillId="25" borderId="186" xfId="2" applyFont="1" applyFill="1" applyBorder="1" applyAlignment="1">
      <alignment horizontal="center" vertical="center"/>
    </xf>
    <xf numFmtId="0" fontId="24" fillId="18" borderId="13" xfId="2" applyFont="1" applyFill="1" applyBorder="1" applyAlignment="1">
      <alignment horizontal="center" vertical="center"/>
    </xf>
    <xf numFmtId="0" fontId="24" fillId="18" borderId="0" xfId="2" applyFont="1" applyFill="1" applyAlignment="1">
      <alignment horizontal="center" vertical="center"/>
    </xf>
    <xf numFmtId="0" fontId="24" fillId="18" borderId="18" xfId="2" applyFont="1" applyFill="1" applyBorder="1" applyAlignment="1">
      <alignment horizontal="center" vertical="center"/>
    </xf>
    <xf numFmtId="0" fontId="24" fillId="18" borderId="15" xfId="2" applyFont="1" applyFill="1" applyBorder="1" applyAlignment="1">
      <alignment horizontal="center" vertical="center"/>
    </xf>
    <xf numFmtId="0" fontId="24" fillId="0" borderId="188" xfId="2" applyFont="1" applyBorder="1" applyAlignment="1">
      <alignment horizontal="center" vertical="center"/>
    </xf>
    <xf numFmtId="0" fontId="24" fillId="0" borderId="65" xfId="2" applyFont="1" applyBorder="1" applyAlignment="1">
      <alignment horizontal="center" vertical="center"/>
    </xf>
    <xf numFmtId="0" fontId="24" fillId="0" borderId="59" xfId="2" applyFont="1" applyBorder="1" applyAlignment="1">
      <alignment horizontal="center" vertical="center"/>
    </xf>
    <xf numFmtId="0" fontId="24" fillId="0" borderId="174" xfId="2" applyFont="1" applyBorder="1" applyAlignment="1">
      <alignment horizontal="center" vertical="center"/>
    </xf>
    <xf numFmtId="0" fontId="24" fillId="0" borderId="38" xfId="2" applyFont="1" applyBorder="1" applyAlignment="1">
      <alignment horizontal="center" vertical="center"/>
    </xf>
    <xf numFmtId="0" fontId="24" fillId="5" borderId="55" xfId="2" applyFont="1" applyFill="1" applyBorder="1" applyAlignment="1">
      <alignment horizontal="center" vertical="center"/>
    </xf>
    <xf numFmtId="0" fontId="24" fillId="5" borderId="21" xfId="2" applyFont="1" applyFill="1" applyBorder="1" applyAlignment="1">
      <alignment horizontal="center" vertical="center"/>
    </xf>
    <xf numFmtId="0" fontId="24" fillId="5" borderId="22" xfId="2" applyFont="1" applyFill="1" applyBorder="1" applyAlignment="1">
      <alignment horizontal="center" vertical="center"/>
    </xf>
    <xf numFmtId="0" fontId="24" fillId="5" borderId="13" xfId="2" applyFont="1" applyFill="1" applyBorder="1" applyAlignment="1">
      <alignment horizontal="center" vertical="center"/>
    </xf>
    <xf numFmtId="0" fontId="24" fillId="5" borderId="0" xfId="2" applyFont="1" applyFill="1" applyAlignment="1">
      <alignment horizontal="center" vertical="center"/>
    </xf>
    <xf numFmtId="0" fontId="24" fillId="5" borderId="24" xfId="2" applyFont="1" applyFill="1" applyBorder="1" applyAlignment="1">
      <alignment horizontal="center" vertical="center"/>
    </xf>
    <xf numFmtId="0" fontId="24" fillId="5" borderId="18" xfId="2" applyFont="1" applyFill="1" applyBorder="1" applyAlignment="1">
      <alignment horizontal="center" vertical="center"/>
    </xf>
    <xf numFmtId="0" fontId="24" fillId="5" borderId="15" xfId="2" applyFont="1" applyFill="1" applyBorder="1" applyAlignment="1">
      <alignment horizontal="center" vertical="center"/>
    </xf>
    <xf numFmtId="0" fontId="24" fillId="5" borderId="78" xfId="2" applyFont="1" applyFill="1" applyBorder="1" applyAlignment="1">
      <alignment horizontal="center" vertical="center"/>
    </xf>
    <xf numFmtId="0" fontId="24" fillId="0" borderId="27" xfId="2" applyFont="1" applyBorder="1" applyAlignment="1">
      <alignment horizontal="center" vertical="center"/>
    </xf>
    <xf numFmtId="0" fontId="24" fillId="12" borderId="15" xfId="2" applyFont="1" applyFill="1" applyBorder="1" applyAlignment="1">
      <alignment horizontal="center" vertical="center"/>
    </xf>
    <xf numFmtId="0" fontId="43" fillId="18" borderId="20" xfId="2" applyFont="1" applyFill="1" applyBorder="1" applyAlignment="1">
      <alignment horizontal="center" vertical="center"/>
    </xf>
    <xf numFmtId="0" fontId="52" fillId="0" borderId="21" xfId="2" applyFont="1" applyBorder="1" applyAlignment="1">
      <alignment horizontal="center" vertical="center"/>
    </xf>
    <xf numFmtId="0" fontId="52" fillId="0" borderId="22" xfId="2" applyFont="1" applyBorder="1" applyAlignment="1">
      <alignment horizontal="center" vertical="center"/>
    </xf>
    <xf numFmtId="0" fontId="52" fillId="0" borderId="23" xfId="2" applyFont="1" applyBorder="1" applyAlignment="1">
      <alignment horizontal="center" vertical="center"/>
    </xf>
    <xf numFmtId="0" fontId="52" fillId="0" borderId="0" xfId="2" applyFont="1" applyAlignment="1">
      <alignment horizontal="center" vertical="center"/>
    </xf>
    <xf numFmtId="0" fontId="52" fillId="0" borderId="24" xfId="2" applyFont="1" applyBorder="1" applyAlignment="1">
      <alignment horizontal="center" vertical="center"/>
    </xf>
    <xf numFmtId="0" fontId="52" fillId="0" borderId="77" xfId="2" applyFont="1" applyBorder="1" applyAlignment="1">
      <alignment horizontal="center" vertical="center"/>
    </xf>
    <xf numFmtId="0" fontId="52" fillId="0" borderId="15" xfId="2" applyFont="1" applyBorder="1" applyAlignment="1">
      <alignment horizontal="center" vertical="center"/>
    </xf>
    <xf numFmtId="0" fontId="52" fillId="0" borderId="78" xfId="2" applyFont="1" applyBorder="1" applyAlignment="1">
      <alignment horizontal="center" vertical="center"/>
    </xf>
    <xf numFmtId="0" fontId="43" fillId="6" borderId="20" xfId="2" applyFont="1" applyFill="1" applyBorder="1" applyAlignment="1">
      <alignment horizontal="center" vertical="center"/>
    </xf>
    <xf numFmtId="0" fontId="52" fillId="6" borderId="21" xfId="2" applyFont="1" applyFill="1" applyBorder="1" applyAlignment="1">
      <alignment horizontal="center" vertical="center"/>
    </xf>
    <xf numFmtId="0" fontId="52" fillId="6" borderId="22" xfId="2" applyFont="1" applyFill="1" applyBorder="1" applyAlignment="1">
      <alignment horizontal="center" vertical="center"/>
    </xf>
    <xf numFmtId="0" fontId="52" fillId="6" borderId="23" xfId="2" applyFont="1" applyFill="1" applyBorder="1" applyAlignment="1">
      <alignment horizontal="center" vertical="center"/>
    </xf>
    <xf numFmtId="0" fontId="52" fillId="6" borderId="0" xfId="2" applyFont="1" applyFill="1" applyAlignment="1">
      <alignment horizontal="center" vertical="center"/>
    </xf>
    <xf numFmtId="0" fontId="52" fillId="6" borderId="24" xfId="2" applyFont="1" applyFill="1" applyBorder="1" applyAlignment="1">
      <alignment horizontal="center" vertical="center"/>
    </xf>
    <xf numFmtId="0" fontId="52" fillId="6" borderId="77" xfId="2" applyFont="1" applyFill="1" applyBorder="1" applyAlignment="1">
      <alignment horizontal="center" vertical="center"/>
    </xf>
    <xf numFmtId="0" fontId="52" fillId="6" borderId="15" xfId="2" applyFont="1" applyFill="1" applyBorder="1" applyAlignment="1">
      <alignment horizontal="center" vertical="center"/>
    </xf>
    <xf numFmtId="0" fontId="52" fillId="6" borderId="78" xfId="2" applyFont="1" applyFill="1" applyBorder="1" applyAlignment="1">
      <alignment horizontal="center" vertical="center"/>
    </xf>
    <xf numFmtId="0" fontId="43" fillId="22" borderId="20" xfId="2" applyFont="1" applyFill="1" applyBorder="1" applyAlignment="1">
      <alignment horizontal="center" vertical="center"/>
    </xf>
    <xf numFmtId="0" fontId="43" fillId="5" borderId="20" xfId="2" applyFont="1" applyFill="1" applyBorder="1" applyAlignment="1">
      <alignment horizontal="center" vertical="center"/>
    </xf>
    <xf numFmtId="0" fontId="48" fillId="0" borderId="23" xfId="2" applyFont="1" applyBorder="1" applyAlignment="1">
      <alignment horizontal="center" vertical="center"/>
    </xf>
    <xf numFmtId="0" fontId="48" fillId="0" borderId="0" xfId="2" applyFont="1" applyAlignment="1">
      <alignment horizontal="center" vertical="center"/>
    </xf>
    <xf numFmtId="0" fontId="24" fillId="0" borderId="119" xfId="2" applyFont="1" applyBorder="1" applyAlignment="1">
      <alignment horizontal="center" vertical="center"/>
    </xf>
    <xf numFmtId="0" fontId="24" fillId="0" borderId="120" xfId="2" applyFont="1" applyBorder="1" applyAlignment="1">
      <alignment horizontal="center" vertical="center"/>
    </xf>
    <xf numFmtId="0" fontId="24" fillId="21" borderId="11" xfId="2" applyFont="1" applyFill="1" applyBorder="1" applyAlignment="1">
      <alignment horizontal="center" vertical="center"/>
    </xf>
    <xf numFmtId="0" fontId="24" fillId="21" borderId="12" xfId="2" applyFont="1" applyFill="1" applyBorder="1" applyAlignment="1">
      <alignment horizontal="center" vertical="center"/>
    </xf>
    <xf numFmtId="0" fontId="24" fillId="0" borderId="111" xfId="2" applyFont="1" applyBorder="1" applyAlignment="1">
      <alignment horizontal="center" vertical="center"/>
    </xf>
    <xf numFmtId="0" fontId="24" fillId="0" borderId="121" xfId="2" applyFont="1" applyBorder="1" applyAlignment="1">
      <alignment horizontal="center" vertical="center"/>
    </xf>
    <xf numFmtId="0" fontId="24" fillId="2" borderId="23" xfId="2" applyFont="1" applyFill="1" applyBorder="1" applyAlignment="1">
      <alignment horizontal="center" vertical="center"/>
    </xf>
    <xf numFmtId="0" fontId="24" fillId="2" borderId="0" xfId="2" applyFont="1" applyFill="1" applyAlignment="1">
      <alignment horizontal="center" vertical="center"/>
    </xf>
    <xf numFmtId="0" fontId="24" fillId="12" borderId="55" xfId="2" applyFont="1" applyFill="1" applyBorder="1" applyAlignment="1">
      <alignment horizontal="center" vertical="center" wrapText="1"/>
    </xf>
    <xf numFmtId="0" fontId="24" fillId="12" borderId="21" xfId="2" applyFont="1" applyFill="1" applyBorder="1" applyAlignment="1">
      <alignment horizontal="center" vertical="center" wrapText="1"/>
    </xf>
    <xf numFmtId="0" fontId="24" fillId="12" borderId="13" xfId="2" applyFont="1" applyFill="1" applyBorder="1" applyAlignment="1">
      <alignment horizontal="center" vertical="center" wrapText="1"/>
    </xf>
    <xf numFmtId="0" fontId="24" fillId="12" borderId="0" xfId="2" applyFont="1" applyFill="1" applyAlignment="1">
      <alignment horizontal="center" vertical="center" wrapText="1"/>
    </xf>
    <xf numFmtId="0" fontId="24" fillId="12" borderId="18" xfId="2" applyFont="1" applyFill="1" applyBorder="1" applyAlignment="1">
      <alignment horizontal="center" vertical="center" wrapText="1"/>
    </xf>
    <xf numFmtId="0" fontId="24" fillId="12" borderId="15" xfId="2" applyFont="1" applyFill="1" applyBorder="1" applyAlignment="1">
      <alignment horizontal="center" vertical="center" wrapText="1"/>
    </xf>
    <xf numFmtId="0" fontId="24" fillId="0" borderId="68" xfId="2" applyFont="1" applyBorder="1" applyAlignment="1">
      <alignment horizontal="center" vertical="center"/>
    </xf>
    <xf numFmtId="0" fontId="24" fillId="0" borderId="118" xfId="2" applyFont="1" applyBorder="1" applyAlignment="1">
      <alignment horizontal="center" vertical="center"/>
    </xf>
    <xf numFmtId="0" fontId="24" fillId="12" borderId="55" xfId="2" applyFont="1" applyFill="1" applyBorder="1" applyAlignment="1">
      <alignment horizontal="center" vertical="center"/>
    </xf>
    <xf numFmtId="0" fontId="24" fillId="12" borderId="13" xfId="2" applyFont="1" applyFill="1" applyBorder="1" applyAlignment="1">
      <alignment horizontal="center" vertical="center"/>
    </xf>
    <xf numFmtId="0" fontId="24" fillId="12" borderId="18" xfId="2" applyFont="1" applyFill="1" applyBorder="1" applyAlignment="1">
      <alignment horizontal="center" vertical="center"/>
    </xf>
    <xf numFmtId="0" fontId="24" fillId="0" borderId="90" xfId="2" applyFont="1" applyBorder="1" applyAlignment="1">
      <alignment horizontal="center" vertical="center"/>
    </xf>
    <xf numFmtId="0" fontId="24" fillId="0" borderId="102" xfId="2" applyFont="1" applyBorder="1" applyAlignment="1">
      <alignment horizontal="center" vertical="center"/>
    </xf>
    <xf numFmtId="0" fontId="43" fillId="5" borderId="21" xfId="2" applyFont="1" applyFill="1" applyBorder="1" applyAlignment="1">
      <alignment horizontal="center" vertical="center"/>
    </xf>
    <xf numFmtId="0" fontId="43" fillId="5" borderId="22" xfId="2" applyFont="1" applyFill="1" applyBorder="1" applyAlignment="1">
      <alignment horizontal="center" vertical="center"/>
    </xf>
    <xf numFmtId="0" fontId="43" fillId="5" borderId="23" xfId="2" applyFont="1" applyFill="1" applyBorder="1" applyAlignment="1">
      <alignment horizontal="center" vertical="center"/>
    </xf>
    <xf numFmtId="0" fontId="43" fillId="5" borderId="0" xfId="2" applyFont="1" applyFill="1" applyAlignment="1">
      <alignment horizontal="center" vertical="center"/>
    </xf>
    <xf numFmtId="0" fontId="43" fillId="5" borderId="24" xfId="2" applyFont="1" applyFill="1" applyBorder="1" applyAlignment="1">
      <alignment horizontal="center" vertical="center"/>
    </xf>
    <xf numFmtId="0" fontId="43" fillId="5" borderId="77" xfId="2" applyFont="1" applyFill="1" applyBorder="1" applyAlignment="1">
      <alignment horizontal="center" vertical="center"/>
    </xf>
    <xf numFmtId="0" fontId="43" fillId="5" borderId="15" xfId="2" applyFont="1" applyFill="1" applyBorder="1" applyAlignment="1">
      <alignment horizontal="center" vertical="center"/>
    </xf>
    <xf numFmtId="0" fontId="43" fillId="5" borderId="78" xfId="2" applyFont="1" applyFill="1" applyBorder="1" applyAlignment="1">
      <alignment horizontal="center" vertical="center"/>
    </xf>
    <xf numFmtId="49" fontId="43" fillId="18" borderId="20" xfId="2" applyNumberFormat="1" applyFont="1" applyFill="1" applyBorder="1" applyAlignment="1">
      <alignment horizontal="center" vertical="center"/>
    </xf>
    <xf numFmtId="49" fontId="43" fillId="18" borderId="21" xfId="2" applyNumberFormat="1" applyFont="1" applyFill="1" applyBorder="1" applyAlignment="1">
      <alignment horizontal="center" vertical="center"/>
    </xf>
    <xf numFmtId="49" fontId="43" fillId="18" borderId="22" xfId="2" applyNumberFormat="1" applyFont="1" applyFill="1" applyBorder="1" applyAlignment="1">
      <alignment horizontal="center" vertical="center"/>
    </xf>
    <xf numFmtId="49" fontId="43" fillId="18" borderId="23" xfId="2" applyNumberFormat="1" applyFont="1" applyFill="1" applyBorder="1" applyAlignment="1">
      <alignment horizontal="center" vertical="center"/>
    </xf>
    <xf numFmtId="49" fontId="43" fillId="18" borderId="0" xfId="2" applyNumberFormat="1" applyFont="1" applyFill="1" applyAlignment="1">
      <alignment horizontal="center" vertical="center"/>
    </xf>
    <xf numFmtId="49" fontId="43" fillId="18" borderId="24" xfId="2" applyNumberFormat="1" applyFont="1" applyFill="1" applyBorder="1" applyAlignment="1">
      <alignment horizontal="center" vertical="center"/>
    </xf>
    <xf numFmtId="49" fontId="43" fillId="18" borderId="77" xfId="2" applyNumberFormat="1" applyFont="1" applyFill="1" applyBorder="1" applyAlignment="1">
      <alignment horizontal="center" vertical="center"/>
    </xf>
    <xf numFmtId="49" fontId="43" fillId="18" borderId="15" xfId="2" applyNumberFormat="1" applyFont="1" applyFill="1" applyBorder="1" applyAlignment="1">
      <alignment horizontal="center" vertical="center"/>
    </xf>
    <xf numFmtId="49" fontId="43" fillId="18" borderId="78" xfId="2" applyNumberFormat="1" applyFont="1" applyFill="1" applyBorder="1" applyAlignment="1">
      <alignment horizontal="center" vertical="center"/>
    </xf>
    <xf numFmtId="0" fontId="25" fillId="19" borderId="68" xfId="2" applyFont="1" applyFill="1" applyBorder="1" applyAlignment="1">
      <alignment horizontal="center" vertical="center"/>
    </xf>
    <xf numFmtId="0" fontId="25" fillId="19" borderId="100" xfId="2" applyFont="1" applyFill="1" applyBorder="1" applyAlignment="1">
      <alignment horizontal="center" vertical="center"/>
    </xf>
    <xf numFmtId="0" fontId="25" fillId="19" borderId="101" xfId="2" applyFont="1" applyFill="1" applyBorder="1" applyAlignment="1">
      <alignment horizontal="center" vertical="center"/>
    </xf>
    <xf numFmtId="0" fontId="24" fillId="19" borderId="102" xfId="2" applyFont="1" applyFill="1" applyBorder="1" applyAlignment="1">
      <alignment horizontal="center" vertical="center"/>
    </xf>
    <xf numFmtId="0" fontId="24" fillId="19" borderId="100" xfId="2" applyFont="1" applyFill="1" applyBorder="1" applyAlignment="1">
      <alignment horizontal="center" vertical="center"/>
    </xf>
    <xf numFmtId="0" fontId="24" fillId="0" borderId="158" xfId="2" applyFont="1" applyBorder="1" applyAlignment="1">
      <alignment horizontal="center" vertical="center"/>
    </xf>
    <xf numFmtId="0" fontId="24" fillId="0" borderId="82" xfId="2" applyFont="1" applyBorder="1" applyAlignment="1">
      <alignment horizontal="center" vertical="center"/>
    </xf>
    <xf numFmtId="0" fontId="24" fillId="0" borderId="152" xfId="2" applyFont="1" applyBorder="1" applyAlignment="1">
      <alignment horizontal="center" vertical="center"/>
    </xf>
    <xf numFmtId="0" fontId="24" fillId="0" borderId="95" xfId="2" applyFont="1" applyBorder="1" applyAlignment="1">
      <alignment horizontal="center" vertical="center"/>
    </xf>
    <xf numFmtId="0" fontId="24" fillId="8" borderId="68" xfId="2" applyFont="1" applyFill="1" applyBorder="1" applyAlignment="1">
      <alignment horizontal="center" vertical="center"/>
    </xf>
    <xf numFmtId="0" fontId="24" fillId="8" borderId="100" xfId="2" applyFont="1" applyFill="1" applyBorder="1" applyAlignment="1">
      <alignment horizontal="center" vertical="center"/>
    </xf>
    <xf numFmtId="0" fontId="24" fillId="8" borderId="101" xfId="2" applyFont="1" applyFill="1" applyBorder="1" applyAlignment="1">
      <alignment horizontal="center" vertical="center"/>
    </xf>
    <xf numFmtId="0" fontId="24" fillId="8" borderId="102" xfId="2" applyFont="1" applyFill="1" applyBorder="1" applyAlignment="1">
      <alignment horizontal="center" vertical="center"/>
    </xf>
    <xf numFmtId="0" fontId="24" fillId="20" borderId="55" xfId="2" applyFont="1" applyFill="1" applyBorder="1" applyAlignment="1">
      <alignment horizontal="center" vertical="center" wrapText="1"/>
    </xf>
    <xf numFmtId="0" fontId="24" fillId="20" borderId="21" xfId="2" applyFont="1" applyFill="1" applyBorder="1" applyAlignment="1">
      <alignment horizontal="center" vertical="center" wrapText="1"/>
    </xf>
    <xf numFmtId="0" fontId="24" fillId="20" borderId="22" xfId="2" applyFont="1" applyFill="1" applyBorder="1" applyAlignment="1">
      <alignment horizontal="center" vertical="center"/>
    </xf>
    <xf numFmtId="0" fontId="24" fillId="20" borderId="13" xfId="2" applyFont="1" applyFill="1" applyBorder="1" applyAlignment="1">
      <alignment horizontal="center" vertical="center" wrapText="1"/>
    </xf>
    <xf numFmtId="0" fontId="24" fillId="20" borderId="0" xfId="2" applyFont="1" applyFill="1" applyAlignment="1">
      <alignment horizontal="center" vertical="center" wrapText="1"/>
    </xf>
    <xf numFmtId="0" fontId="24" fillId="20" borderId="24" xfId="2" applyFont="1" applyFill="1" applyBorder="1" applyAlignment="1">
      <alignment horizontal="center" vertical="center"/>
    </xf>
    <xf numFmtId="0" fontId="24" fillId="20" borderId="18" xfId="2" applyFont="1" applyFill="1" applyBorder="1" applyAlignment="1">
      <alignment horizontal="center" vertical="center" wrapText="1"/>
    </xf>
    <xf numFmtId="0" fontId="24" fillId="20" borderId="15" xfId="2" applyFont="1" applyFill="1" applyBorder="1" applyAlignment="1">
      <alignment horizontal="center" vertical="center" wrapText="1"/>
    </xf>
    <xf numFmtId="0" fontId="24" fillId="20" borderId="78" xfId="2" applyFont="1" applyFill="1" applyBorder="1" applyAlignment="1">
      <alignment horizontal="center" vertical="center"/>
    </xf>
    <xf numFmtId="0" fontId="24" fillId="0" borderId="148" xfId="2" applyFont="1" applyBorder="1" applyAlignment="1">
      <alignment horizontal="center" vertical="center"/>
    </xf>
    <xf numFmtId="0" fontId="24" fillId="0" borderId="149" xfId="2" applyFont="1" applyBorder="1" applyAlignment="1">
      <alignment horizontal="center" vertical="center"/>
    </xf>
    <xf numFmtId="49" fontId="43" fillId="19" borderId="20" xfId="2" applyNumberFormat="1" applyFont="1" applyFill="1" applyBorder="1" applyAlignment="1">
      <alignment horizontal="center" vertical="center"/>
    </xf>
    <xf numFmtId="49" fontId="43" fillId="19" borderId="21" xfId="2" applyNumberFormat="1" applyFont="1" applyFill="1" applyBorder="1" applyAlignment="1">
      <alignment horizontal="center" vertical="center"/>
    </xf>
    <xf numFmtId="49" fontId="43" fillId="19" borderId="22" xfId="2" applyNumberFormat="1" applyFont="1" applyFill="1" applyBorder="1" applyAlignment="1">
      <alignment horizontal="center" vertical="center"/>
    </xf>
    <xf numFmtId="49" fontId="43" fillId="19" borderId="23" xfId="2" applyNumberFormat="1" applyFont="1" applyFill="1" applyBorder="1" applyAlignment="1">
      <alignment horizontal="center" vertical="center"/>
    </xf>
    <xf numFmtId="49" fontId="43" fillId="19" borderId="0" xfId="2" applyNumberFormat="1" applyFont="1" applyFill="1" applyAlignment="1">
      <alignment horizontal="center" vertical="center"/>
    </xf>
    <xf numFmtId="49" fontId="43" fillId="19" borderId="24" xfId="2" applyNumberFormat="1" applyFont="1" applyFill="1" applyBorder="1" applyAlignment="1">
      <alignment horizontal="center" vertical="center"/>
    </xf>
    <xf numFmtId="49" fontId="43" fillId="19" borderId="77" xfId="2" applyNumberFormat="1" applyFont="1" applyFill="1" applyBorder="1" applyAlignment="1">
      <alignment horizontal="center" vertical="center"/>
    </xf>
    <xf numFmtId="49" fontId="43" fillId="19" borderId="15" xfId="2" applyNumberFormat="1" applyFont="1" applyFill="1" applyBorder="1" applyAlignment="1">
      <alignment horizontal="center" vertical="center"/>
    </xf>
    <xf numFmtId="49" fontId="43" fillId="19" borderId="78" xfId="2" applyNumberFormat="1" applyFont="1" applyFill="1" applyBorder="1" applyAlignment="1">
      <alignment horizontal="center" vertical="center"/>
    </xf>
    <xf numFmtId="0" fontId="24" fillId="19" borderId="23" xfId="2" applyFont="1" applyFill="1" applyBorder="1" applyAlignment="1">
      <alignment horizontal="center" vertical="center"/>
    </xf>
    <xf numFmtId="0" fontId="24" fillId="19" borderId="0" xfId="2" applyFont="1" applyFill="1" applyAlignment="1">
      <alignment horizontal="center" vertical="center"/>
    </xf>
    <xf numFmtId="49" fontId="43" fillId="14" borderId="20" xfId="2" applyNumberFormat="1" applyFont="1" applyFill="1" applyBorder="1" applyAlignment="1">
      <alignment horizontal="center" vertical="center"/>
    </xf>
    <xf numFmtId="49" fontId="43" fillId="14" borderId="21" xfId="2" applyNumberFormat="1" applyFont="1" applyFill="1" applyBorder="1" applyAlignment="1">
      <alignment horizontal="center" vertical="center"/>
    </xf>
    <xf numFmtId="49" fontId="43" fillId="14" borderId="22" xfId="2" applyNumberFormat="1" applyFont="1" applyFill="1" applyBorder="1" applyAlignment="1">
      <alignment horizontal="center" vertical="center"/>
    </xf>
    <xf numFmtId="49" fontId="43" fillId="14" borderId="23" xfId="2" applyNumberFormat="1" applyFont="1" applyFill="1" applyBorder="1" applyAlignment="1">
      <alignment horizontal="center" vertical="center"/>
    </xf>
    <xf numFmtId="49" fontId="43" fillId="14" borderId="0" xfId="2" applyNumberFormat="1" applyFont="1" applyFill="1" applyAlignment="1">
      <alignment horizontal="center" vertical="center"/>
    </xf>
    <xf numFmtId="49" fontId="43" fillId="14" borderId="24" xfId="2" applyNumberFormat="1" applyFont="1" applyFill="1" applyBorder="1" applyAlignment="1">
      <alignment horizontal="center" vertical="center"/>
    </xf>
    <xf numFmtId="49" fontId="43" fillId="14" borderId="77" xfId="2" applyNumberFormat="1" applyFont="1" applyFill="1" applyBorder="1" applyAlignment="1">
      <alignment horizontal="center" vertical="center"/>
    </xf>
    <xf numFmtId="49" fontId="43" fillId="14" borderId="15" xfId="2" applyNumberFormat="1" applyFont="1" applyFill="1" applyBorder="1" applyAlignment="1">
      <alignment horizontal="center" vertical="center"/>
    </xf>
    <xf numFmtId="49" fontId="43" fillId="14" borderId="78" xfId="2" applyNumberFormat="1" applyFont="1" applyFill="1" applyBorder="1" applyAlignment="1">
      <alignment horizontal="center" vertical="center"/>
    </xf>
    <xf numFmtId="49" fontId="24" fillId="12" borderId="11" xfId="2" applyNumberFormat="1" applyFont="1" applyFill="1" applyBorder="1" applyAlignment="1">
      <alignment horizontal="center" vertical="center"/>
    </xf>
    <xf numFmtId="0" fontId="24" fillId="0" borderId="12" xfId="2" applyFont="1" applyBorder="1" applyAlignment="1">
      <alignment horizontal="center" vertical="center"/>
    </xf>
    <xf numFmtId="0" fontId="24" fillId="0" borderId="110" xfId="2" applyFont="1" applyBorder="1" applyAlignment="1">
      <alignment horizontal="center" vertical="center"/>
    </xf>
    <xf numFmtId="0" fontId="24" fillId="17" borderId="55" xfId="2" applyFont="1" applyFill="1" applyBorder="1" applyAlignment="1">
      <alignment horizontal="center" vertical="center" wrapText="1"/>
    </xf>
    <xf numFmtId="0" fontId="24" fillId="17" borderId="21" xfId="2" applyFont="1" applyFill="1" applyBorder="1" applyAlignment="1">
      <alignment horizontal="center" vertical="center" wrapText="1"/>
    </xf>
    <xf numFmtId="0" fontId="24" fillId="17" borderId="22" xfId="2" applyFont="1" applyFill="1" applyBorder="1" applyAlignment="1">
      <alignment horizontal="center" vertical="center"/>
    </xf>
    <xf numFmtId="0" fontId="24" fillId="17" borderId="13" xfId="2" applyFont="1" applyFill="1" applyBorder="1" applyAlignment="1">
      <alignment horizontal="center" vertical="center" wrapText="1"/>
    </xf>
    <xf numFmtId="0" fontId="24" fillId="17" borderId="0" xfId="2" applyFont="1" applyFill="1" applyAlignment="1">
      <alignment horizontal="center" vertical="center" wrapText="1"/>
    </xf>
    <xf numFmtId="0" fontId="24" fillId="17" borderId="24" xfId="2" applyFont="1" applyFill="1" applyBorder="1" applyAlignment="1">
      <alignment horizontal="center" vertical="center"/>
    </xf>
    <xf numFmtId="0" fontId="24" fillId="17" borderId="18" xfId="2" applyFont="1" applyFill="1" applyBorder="1" applyAlignment="1">
      <alignment horizontal="center" vertical="center" wrapText="1"/>
    </xf>
    <xf numFmtId="0" fontId="24" fillId="17" borderId="15" xfId="2" applyFont="1" applyFill="1" applyBorder="1" applyAlignment="1">
      <alignment horizontal="center" vertical="center" wrapText="1"/>
    </xf>
    <xf numFmtId="0" fontId="24" fillId="17" borderId="78" xfId="2" applyFont="1" applyFill="1" applyBorder="1" applyAlignment="1">
      <alignment horizontal="center" vertical="center"/>
    </xf>
    <xf numFmtId="49" fontId="24" fillId="17" borderId="55" xfId="2" applyNumberFormat="1" applyFont="1" applyFill="1" applyBorder="1" applyAlignment="1">
      <alignment horizontal="center" vertical="center"/>
    </xf>
    <xf numFmtId="49" fontId="24" fillId="17" borderId="21" xfId="2" applyNumberFormat="1" applyFont="1" applyFill="1" applyBorder="1" applyAlignment="1">
      <alignment horizontal="center" vertical="center"/>
    </xf>
    <xf numFmtId="49" fontId="24" fillId="17" borderId="22" xfId="2" applyNumberFormat="1" applyFont="1" applyFill="1" applyBorder="1" applyAlignment="1">
      <alignment horizontal="center" vertical="center"/>
    </xf>
    <xf numFmtId="49" fontId="24" fillId="17" borderId="13" xfId="2" applyNumberFormat="1" applyFont="1" applyFill="1" applyBorder="1" applyAlignment="1">
      <alignment horizontal="center" vertical="center"/>
    </xf>
    <xf numFmtId="49" fontId="24" fillId="17" borderId="0" xfId="2" applyNumberFormat="1" applyFont="1" applyFill="1" applyAlignment="1">
      <alignment horizontal="center" vertical="center"/>
    </xf>
    <xf numFmtId="49" fontId="24" fillId="17" borderId="24" xfId="2" applyNumberFormat="1" applyFont="1" applyFill="1" applyBorder="1" applyAlignment="1">
      <alignment horizontal="center" vertical="center"/>
    </xf>
    <xf numFmtId="49" fontId="24" fillId="17" borderId="18" xfId="2" applyNumberFormat="1" applyFont="1" applyFill="1" applyBorder="1" applyAlignment="1">
      <alignment horizontal="center" vertical="center"/>
    </xf>
    <xf numFmtId="49" fontId="24" fillId="17" borderId="15" xfId="2" applyNumberFormat="1" applyFont="1" applyFill="1" applyBorder="1" applyAlignment="1">
      <alignment horizontal="center" vertical="center"/>
    </xf>
    <xf numFmtId="49" fontId="24" fillId="17" borderId="78" xfId="2" applyNumberFormat="1" applyFont="1" applyFill="1" applyBorder="1" applyAlignment="1">
      <alignment horizontal="center" vertical="center"/>
    </xf>
    <xf numFmtId="49" fontId="43" fillId="16" borderId="20" xfId="2" applyNumberFormat="1" applyFont="1" applyFill="1" applyBorder="1" applyAlignment="1">
      <alignment horizontal="center" vertical="center"/>
    </xf>
    <xf numFmtId="49" fontId="43" fillId="16" borderId="21" xfId="2" applyNumberFormat="1" applyFont="1" applyFill="1" applyBorder="1" applyAlignment="1">
      <alignment horizontal="center" vertical="center"/>
    </xf>
    <xf numFmtId="49" fontId="43" fillId="16" borderId="22" xfId="2" applyNumberFormat="1" applyFont="1" applyFill="1" applyBorder="1" applyAlignment="1">
      <alignment horizontal="center" vertical="center"/>
    </xf>
    <xf numFmtId="49" fontId="43" fillId="16" borderId="23" xfId="2" applyNumberFormat="1" applyFont="1" applyFill="1" applyBorder="1" applyAlignment="1">
      <alignment horizontal="center" vertical="center"/>
    </xf>
    <xf numFmtId="49" fontId="43" fillId="16" borderId="0" xfId="2" applyNumberFormat="1" applyFont="1" applyFill="1" applyAlignment="1">
      <alignment horizontal="center" vertical="center"/>
    </xf>
    <xf numFmtId="49" fontId="43" fillId="16" borderId="24" xfId="2" applyNumberFormat="1" applyFont="1" applyFill="1" applyBorder="1" applyAlignment="1">
      <alignment horizontal="center" vertical="center"/>
    </xf>
    <xf numFmtId="49" fontId="43" fillId="16" borderId="77" xfId="2" applyNumberFormat="1" applyFont="1" applyFill="1" applyBorder="1" applyAlignment="1">
      <alignment horizontal="center" vertical="center"/>
    </xf>
    <xf numFmtId="49" fontId="43" fillId="16" borderId="15" xfId="2" applyNumberFormat="1" applyFont="1" applyFill="1" applyBorder="1" applyAlignment="1">
      <alignment horizontal="center" vertical="center"/>
    </xf>
    <xf numFmtId="49" fontId="43" fillId="16" borderId="78" xfId="2" applyNumberFormat="1" applyFont="1" applyFill="1" applyBorder="1" applyAlignment="1">
      <alignment horizontal="center" vertical="center"/>
    </xf>
    <xf numFmtId="0" fontId="49" fillId="0" borderId="35" xfId="2" applyFont="1" applyBorder="1" applyAlignment="1">
      <alignment horizontal="center" vertical="center"/>
    </xf>
    <xf numFmtId="0" fontId="49" fillId="0" borderId="67" xfId="2" applyFont="1" applyBorder="1" applyAlignment="1">
      <alignment horizontal="center" vertical="center"/>
    </xf>
    <xf numFmtId="0" fontId="49" fillId="0" borderId="79" xfId="2" applyFont="1" applyBorder="1" applyAlignment="1">
      <alignment horizontal="center" vertical="center"/>
    </xf>
    <xf numFmtId="0" fontId="49" fillId="0" borderId="93" xfId="2" applyFont="1" applyBorder="1" applyAlignment="1">
      <alignment horizontal="center" vertical="center"/>
    </xf>
    <xf numFmtId="0" fontId="49" fillId="0" borderId="91" xfId="2" applyFont="1" applyBorder="1" applyAlignment="1">
      <alignment horizontal="center" vertical="center"/>
    </xf>
    <xf numFmtId="0" fontId="49" fillId="0" borderId="102" xfId="2" applyFont="1" applyBorder="1" applyAlignment="1">
      <alignment horizontal="center" vertical="center"/>
    </xf>
    <xf numFmtId="0" fontId="49" fillId="0" borderId="100" xfId="2" applyFont="1" applyBorder="1" applyAlignment="1">
      <alignment horizontal="center" vertical="center"/>
    </xf>
    <xf numFmtId="49" fontId="24" fillId="14" borderId="20" xfId="2" applyNumberFormat="1" applyFont="1" applyFill="1" applyBorder="1" applyAlignment="1">
      <alignment horizontal="center" vertical="center"/>
    </xf>
    <xf numFmtId="49" fontId="24" fillId="14" borderId="21" xfId="2" applyNumberFormat="1" applyFont="1" applyFill="1" applyBorder="1" applyAlignment="1">
      <alignment horizontal="center" vertical="center"/>
    </xf>
    <xf numFmtId="49" fontId="24" fillId="14" borderId="22" xfId="2" applyNumberFormat="1" applyFont="1" applyFill="1" applyBorder="1" applyAlignment="1">
      <alignment horizontal="center" vertical="center"/>
    </xf>
    <xf numFmtId="49" fontId="24" fillId="14" borderId="23" xfId="2" applyNumberFormat="1" applyFont="1" applyFill="1" applyBorder="1" applyAlignment="1">
      <alignment horizontal="center" vertical="center"/>
    </xf>
    <xf numFmtId="49" fontId="24" fillId="14" borderId="0" xfId="2" applyNumberFormat="1" applyFont="1" applyFill="1" applyAlignment="1">
      <alignment horizontal="center" vertical="center"/>
    </xf>
    <xf numFmtId="49" fontId="24" fillId="14" borderId="24" xfId="2" applyNumberFormat="1" applyFont="1" applyFill="1" applyBorder="1" applyAlignment="1">
      <alignment horizontal="center" vertical="center"/>
    </xf>
    <xf numFmtId="49" fontId="24" fillId="14" borderId="77" xfId="2" applyNumberFormat="1" applyFont="1" applyFill="1" applyBorder="1" applyAlignment="1">
      <alignment horizontal="center" vertical="center"/>
    </xf>
    <xf numFmtId="49" fontId="24" fillId="14" borderId="15" xfId="2" applyNumberFormat="1" applyFont="1" applyFill="1" applyBorder="1" applyAlignment="1">
      <alignment horizontal="center" vertical="center"/>
    </xf>
    <xf numFmtId="49" fontId="24" fillId="14" borderId="78" xfId="2" applyNumberFormat="1" applyFont="1" applyFill="1" applyBorder="1" applyAlignment="1">
      <alignment horizontal="center" vertical="center"/>
    </xf>
    <xf numFmtId="0" fontId="24" fillId="0" borderId="89" xfId="2" applyFont="1" applyBorder="1" applyAlignment="1">
      <alignment horizontal="left" vertical="center"/>
    </xf>
    <xf numFmtId="0" fontId="24" fillId="0" borderId="17" xfId="2" applyFont="1" applyBorder="1" applyAlignment="1">
      <alignment horizontal="left" vertical="center"/>
    </xf>
    <xf numFmtId="49" fontId="24" fillId="12" borderId="12" xfId="2" applyNumberFormat="1" applyFont="1" applyFill="1" applyBorder="1" applyAlignment="1">
      <alignment horizontal="center" vertical="center"/>
    </xf>
    <xf numFmtId="49" fontId="24" fillId="12" borderId="110" xfId="2" applyNumberFormat="1" applyFont="1" applyFill="1" applyBorder="1" applyAlignment="1">
      <alignment horizontal="center" vertical="center"/>
    </xf>
    <xf numFmtId="49" fontId="24" fillId="12" borderId="13" xfId="2" applyNumberFormat="1" applyFont="1" applyFill="1" applyBorder="1" applyAlignment="1">
      <alignment horizontal="center" vertical="center"/>
    </xf>
    <xf numFmtId="49" fontId="24" fillId="12" borderId="0" xfId="2" applyNumberFormat="1" applyFont="1" applyFill="1" applyAlignment="1">
      <alignment horizontal="center" vertical="center"/>
    </xf>
    <xf numFmtId="49" fontId="24" fillId="12" borderId="24" xfId="2" applyNumberFormat="1" applyFont="1" applyFill="1" applyBorder="1" applyAlignment="1">
      <alignment horizontal="center" vertical="center"/>
    </xf>
    <xf numFmtId="49" fontId="24" fillId="12" borderId="18" xfId="2" applyNumberFormat="1" applyFont="1" applyFill="1" applyBorder="1" applyAlignment="1">
      <alignment horizontal="center" vertical="center"/>
    </xf>
    <xf numFmtId="49" fontId="24" fillId="12" borderId="15" xfId="2" applyNumberFormat="1" applyFont="1" applyFill="1" applyBorder="1" applyAlignment="1">
      <alignment horizontal="center" vertical="center"/>
    </xf>
    <xf numFmtId="49" fontId="24" fillId="12" borderId="78" xfId="2" applyNumberFormat="1" applyFont="1" applyFill="1" applyBorder="1" applyAlignment="1">
      <alignment horizontal="center" vertical="center"/>
    </xf>
    <xf numFmtId="0" fontId="24" fillId="0" borderId="54" xfId="2" applyFont="1" applyBorder="1" applyAlignment="1">
      <alignment horizontal="left" vertical="center"/>
    </xf>
    <xf numFmtId="0" fontId="24" fillId="12" borderId="22" xfId="2" applyFont="1" applyFill="1" applyBorder="1" applyAlignment="1">
      <alignment horizontal="center" vertical="center" wrapText="1"/>
    </xf>
    <xf numFmtId="0" fontId="24" fillId="12" borderId="24" xfId="2" applyFont="1" applyFill="1" applyBorder="1" applyAlignment="1">
      <alignment horizontal="center" vertical="center" wrapText="1"/>
    </xf>
    <xf numFmtId="0" fontId="24" fillId="12" borderId="78" xfId="2" applyFont="1" applyFill="1" applyBorder="1" applyAlignment="1">
      <alignment horizontal="center" vertical="center" wrapText="1"/>
    </xf>
    <xf numFmtId="0" fontId="24" fillId="0" borderId="84" xfId="2" applyFont="1" applyBorder="1" applyAlignment="1">
      <alignment horizontal="center" vertical="center"/>
    </xf>
    <xf numFmtId="0" fontId="24" fillId="0" borderId="87" xfId="2" applyFont="1" applyBorder="1" applyAlignment="1">
      <alignment horizontal="center" vertical="center"/>
    </xf>
    <xf numFmtId="0" fontId="25" fillId="0" borderId="11" xfId="2" applyFont="1" applyBorder="1" applyAlignment="1">
      <alignment horizontal="center" vertical="center"/>
    </xf>
    <xf numFmtId="0" fontId="25" fillId="0" borderId="17" xfId="2" applyFont="1" applyBorder="1" applyAlignment="1">
      <alignment horizontal="center" vertical="center"/>
    </xf>
    <xf numFmtId="0" fontId="25" fillId="0" borderId="18" xfId="2" applyFont="1" applyBorder="1" applyAlignment="1">
      <alignment horizontal="center" vertical="center"/>
    </xf>
    <xf numFmtId="0" fontId="25" fillId="0" borderId="16" xfId="2" applyFont="1" applyBorder="1" applyAlignment="1">
      <alignment horizontal="center" vertical="center"/>
    </xf>
    <xf numFmtId="56" fontId="34" fillId="0" borderId="19" xfId="2" applyNumberFormat="1" applyFont="1" applyBorder="1" applyAlignment="1">
      <alignment horizontal="center" vertical="center"/>
    </xf>
    <xf numFmtId="0" fontId="34" fillId="0" borderId="5" xfId="2" applyFont="1" applyBorder="1" applyAlignment="1">
      <alignment horizontal="center" vertical="center"/>
    </xf>
    <xf numFmtId="0" fontId="34" fillId="0" borderId="6" xfId="2" applyFont="1" applyBorder="1" applyAlignment="1">
      <alignment horizontal="center" vertical="center"/>
    </xf>
    <xf numFmtId="0" fontId="23" fillId="0" borderId="21" xfId="2" applyBorder="1" applyAlignment="1">
      <alignment horizontal="center" vertical="center"/>
    </xf>
    <xf numFmtId="0" fontId="23" fillId="0" borderId="22" xfId="2" applyBorder="1" applyAlignment="1">
      <alignment horizontal="center" vertical="center"/>
    </xf>
    <xf numFmtId="0" fontId="23" fillId="0" borderId="25" xfId="2" applyBorder="1" applyAlignment="1">
      <alignment horizontal="center" vertical="center"/>
    </xf>
    <xf numFmtId="0" fontId="23" fillId="0" borderId="26" xfId="2" applyBorder="1" applyAlignment="1">
      <alignment horizontal="center" vertical="center"/>
    </xf>
    <xf numFmtId="0" fontId="23" fillId="0" borderId="27" xfId="2" applyBorder="1" applyAlignment="1">
      <alignment horizontal="center" vertical="center"/>
    </xf>
    <xf numFmtId="49" fontId="25" fillId="0" borderId="4" xfId="2" applyNumberFormat="1" applyFont="1" applyBorder="1" applyAlignment="1">
      <alignment horizontal="center" vertical="center"/>
    </xf>
    <xf numFmtId="49" fontId="25" fillId="0" borderId="3" xfId="2" applyNumberFormat="1" applyFont="1" applyBorder="1" applyAlignment="1">
      <alignment horizontal="center" vertical="center"/>
    </xf>
    <xf numFmtId="0" fontId="25" fillId="0" borderId="4" xfId="2" applyFont="1" applyBorder="1" applyAlignment="1">
      <alignment horizontal="center" vertical="center"/>
    </xf>
    <xf numFmtId="0" fontId="25" fillId="0" borderId="3" xfId="2" applyFont="1" applyBorder="1" applyAlignment="1">
      <alignment horizontal="center" vertical="center"/>
    </xf>
    <xf numFmtId="0" fontId="25" fillId="0" borderId="12" xfId="2" applyFont="1" applyBorder="1" applyAlignment="1">
      <alignment horizontal="center" vertical="center"/>
    </xf>
    <xf numFmtId="0" fontId="25" fillId="0" borderId="15" xfId="2" applyFont="1" applyBorder="1" applyAlignment="1">
      <alignment horizontal="center" vertical="center"/>
    </xf>
    <xf numFmtId="0" fontId="30" fillId="0" borderId="0" xfId="2" applyFont="1" applyAlignment="1">
      <alignment horizontal="center" vertical="center"/>
    </xf>
    <xf numFmtId="0" fontId="0" fillId="5" borderId="11" xfId="0" applyFill="1" applyBorder="1" applyAlignment="1">
      <alignment horizontal="center"/>
    </xf>
    <xf numFmtId="0" fontId="0" fillId="5" borderId="12" xfId="0" applyFill="1" applyBorder="1" applyAlignment="1">
      <alignment horizontal="center"/>
    </xf>
    <xf numFmtId="0" fontId="0" fillId="5" borderId="17" xfId="0" applyFill="1" applyBorder="1" applyAlignment="1">
      <alignment horizontal="center"/>
    </xf>
    <xf numFmtId="0" fontId="0" fillId="5" borderId="0" xfId="0" applyFill="1" applyAlignment="1">
      <alignment horizontal="center"/>
    </xf>
    <xf numFmtId="0" fontId="0" fillId="2" borderId="13" xfId="0" applyFill="1" applyBorder="1" applyAlignment="1">
      <alignment horizontal="center"/>
    </xf>
    <xf numFmtId="0" fontId="0" fillId="2" borderId="14" xfId="0" applyFill="1" applyBorder="1" applyAlignment="1">
      <alignment horizontal="center"/>
    </xf>
    <xf numFmtId="0" fontId="3" fillId="0" borderId="19" xfId="0" applyFont="1" applyFill="1" applyBorder="1" applyAlignment="1">
      <alignment horizontal="left" vertical="top" wrapText="1"/>
    </xf>
    <xf numFmtId="0" fontId="3" fillId="0" borderId="5" xfId="0" applyFont="1" applyFill="1" applyBorder="1" applyAlignment="1">
      <alignment horizontal="left" vertical="top"/>
    </xf>
    <xf numFmtId="0" fontId="3" fillId="0" borderId="6" xfId="0" applyFont="1" applyFill="1" applyBorder="1" applyAlignment="1">
      <alignment horizontal="left" vertical="top"/>
    </xf>
    <xf numFmtId="0" fontId="0" fillId="4" borderId="7" xfId="0" applyFill="1" applyBorder="1" applyAlignment="1">
      <alignment horizontal="center" vertical="top"/>
    </xf>
    <xf numFmtId="0" fontId="0" fillId="4" borderId="8" xfId="0" applyFill="1" applyBorder="1" applyAlignment="1">
      <alignment horizontal="center" vertical="top"/>
    </xf>
    <xf numFmtId="0" fontId="0" fillId="4" borderId="9" xfId="0" applyFill="1" applyBorder="1" applyAlignment="1">
      <alignment horizontal="center" vertical="top"/>
    </xf>
    <xf numFmtId="0" fontId="0" fillId="10" borderId="7" xfId="0" applyFill="1" applyBorder="1" applyAlignment="1">
      <alignment horizontal="center" vertical="top"/>
    </xf>
    <xf numFmtId="0" fontId="0" fillId="10" borderId="8" xfId="0" applyFill="1" applyBorder="1" applyAlignment="1">
      <alignment horizontal="center" vertical="top"/>
    </xf>
    <xf numFmtId="0" fontId="0" fillId="10" borderId="9" xfId="0" applyFill="1" applyBorder="1" applyAlignment="1">
      <alignment horizontal="center" vertical="top"/>
    </xf>
    <xf numFmtId="0" fontId="5" fillId="2" borderId="19"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14" fillId="10" borderId="19" xfId="0" applyFont="1" applyFill="1" applyBorder="1" applyAlignment="1">
      <alignment horizontal="left" vertical="top" wrapText="1"/>
    </xf>
    <xf numFmtId="0" fontId="14" fillId="10" borderId="5" xfId="0" applyFont="1" applyFill="1" applyBorder="1" applyAlignment="1">
      <alignment horizontal="left" vertical="top" wrapText="1"/>
    </xf>
    <xf numFmtId="0" fontId="14" fillId="10" borderId="6" xfId="0" applyFont="1" applyFill="1" applyBorder="1" applyAlignment="1">
      <alignment horizontal="left" vertical="top" wrapText="1"/>
    </xf>
    <xf numFmtId="0" fontId="5" fillId="2" borderId="5" xfId="0" applyFont="1" applyFill="1" applyBorder="1" applyAlignment="1">
      <alignment horizontal="left" vertical="top"/>
    </xf>
    <xf numFmtId="0" fontId="5" fillId="2" borderId="6" xfId="0" applyFont="1" applyFill="1" applyBorder="1" applyAlignment="1">
      <alignment horizontal="left" vertical="top"/>
    </xf>
    <xf numFmtId="0" fontId="66" fillId="2" borderId="0" xfId="0" applyFont="1" applyFill="1"/>
    <xf numFmtId="0" fontId="3" fillId="9" borderId="11" xfId="0" applyFont="1" applyFill="1" applyBorder="1" applyAlignment="1">
      <alignment vertical="top"/>
    </xf>
    <xf numFmtId="0" fontId="3" fillId="2" borderId="1" xfId="0" applyFont="1" applyFill="1" applyBorder="1" applyAlignment="1">
      <alignment vertical="top"/>
    </xf>
    <xf numFmtId="0" fontId="3" fillId="2" borderId="11" xfId="0" applyFont="1" applyFill="1" applyBorder="1" applyAlignment="1">
      <alignment vertical="top"/>
    </xf>
    <xf numFmtId="0" fontId="3" fillId="2" borderId="6" xfId="0" applyFont="1" applyFill="1" applyBorder="1" applyAlignment="1">
      <alignment vertical="top"/>
    </xf>
    <xf numFmtId="0" fontId="64" fillId="2" borderId="11" xfId="0" applyFont="1" applyFill="1" applyBorder="1" applyAlignment="1">
      <alignment vertical="top"/>
    </xf>
  </cellXfs>
  <cellStyles count="4">
    <cellStyle name="パーセント 2" xfId="3" xr:uid="{43CE655C-0116-4395-B1DA-A79FA722B92D}"/>
    <cellStyle name="ハイパーリンク" xfId="1" builtinId="8"/>
    <cellStyle name="標準" xfId="0" builtinId="0"/>
    <cellStyle name="標準 2" xfId="2" xr:uid="{4721EE48-E9B9-4074-B1E8-C2EFC0BAE112}"/>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12</xdr:col>
      <xdr:colOff>234950</xdr:colOff>
      <xdr:row>16</xdr:row>
      <xdr:rowOff>95250</xdr:rowOff>
    </xdr:from>
    <xdr:to>
      <xdr:col>13</xdr:col>
      <xdr:colOff>234950</xdr:colOff>
      <xdr:row>17</xdr:row>
      <xdr:rowOff>0</xdr:rowOff>
    </xdr:to>
    <xdr:cxnSp macro="">
      <xdr:nvCxnSpPr>
        <xdr:cNvPr id="6" name="直線矢印コネクタ 5">
          <a:extLst>
            <a:ext uri="{FF2B5EF4-FFF2-40B4-BE49-F238E27FC236}">
              <a16:creationId xmlns:a16="http://schemas.microsoft.com/office/drawing/2014/main" id="{C41C9FD7-9C4D-9C16-3A2A-92993691558D}"/>
            </a:ext>
          </a:extLst>
        </xdr:cNvPr>
        <xdr:cNvCxnSpPr/>
      </xdr:nvCxnSpPr>
      <xdr:spPr>
        <a:xfrm flipV="1">
          <a:off x="3562350" y="3276600"/>
          <a:ext cx="247650" cy="127000"/>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6350</xdr:colOff>
      <xdr:row>16</xdr:row>
      <xdr:rowOff>82550</xdr:rowOff>
    </xdr:from>
    <xdr:to>
      <xdr:col>24</xdr:col>
      <xdr:colOff>0</xdr:colOff>
      <xdr:row>17</xdr:row>
      <xdr:rowOff>95250</xdr:rowOff>
    </xdr:to>
    <xdr:cxnSp macro="">
      <xdr:nvCxnSpPr>
        <xdr:cNvPr id="8" name="直線矢印コネクタ 7">
          <a:extLst>
            <a:ext uri="{FF2B5EF4-FFF2-40B4-BE49-F238E27FC236}">
              <a16:creationId xmlns:a16="http://schemas.microsoft.com/office/drawing/2014/main" id="{079C9386-2276-4ED3-B0A1-8BDE1B19D0A0}"/>
            </a:ext>
          </a:extLst>
        </xdr:cNvPr>
        <xdr:cNvCxnSpPr/>
      </xdr:nvCxnSpPr>
      <xdr:spPr>
        <a:xfrm flipV="1">
          <a:off x="4914900" y="8597900"/>
          <a:ext cx="1231900" cy="234950"/>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10</xdr:col>
      <xdr:colOff>538278</xdr:colOff>
      <xdr:row>14</xdr:row>
      <xdr:rowOff>19531</xdr:rowOff>
    </xdr:to>
    <xdr:pic>
      <xdr:nvPicPr>
        <xdr:cNvPr id="2" name="図 1">
          <a:extLst>
            <a:ext uri="{FF2B5EF4-FFF2-40B4-BE49-F238E27FC236}">
              <a16:creationId xmlns:a16="http://schemas.microsoft.com/office/drawing/2014/main" id="{7D2D2B37-FB3D-8316-B8C4-AD4E888BFFF4}"/>
            </a:ext>
          </a:extLst>
        </xdr:cNvPr>
        <xdr:cNvPicPr>
          <a:picLocks noChangeAspect="1"/>
        </xdr:cNvPicPr>
      </xdr:nvPicPr>
      <xdr:blipFill>
        <a:blip xmlns:r="http://schemas.openxmlformats.org/officeDocument/2006/relationships" r:embed="rId1"/>
        <a:stretch>
          <a:fillRect/>
        </a:stretch>
      </xdr:blipFill>
      <xdr:spPr>
        <a:xfrm>
          <a:off x="0" y="508000"/>
          <a:ext cx="12203228" cy="3448531"/>
        </a:xfrm>
        <a:prstGeom prst="rect">
          <a:avLst/>
        </a:prstGeom>
      </xdr:spPr>
    </xdr:pic>
    <xdr:clientData/>
  </xdr:twoCellAnchor>
  <xdr:twoCellAnchor editAs="oneCell">
    <xdr:from>
      <xdr:col>0</xdr:col>
      <xdr:colOff>0</xdr:colOff>
      <xdr:row>15</xdr:row>
      <xdr:rowOff>0</xdr:rowOff>
    </xdr:from>
    <xdr:to>
      <xdr:col>10</xdr:col>
      <xdr:colOff>509699</xdr:colOff>
      <xdr:row>16</xdr:row>
      <xdr:rowOff>219145</xdr:rowOff>
    </xdr:to>
    <xdr:pic>
      <xdr:nvPicPr>
        <xdr:cNvPr id="3" name="図 2">
          <a:extLst>
            <a:ext uri="{FF2B5EF4-FFF2-40B4-BE49-F238E27FC236}">
              <a16:creationId xmlns:a16="http://schemas.microsoft.com/office/drawing/2014/main" id="{8F437EB1-B321-370F-6137-D33489653D59}"/>
            </a:ext>
          </a:extLst>
        </xdr:cNvPr>
        <xdr:cNvPicPr>
          <a:picLocks noChangeAspect="1"/>
        </xdr:cNvPicPr>
      </xdr:nvPicPr>
      <xdr:blipFill>
        <a:blip xmlns:r="http://schemas.openxmlformats.org/officeDocument/2006/relationships" r:embed="rId2"/>
        <a:stretch>
          <a:fillRect/>
        </a:stretch>
      </xdr:blipFill>
      <xdr:spPr>
        <a:xfrm>
          <a:off x="0" y="4222750"/>
          <a:ext cx="12174649" cy="5048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825500</xdr:colOff>
      <xdr:row>5</xdr:row>
      <xdr:rowOff>698500</xdr:rowOff>
    </xdr:from>
    <xdr:to>
      <xdr:col>17</xdr:col>
      <xdr:colOff>228600</xdr:colOff>
      <xdr:row>5</xdr:row>
      <xdr:rowOff>908050</xdr:rowOff>
    </xdr:to>
    <xdr:sp macro="" textlink="">
      <xdr:nvSpPr>
        <xdr:cNvPr id="2" name="AutoShape 2">
          <a:extLst>
            <a:ext uri="{FF2B5EF4-FFF2-40B4-BE49-F238E27FC236}">
              <a16:creationId xmlns:a16="http://schemas.microsoft.com/office/drawing/2014/main" id="{DF08CDBB-9A73-41F2-B6B8-777443F41FE3}"/>
            </a:ext>
          </a:extLst>
        </xdr:cNvPr>
        <xdr:cNvSpPr>
          <a:spLocks noChangeArrowheads="1"/>
        </xdr:cNvSpPr>
      </xdr:nvSpPr>
      <xdr:spPr bwMode="auto">
        <a:xfrm flipV="1">
          <a:off x="12077700" y="2686050"/>
          <a:ext cx="228600" cy="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67</xdr:col>
      <xdr:colOff>203200</xdr:colOff>
      <xdr:row>91</xdr:row>
      <xdr:rowOff>514350</xdr:rowOff>
    </xdr:from>
    <xdr:to>
      <xdr:col>67</xdr:col>
      <xdr:colOff>431800</xdr:colOff>
      <xdr:row>91</xdr:row>
      <xdr:rowOff>514350</xdr:rowOff>
    </xdr:to>
    <xdr:sp macro="" textlink="">
      <xdr:nvSpPr>
        <xdr:cNvPr id="3" name="AutoShape 5">
          <a:extLst>
            <a:ext uri="{FF2B5EF4-FFF2-40B4-BE49-F238E27FC236}">
              <a16:creationId xmlns:a16="http://schemas.microsoft.com/office/drawing/2014/main" id="{FDB66AB2-6A3E-47DA-9A85-540165A4F482}"/>
            </a:ext>
          </a:extLst>
        </xdr:cNvPr>
        <xdr:cNvSpPr>
          <a:spLocks noChangeArrowheads="1"/>
        </xdr:cNvSpPr>
      </xdr:nvSpPr>
      <xdr:spPr bwMode="auto">
        <a:xfrm flipV="1">
          <a:off x="38969950" y="19583400"/>
          <a:ext cx="228600" cy="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850900</xdr:colOff>
      <xdr:row>415</xdr:row>
      <xdr:rowOff>177800</xdr:rowOff>
    </xdr:from>
    <xdr:to>
      <xdr:col>39</xdr:col>
      <xdr:colOff>965200</xdr:colOff>
      <xdr:row>416</xdr:row>
      <xdr:rowOff>228600</xdr:rowOff>
    </xdr:to>
    <xdr:sp macro="" textlink="">
      <xdr:nvSpPr>
        <xdr:cNvPr id="4" name="Rectangle 144">
          <a:extLst>
            <a:ext uri="{FF2B5EF4-FFF2-40B4-BE49-F238E27FC236}">
              <a16:creationId xmlns:a16="http://schemas.microsoft.com/office/drawing/2014/main" id="{EEAF643B-9E48-4B1F-BB78-7CBDC691C04E}"/>
            </a:ext>
          </a:extLst>
        </xdr:cNvPr>
        <xdr:cNvSpPr>
          <a:spLocks noChangeArrowheads="1"/>
        </xdr:cNvSpPr>
      </xdr:nvSpPr>
      <xdr:spPr bwMode="auto">
        <a:xfrm>
          <a:off x="16884650" y="44265850"/>
          <a:ext cx="10972800" cy="3937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1447800</xdr:colOff>
      <xdr:row>231</xdr:row>
      <xdr:rowOff>0</xdr:rowOff>
    </xdr:from>
    <xdr:to>
      <xdr:col>58</xdr:col>
      <xdr:colOff>9397</xdr:colOff>
      <xdr:row>231</xdr:row>
      <xdr:rowOff>0</xdr:rowOff>
    </xdr:to>
    <xdr:sp macro="" textlink="">
      <xdr:nvSpPr>
        <xdr:cNvPr id="5" name="AutoShape 158">
          <a:extLst>
            <a:ext uri="{FF2B5EF4-FFF2-40B4-BE49-F238E27FC236}">
              <a16:creationId xmlns:a16="http://schemas.microsoft.com/office/drawing/2014/main" id="{6E9FF0E6-FDE8-4ED1-ADB3-DB543402B557}"/>
            </a:ext>
          </a:extLst>
        </xdr:cNvPr>
        <xdr:cNvSpPr>
          <a:spLocks noChangeArrowheads="1"/>
        </xdr:cNvSpPr>
      </xdr:nvSpPr>
      <xdr:spPr bwMode="auto">
        <a:xfrm>
          <a:off x="30397450" y="36061650"/>
          <a:ext cx="1596897" cy="0"/>
        </a:xfrm>
        <a:prstGeom prst="wedgeRoundRectCallout">
          <a:avLst>
            <a:gd name="adj1" fmla="val -26574"/>
            <a:gd name="adj2" fmla="val 162556"/>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3</a:t>
          </a:r>
          <a:r>
            <a:rPr lang="ja-JP" altLang="en-US" sz="2200" b="0" i="0" u="none" strike="noStrike" baseline="0">
              <a:solidFill>
                <a:srgbClr val="000000"/>
              </a:solidFill>
              <a:latin typeface="ＭＳ Ｐゴシック"/>
              <a:ea typeface="ＭＳ Ｐゴシック"/>
            </a:rPr>
            <a:t>月分　</a:t>
          </a:r>
          <a:r>
            <a:rPr lang="en-US" altLang="ja-JP" sz="2200" b="0" i="0" u="none" strike="noStrike" baseline="0">
              <a:solidFill>
                <a:srgbClr val="000000"/>
              </a:solidFill>
              <a:latin typeface="ＭＳ Ｐゴシック"/>
              <a:ea typeface="ＭＳ Ｐゴシック"/>
            </a:rPr>
            <a:t>9</a:t>
          </a:r>
          <a:r>
            <a:rPr lang="ja-JP" altLang="en-US" sz="2200" b="0" i="0" u="none" strike="noStrike" baseline="0">
              <a:solidFill>
                <a:srgbClr val="000000"/>
              </a:solidFill>
              <a:latin typeface="ＭＳ Ｐゴシック"/>
              <a:ea typeface="ＭＳ Ｐゴシック"/>
            </a:rPr>
            <a:t>台</a:t>
          </a:r>
        </a:p>
      </xdr:txBody>
    </xdr:sp>
    <xdr:clientData/>
  </xdr:twoCellAnchor>
  <xdr:twoCellAnchor>
    <xdr:from>
      <xdr:col>40</xdr:col>
      <xdr:colOff>636586</xdr:colOff>
      <xdr:row>133</xdr:row>
      <xdr:rowOff>0</xdr:rowOff>
    </xdr:from>
    <xdr:to>
      <xdr:col>44</xdr:col>
      <xdr:colOff>17431</xdr:colOff>
      <xdr:row>133</xdr:row>
      <xdr:rowOff>0</xdr:rowOff>
    </xdr:to>
    <xdr:sp macro="" textlink="">
      <xdr:nvSpPr>
        <xdr:cNvPr id="6" name="AutoShape 163">
          <a:extLst>
            <a:ext uri="{FF2B5EF4-FFF2-40B4-BE49-F238E27FC236}">
              <a16:creationId xmlns:a16="http://schemas.microsoft.com/office/drawing/2014/main" id="{5443FF68-5F4D-429B-BAF9-79E1F73E0FA7}"/>
            </a:ext>
          </a:extLst>
        </xdr:cNvPr>
        <xdr:cNvSpPr>
          <a:spLocks noChangeArrowheads="1"/>
        </xdr:cNvSpPr>
      </xdr:nvSpPr>
      <xdr:spPr bwMode="auto">
        <a:xfrm>
          <a:off x="27857450" y="20326350"/>
          <a:ext cx="0" cy="0"/>
        </a:xfrm>
        <a:prstGeom prst="wedgeRoundRectCallout">
          <a:avLst>
            <a:gd name="adj1" fmla="val 36300"/>
            <a:gd name="adj2" fmla="val 102286"/>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a:t>
          </a:r>
          <a:r>
            <a:rPr lang="ja-JP" altLang="en-US" sz="2200" b="0" i="0" u="none" strike="noStrike" baseline="0">
              <a:solidFill>
                <a:srgbClr val="000000"/>
              </a:solidFill>
              <a:latin typeface="ＭＳ Ｐゴシック"/>
              <a:ea typeface="ＭＳ Ｐゴシック"/>
            </a:rPr>
            <a:t>　</a:t>
          </a:r>
          <a:r>
            <a:rPr lang="en-US" altLang="ja-JP" sz="2200" b="0" i="0" u="none" strike="noStrike" baseline="0">
              <a:solidFill>
                <a:srgbClr val="000000"/>
              </a:solidFill>
              <a:latin typeface="ＭＳ Ｐゴシック"/>
              <a:ea typeface="ＭＳ Ｐゴシック"/>
            </a:rPr>
            <a:t>10</a:t>
          </a:r>
          <a:r>
            <a:rPr lang="ja-JP" altLang="en-US" sz="2200" b="0" i="0" u="none" strike="noStrike" baseline="0">
              <a:solidFill>
                <a:srgbClr val="000000"/>
              </a:solidFill>
              <a:latin typeface="ＭＳ Ｐゴシック"/>
              <a:ea typeface="ＭＳ Ｐゴシック"/>
            </a:rPr>
            <a:t>台含む</a:t>
          </a:r>
          <a:endParaRPr lang="en-US" altLang="ja-JP" sz="2200" b="0" i="0" u="none" strike="noStrike" baseline="0">
            <a:solidFill>
              <a:srgbClr val="000000"/>
            </a:solidFill>
            <a:latin typeface="ＭＳ Ｐゴシック"/>
            <a:ea typeface="ＭＳ Ｐゴシック"/>
          </a:endParaRPr>
        </a:p>
        <a:p>
          <a:pPr algn="ctr" rtl="0">
            <a:defRPr sz="1000"/>
          </a:pPr>
          <a:r>
            <a:rPr lang="en-US" altLang="ja-JP" sz="2200" b="0" i="0" u="none" strike="noStrike" baseline="0">
              <a:solidFill>
                <a:srgbClr val="000000"/>
              </a:solidFill>
              <a:latin typeface="ＭＳ Ｐゴシック"/>
              <a:ea typeface="ＭＳ Ｐゴシック"/>
            </a:rPr>
            <a:t>50010</a:t>
          </a:r>
          <a:r>
            <a:rPr lang="ja-JP" altLang="en-US" sz="2200" b="0" i="0" u="none" strike="noStrike" baseline="0">
              <a:solidFill>
                <a:srgbClr val="000000"/>
              </a:solidFill>
              <a:latin typeface="ＭＳ Ｐゴシック"/>
              <a:ea typeface="ＭＳ Ｐゴシック"/>
            </a:rPr>
            <a:t>小組</a:t>
          </a:r>
        </a:p>
      </xdr:txBody>
    </xdr:sp>
    <xdr:clientData/>
  </xdr:twoCellAnchor>
  <xdr:twoCellAnchor>
    <xdr:from>
      <xdr:col>27</xdr:col>
      <xdr:colOff>6783</xdr:colOff>
      <xdr:row>412</xdr:row>
      <xdr:rowOff>286038</xdr:rowOff>
    </xdr:from>
    <xdr:to>
      <xdr:col>29</xdr:col>
      <xdr:colOff>516396</xdr:colOff>
      <xdr:row>414</xdr:row>
      <xdr:rowOff>149567</xdr:rowOff>
    </xdr:to>
    <xdr:sp macro="" textlink="">
      <xdr:nvSpPr>
        <xdr:cNvPr id="7" name="AutoShape 164">
          <a:extLst>
            <a:ext uri="{FF2B5EF4-FFF2-40B4-BE49-F238E27FC236}">
              <a16:creationId xmlns:a16="http://schemas.microsoft.com/office/drawing/2014/main" id="{42F0DABA-E880-47B9-99BC-ECB957080DD9}"/>
            </a:ext>
          </a:extLst>
        </xdr:cNvPr>
        <xdr:cNvSpPr>
          <a:spLocks noChangeArrowheads="1"/>
        </xdr:cNvSpPr>
      </xdr:nvSpPr>
      <xdr:spPr bwMode="auto">
        <a:xfrm>
          <a:off x="18948833" y="43345388"/>
          <a:ext cx="1881213" cy="549329"/>
        </a:xfrm>
        <a:prstGeom prst="wedgeRoundRectCallout">
          <a:avLst>
            <a:gd name="adj1" fmla="val -26560"/>
            <a:gd name="adj2" fmla="val 162014"/>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7</a:t>
          </a:r>
          <a:r>
            <a:rPr lang="ja-JP" altLang="en-US" sz="2200" b="0" i="0" u="none" strike="noStrike" baseline="0">
              <a:solidFill>
                <a:srgbClr val="000000"/>
              </a:solidFill>
              <a:latin typeface="ＭＳ Ｐゴシック"/>
              <a:ea typeface="ＭＳ Ｐゴシック"/>
            </a:rPr>
            <a:t>月分　</a:t>
          </a:r>
          <a:r>
            <a:rPr lang="en-US" altLang="ja-JP" sz="2200" b="0" i="0" u="none" strike="noStrike" baseline="0">
              <a:solidFill>
                <a:srgbClr val="000000"/>
              </a:solidFill>
              <a:latin typeface="ＭＳ Ｐゴシック"/>
              <a:ea typeface="ＭＳ Ｐゴシック"/>
            </a:rPr>
            <a:t>40</a:t>
          </a:r>
          <a:r>
            <a:rPr lang="ja-JP" altLang="en-US" sz="2200" b="0" i="0" u="none" strike="noStrike" baseline="0">
              <a:solidFill>
                <a:srgbClr val="000000"/>
              </a:solidFill>
              <a:latin typeface="ＭＳ Ｐゴシック"/>
              <a:ea typeface="ＭＳ Ｐゴシック"/>
            </a:rPr>
            <a:t>台</a:t>
          </a:r>
        </a:p>
      </xdr:txBody>
    </xdr:sp>
    <xdr:clientData/>
  </xdr:twoCellAnchor>
  <xdr:twoCellAnchor>
    <xdr:from>
      <xdr:col>19</xdr:col>
      <xdr:colOff>681038</xdr:colOff>
      <xdr:row>414</xdr:row>
      <xdr:rowOff>3175</xdr:rowOff>
    </xdr:from>
    <xdr:to>
      <xdr:col>22</xdr:col>
      <xdr:colOff>587383</xdr:colOff>
      <xdr:row>415</xdr:row>
      <xdr:rowOff>260384</xdr:rowOff>
    </xdr:to>
    <xdr:sp macro="" textlink="">
      <xdr:nvSpPr>
        <xdr:cNvPr id="8" name="AutoShape 165">
          <a:extLst>
            <a:ext uri="{FF2B5EF4-FFF2-40B4-BE49-F238E27FC236}">
              <a16:creationId xmlns:a16="http://schemas.microsoft.com/office/drawing/2014/main" id="{B9228246-192F-46B3-A53C-687B36886087}"/>
            </a:ext>
          </a:extLst>
        </xdr:cNvPr>
        <xdr:cNvSpPr>
          <a:spLocks noChangeArrowheads="1"/>
        </xdr:cNvSpPr>
      </xdr:nvSpPr>
      <xdr:spPr bwMode="auto">
        <a:xfrm>
          <a:off x="14136688" y="43748325"/>
          <a:ext cx="1963745" cy="600109"/>
        </a:xfrm>
        <a:prstGeom prst="wedgeRoundRectCallout">
          <a:avLst>
            <a:gd name="adj1" fmla="val -38306"/>
            <a:gd name="adj2" fmla="val 180273"/>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7</a:t>
          </a:r>
          <a:r>
            <a:rPr lang="ja-JP" altLang="en-US" sz="2200" b="0" i="0" u="none" strike="noStrike" baseline="0">
              <a:solidFill>
                <a:srgbClr val="000000"/>
              </a:solidFill>
              <a:latin typeface="ＭＳ Ｐゴシック"/>
              <a:ea typeface="ＭＳ Ｐゴシック"/>
            </a:rPr>
            <a:t>月分　</a:t>
          </a:r>
          <a:r>
            <a:rPr lang="en-US" altLang="ja-JP" sz="2200" b="0" i="0" u="none" strike="noStrike" baseline="0">
              <a:solidFill>
                <a:srgbClr val="000000"/>
              </a:solidFill>
              <a:latin typeface="ＭＳ Ｐゴシック"/>
              <a:ea typeface="ＭＳ Ｐゴシック"/>
            </a:rPr>
            <a:t>126</a:t>
          </a:r>
          <a:r>
            <a:rPr lang="ja-JP" altLang="en-US" sz="2200" b="0" i="0" u="none" strike="noStrike" baseline="0">
              <a:solidFill>
                <a:srgbClr val="000000"/>
              </a:solidFill>
              <a:latin typeface="ＭＳ Ｐゴシック"/>
              <a:ea typeface="ＭＳ Ｐゴシック"/>
            </a:rPr>
            <a:t>台</a:t>
          </a:r>
        </a:p>
      </xdr:txBody>
    </xdr:sp>
    <xdr:clientData/>
  </xdr:twoCellAnchor>
  <xdr:twoCellAnchor>
    <xdr:from>
      <xdr:col>62</xdr:col>
      <xdr:colOff>146050</xdr:colOff>
      <xdr:row>229</xdr:row>
      <xdr:rowOff>901700</xdr:rowOff>
    </xdr:from>
    <xdr:to>
      <xdr:col>63</xdr:col>
      <xdr:colOff>38100</xdr:colOff>
      <xdr:row>230</xdr:row>
      <xdr:rowOff>857250</xdr:rowOff>
    </xdr:to>
    <xdr:sp macro="" textlink="">
      <xdr:nvSpPr>
        <xdr:cNvPr id="9" name="Rectangle 172">
          <a:extLst>
            <a:ext uri="{FF2B5EF4-FFF2-40B4-BE49-F238E27FC236}">
              <a16:creationId xmlns:a16="http://schemas.microsoft.com/office/drawing/2014/main" id="{81BB4FD2-2B3A-46C0-B197-FE9B756A165C}"/>
            </a:ext>
          </a:extLst>
        </xdr:cNvPr>
        <xdr:cNvSpPr>
          <a:spLocks noChangeArrowheads="1"/>
        </xdr:cNvSpPr>
      </xdr:nvSpPr>
      <xdr:spPr bwMode="auto">
        <a:xfrm>
          <a:off x="35293300" y="36061650"/>
          <a:ext cx="615950" cy="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1196975</xdr:colOff>
      <xdr:row>93</xdr:row>
      <xdr:rowOff>0</xdr:rowOff>
    </xdr:from>
    <xdr:to>
      <xdr:col>58</xdr:col>
      <xdr:colOff>9507</xdr:colOff>
      <xdr:row>93</xdr:row>
      <xdr:rowOff>0</xdr:rowOff>
    </xdr:to>
    <xdr:sp macro="" textlink="">
      <xdr:nvSpPr>
        <xdr:cNvPr id="10" name="AutoShape 180">
          <a:extLst>
            <a:ext uri="{FF2B5EF4-FFF2-40B4-BE49-F238E27FC236}">
              <a16:creationId xmlns:a16="http://schemas.microsoft.com/office/drawing/2014/main" id="{1383C03C-A6EE-45E9-9284-3BFD4967439D}"/>
            </a:ext>
          </a:extLst>
        </xdr:cNvPr>
        <xdr:cNvSpPr>
          <a:spLocks noChangeArrowheads="1"/>
        </xdr:cNvSpPr>
      </xdr:nvSpPr>
      <xdr:spPr bwMode="auto">
        <a:xfrm>
          <a:off x="30267275" y="20326350"/>
          <a:ext cx="1727182" cy="0"/>
        </a:xfrm>
        <a:prstGeom prst="wedgeRoundRectCallout">
          <a:avLst>
            <a:gd name="adj1" fmla="val -66356"/>
            <a:gd name="adj2" fmla="val -30815"/>
            <a:gd name="adj3" fmla="val 16667"/>
          </a:avLst>
        </a:prstGeom>
        <a:solidFill>
          <a:srgbClr xmlns:mc="http://schemas.openxmlformats.org/markup-compatibility/2006" xmlns:a14="http://schemas.microsoft.com/office/drawing/2010/main" val="FFFFFF" mc:Ignorable="a14" a14:legacySpreadsheetColorIndex="65"/>
        </a:solidFill>
        <a:ln w="41275" cmpd="sng">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KRNV</a:t>
          </a:r>
          <a:r>
            <a:rPr lang="ja-JP" altLang="en-US" sz="2200" b="0" i="0" u="none" strike="noStrike" baseline="0">
              <a:solidFill>
                <a:srgbClr val="000000"/>
              </a:solidFill>
              <a:latin typeface="ＭＳ Ｐゴシック"/>
              <a:ea typeface="ＭＳ Ｐゴシック"/>
            </a:rPr>
            <a:t>　</a:t>
          </a:r>
          <a:r>
            <a:rPr lang="en-US" altLang="ja-JP" sz="2200" b="0" i="0" u="none" strike="noStrike" baseline="0">
              <a:solidFill>
                <a:srgbClr val="000000"/>
              </a:solidFill>
              <a:latin typeface="ＭＳ Ｐゴシック"/>
              <a:ea typeface="ＭＳ Ｐゴシック"/>
            </a:rPr>
            <a:t>B100</a:t>
          </a:r>
        </a:p>
      </xdr:txBody>
    </xdr:sp>
    <xdr:clientData/>
  </xdr:twoCellAnchor>
  <xdr:twoCellAnchor>
    <xdr:from>
      <xdr:col>23</xdr:col>
      <xdr:colOff>488950</xdr:colOff>
      <xdr:row>413</xdr:row>
      <xdr:rowOff>400050</xdr:rowOff>
    </xdr:from>
    <xdr:to>
      <xdr:col>24</xdr:col>
      <xdr:colOff>514350</xdr:colOff>
      <xdr:row>414</xdr:row>
      <xdr:rowOff>400050</xdr:rowOff>
    </xdr:to>
    <xdr:sp macro="" textlink="">
      <xdr:nvSpPr>
        <xdr:cNvPr id="11" name="Rectangle 182">
          <a:extLst>
            <a:ext uri="{FF2B5EF4-FFF2-40B4-BE49-F238E27FC236}">
              <a16:creationId xmlns:a16="http://schemas.microsoft.com/office/drawing/2014/main" id="{F6198A23-6DB4-4950-8929-A14DD7347C43}"/>
            </a:ext>
          </a:extLst>
        </xdr:cNvPr>
        <xdr:cNvSpPr>
          <a:spLocks noChangeArrowheads="1"/>
        </xdr:cNvSpPr>
      </xdr:nvSpPr>
      <xdr:spPr bwMode="auto">
        <a:xfrm>
          <a:off x="16687800" y="43745150"/>
          <a:ext cx="711200" cy="342900"/>
        </a:xfrm>
        <a:prstGeom prst="rect">
          <a:avLst/>
        </a:prstGeom>
        <a:noFill/>
        <a:ln w="41275">
          <a:solidFill>
            <a:srgbClr xmlns:mc="http://schemas.openxmlformats.org/markup-compatibility/2006" xmlns:a14="http://schemas.microsoft.com/office/drawing/2010/main" val="0000FF" mc:Ignorable="a14" a14:legacySpreadsheetColorIndex="12"/>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55</xdr:col>
      <xdr:colOff>1076325</xdr:colOff>
      <xdr:row>93</xdr:row>
      <xdr:rowOff>0</xdr:rowOff>
    </xdr:from>
    <xdr:to>
      <xdr:col>57</xdr:col>
      <xdr:colOff>733237</xdr:colOff>
      <xdr:row>93</xdr:row>
      <xdr:rowOff>0</xdr:rowOff>
    </xdr:to>
    <xdr:sp macro="" textlink="">
      <xdr:nvSpPr>
        <xdr:cNvPr id="12" name="AutoShape 148">
          <a:extLst>
            <a:ext uri="{FF2B5EF4-FFF2-40B4-BE49-F238E27FC236}">
              <a16:creationId xmlns:a16="http://schemas.microsoft.com/office/drawing/2014/main" id="{32A8A368-E239-479E-964A-D91C8EDB1628}"/>
            </a:ext>
          </a:extLst>
        </xdr:cNvPr>
        <xdr:cNvSpPr>
          <a:spLocks noChangeArrowheads="1"/>
        </xdr:cNvSpPr>
      </xdr:nvSpPr>
      <xdr:spPr bwMode="auto">
        <a:xfrm>
          <a:off x="30146625" y="20326350"/>
          <a:ext cx="1777812" cy="0"/>
        </a:xfrm>
        <a:prstGeom prst="wedgeRoundRectCallout">
          <a:avLst>
            <a:gd name="adj1" fmla="val -65139"/>
            <a:gd name="adj2" fmla="val -23250"/>
            <a:gd name="adj3" fmla="val 16667"/>
          </a:avLst>
        </a:prstGeom>
        <a:solidFill>
          <a:srgbClr xmlns:mc="http://schemas.openxmlformats.org/markup-compatibility/2006" xmlns:a14="http://schemas.microsoft.com/office/drawing/2010/main" val="FFFFFF" mc:Ignorable="a14" a14:legacySpreadsheetColorIndex="65"/>
        </a:solidFill>
        <a:ln w="41275" cmpd="sng">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KRNV</a:t>
          </a:r>
          <a:r>
            <a:rPr lang="ja-JP" altLang="en-US" sz="2200" b="0" i="0" u="none" strike="noStrike" baseline="0">
              <a:solidFill>
                <a:srgbClr val="000000"/>
              </a:solidFill>
              <a:latin typeface="ＭＳ Ｐゴシック"/>
              <a:ea typeface="ＭＳ Ｐゴシック"/>
            </a:rPr>
            <a:t>　</a:t>
          </a:r>
          <a:r>
            <a:rPr lang="en-US" altLang="ja-JP" sz="2200" b="0" i="0" u="none" strike="noStrike" baseline="0">
              <a:solidFill>
                <a:srgbClr val="000000"/>
              </a:solidFill>
              <a:latin typeface="ＭＳ Ｐゴシック"/>
              <a:ea typeface="ＭＳ Ｐゴシック"/>
            </a:rPr>
            <a:t>B100</a:t>
          </a:r>
        </a:p>
      </xdr:txBody>
    </xdr:sp>
    <xdr:clientData/>
  </xdr:twoCellAnchor>
  <xdr:twoCellAnchor>
    <xdr:from>
      <xdr:col>55</xdr:col>
      <xdr:colOff>1447800</xdr:colOff>
      <xdr:row>8</xdr:row>
      <xdr:rowOff>0</xdr:rowOff>
    </xdr:from>
    <xdr:to>
      <xdr:col>57</xdr:col>
      <xdr:colOff>11965</xdr:colOff>
      <xdr:row>8</xdr:row>
      <xdr:rowOff>0</xdr:rowOff>
    </xdr:to>
    <xdr:sp macro="" textlink="">
      <xdr:nvSpPr>
        <xdr:cNvPr id="13" name="AutoShape 168">
          <a:extLst>
            <a:ext uri="{FF2B5EF4-FFF2-40B4-BE49-F238E27FC236}">
              <a16:creationId xmlns:a16="http://schemas.microsoft.com/office/drawing/2014/main" id="{E8DA4BE8-06C7-4D1C-950C-1D7A73E0517C}"/>
            </a:ext>
          </a:extLst>
        </xdr:cNvPr>
        <xdr:cNvSpPr>
          <a:spLocks noChangeArrowheads="1"/>
        </xdr:cNvSpPr>
      </xdr:nvSpPr>
      <xdr:spPr bwMode="auto">
        <a:xfrm>
          <a:off x="30397450" y="3638550"/>
          <a:ext cx="805715"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55</xdr:col>
      <xdr:colOff>1447800</xdr:colOff>
      <xdr:row>8</xdr:row>
      <xdr:rowOff>0</xdr:rowOff>
    </xdr:from>
    <xdr:to>
      <xdr:col>57</xdr:col>
      <xdr:colOff>11959</xdr:colOff>
      <xdr:row>8</xdr:row>
      <xdr:rowOff>0</xdr:rowOff>
    </xdr:to>
    <xdr:sp macro="" textlink="">
      <xdr:nvSpPr>
        <xdr:cNvPr id="14" name="AutoShape 168">
          <a:extLst>
            <a:ext uri="{FF2B5EF4-FFF2-40B4-BE49-F238E27FC236}">
              <a16:creationId xmlns:a16="http://schemas.microsoft.com/office/drawing/2014/main" id="{3470155B-F3F6-4F45-90D1-FD931BAFA4DA}"/>
            </a:ext>
          </a:extLst>
        </xdr:cNvPr>
        <xdr:cNvSpPr>
          <a:spLocks noChangeArrowheads="1"/>
        </xdr:cNvSpPr>
      </xdr:nvSpPr>
      <xdr:spPr bwMode="auto">
        <a:xfrm>
          <a:off x="30397450" y="3638550"/>
          <a:ext cx="805709" cy="0"/>
        </a:xfrm>
        <a:prstGeom prst="wedgeRoundRectCallout">
          <a:avLst>
            <a:gd name="adj1" fmla="val -7500"/>
            <a:gd name="adj2" fmla="val -87500"/>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25</xdr:col>
      <xdr:colOff>9381</xdr:colOff>
      <xdr:row>413</xdr:row>
      <xdr:rowOff>94961</xdr:rowOff>
    </xdr:from>
    <xdr:to>
      <xdr:col>27</xdr:col>
      <xdr:colOff>9380</xdr:colOff>
      <xdr:row>415</xdr:row>
      <xdr:rowOff>6028</xdr:rowOff>
    </xdr:to>
    <xdr:sp macro="" textlink="">
      <xdr:nvSpPr>
        <xdr:cNvPr id="15" name="AutoShape 169">
          <a:extLst>
            <a:ext uri="{FF2B5EF4-FFF2-40B4-BE49-F238E27FC236}">
              <a16:creationId xmlns:a16="http://schemas.microsoft.com/office/drawing/2014/main" id="{B8F1F00D-0FAD-4C97-902D-4CB67298EE94}"/>
            </a:ext>
          </a:extLst>
        </xdr:cNvPr>
        <xdr:cNvSpPr>
          <a:spLocks noChangeArrowheads="1"/>
        </xdr:cNvSpPr>
      </xdr:nvSpPr>
      <xdr:spPr bwMode="auto">
        <a:xfrm>
          <a:off x="17579831" y="43497211"/>
          <a:ext cx="1371599" cy="596867"/>
        </a:xfrm>
        <a:prstGeom prst="wedgeRoundRectCallout">
          <a:avLst>
            <a:gd name="adj1" fmla="val 34125"/>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a:t>
          </a:r>
        </a:p>
      </xdr:txBody>
    </xdr:sp>
    <xdr:clientData/>
  </xdr:twoCellAnchor>
  <xdr:twoCellAnchor>
    <xdr:from>
      <xdr:col>23</xdr:col>
      <xdr:colOff>519832</xdr:colOff>
      <xdr:row>406</xdr:row>
      <xdr:rowOff>247505</xdr:rowOff>
    </xdr:from>
    <xdr:to>
      <xdr:col>26</xdr:col>
      <xdr:colOff>420684</xdr:colOff>
      <xdr:row>408</xdr:row>
      <xdr:rowOff>133205</xdr:rowOff>
    </xdr:to>
    <xdr:sp macro="" textlink="">
      <xdr:nvSpPr>
        <xdr:cNvPr id="16" name="AutoShape 169">
          <a:extLst>
            <a:ext uri="{FF2B5EF4-FFF2-40B4-BE49-F238E27FC236}">
              <a16:creationId xmlns:a16="http://schemas.microsoft.com/office/drawing/2014/main" id="{B2FBBE8A-728D-4B43-9DCF-5BA852048143}"/>
            </a:ext>
          </a:extLst>
        </xdr:cNvPr>
        <xdr:cNvSpPr>
          <a:spLocks noChangeArrowheads="1"/>
        </xdr:cNvSpPr>
      </xdr:nvSpPr>
      <xdr:spPr bwMode="auto">
        <a:xfrm>
          <a:off x="16718682" y="41249455"/>
          <a:ext cx="1958252" cy="571500"/>
        </a:xfrm>
        <a:prstGeom prst="wedgeRoundRectCallout">
          <a:avLst>
            <a:gd name="adj1" fmla="val 39224"/>
            <a:gd name="adj2" fmla="val -101344"/>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生産指示</a:t>
          </a:r>
          <a:endParaRPr lang="en-US" altLang="ja-JP" sz="2200" b="0" i="0" u="none" strike="noStrike" baseline="0">
            <a:solidFill>
              <a:srgbClr val="000000"/>
            </a:solidFill>
            <a:latin typeface="ＭＳ Ｐゴシック"/>
            <a:ea typeface="ＭＳ Ｐゴシック"/>
          </a:endParaRPr>
        </a:p>
      </xdr:txBody>
    </xdr:sp>
    <xdr:clientData/>
  </xdr:twoCellAnchor>
  <xdr:twoCellAnchor>
    <xdr:from>
      <xdr:col>59</xdr:col>
      <xdr:colOff>784226</xdr:colOff>
      <xdr:row>8</xdr:row>
      <xdr:rowOff>0</xdr:rowOff>
    </xdr:from>
    <xdr:to>
      <xdr:col>60</xdr:col>
      <xdr:colOff>781771</xdr:colOff>
      <xdr:row>8</xdr:row>
      <xdr:rowOff>0</xdr:rowOff>
    </xdr:to>
    <xdr:sp macro="" textlink="">
      <xdr:nvSpPr>
        <xdr:cNvPr id="17" name="AutoShape 168">
          <a:extLst>
            <a:ext uri="{FF2B5EF4-FFF2-40B4-BE49-F238E27FC236}">
              <a16:creationId xmlns:a16="http://schemas.microsoft.com/office/drawing/2014/main" id="{434AA495-C5C0-450F-8624-C9580C5F2935}"/>
            </a:ext>
          </a:extLst>
        </xdr:cNvPr>
        <xdr:cNvSpPr>
          <a:spLocks noChangeArrowheads="1"/>
        </xdr:cNvSpPr>
      </xdr:nvSpPr>
      <xdr:spPr bwMode="auto">
        <a:xfrm>
          <a:off x="33696276" y="3638550"/>
          <a:ext cx="727795"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55</xdr:col>
      <xdr:colOff>1447800</xdr:colOff>
      <xdr:row>8</xdr:row>
      <xdr:rowOff>0</xdr:rowOff>
    </xdr:from>
    <xdr:to>
      <xdr:col>57</xdr:col>
      <xdr:colOff>11959</xdr:colOff>
      <xdr:row>8</xdr:row>
      <xdr:rowOff>0</xdr:rowOff>
    </xdr:to>
    <xdr:sp macro="" textlink="">
      <xdr:nvSpPr>
        <xdr:cNvPr id="18" name="AutoShape 168">
          <a:extLst>
            <a:ext uri="{FF2B5EF4-FFF2-40B4-BE49-F238E27FC236}">
              <a16:creationId xmlns:a16="http://schemas.microsoft.com/office/drawing/2014/main" id="{0F7BF627-9C59-4D32-9EAD-0A71B891F689}"/>
            </a:ext>
          </a:extLst>
        </xdr:cNvPr>
        <xdr:cNvSpPr>
          <a:spLocks noChangeArrowheads="1"/>
        </xdr:cNvSpPr>
      </xdr:nvSpPr>
      <xdr:spPr bwMode="auto">
        <a:xfrm>
          <a:off x="30397450" y="3638550"/>
          <a:ext cx="805709" cy="0"/>
        </a:xfrm>
        <a:prstGeom prst="wedgeRoundRectCallout">
          <a:avLst>
            <a:gd name="adj1" fmla="val -7500"/>
            <a:gd name="adj2" fmla="val -87500"/>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40</xdr:col>
      <xdr:colOff>190500</xdr:colOff>
      <xdr:row>38</xdr:row>
      <xdr:rowOff>0</xdr:rowOff>
    </xdr:from>
    <xdr:to>
      <xdr:col>41</xdr:col>
      <xdr:colOff>303229</xdr:colOff>
      <xdr:row>38</xdr:row>
      <xdr:rowOff>0</xdr:rowOff>
    </xdr:to>
    <xdr:sp macro="" textlink="">
      <xdr:nvSpPr>
        <xdr:cNvPr id="19" name="AutoShape 168">
          <a:extLst>
            <a:ext uri="{FF2B5EF4-FFF2-40B4-BE49-F238E27FC236}">
              <a16:creationId xmlns:a16="http://schemas.microsoft.com/office/drawing/2014/main" id="{BCEA7ED9-4D10-43CF-AEC4-597C18DAED44}"/>
            </a:ext>
          </a:extLst>
        </xdr:cNvPr>
        <xdr:cNvSpPr>
          <a:spLocks noChangeArrowheads="1"/>
        </xdr:cNvSpPr>
      </xdr:nvSpPr>
      <xdr:spPr bwMode="auto">
        <a:xfrm>
          <a:off x="27857450" y="9683750"/>
          <a:ext cx="0" cy="0"/>
        </a:xfrm>
        <a:prstGeom prst="wedgeRoundRectCallout">
          <a:avLst>
            <a:gd name="adj1" fmla="val 39451"/>
            <a:gd name="adj2" fmla="val 97012"/>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56</xdr:col>
      <xdr:colOff>325437</xdr:colOff>
      <xdr:row>8</xdr:row>
      <xdr:rowOff>0</xdr:rowOff>
    </xdr:from>
    <xdr:to>
      <xdr:col>57</xdr:col>
      <xdr:colOff>322362</xdr:colOff>
      <xdr:row>8</xdr:row>
      <xdr:rowOff>0</xdr:rowOff>
    </xdr:to>
    <xdr:sp macro="" textlink="">
      <xdr:nvSpPr>
        <xdr:cNvPr id="20" name="AutoShape 168">
          <a:extLst>
            <a:ext uri="{FF2B5EF4-FFF2-40B4-BE49-F238E27FC236}">
              <a16:creationId xmlns:a16="http://schemas.microsoft.com/office/drawing/2014/main" id="{195DCFC6-CA29-498F-B613-939CE25A47BA}"/>
            </a:ext>
          </a:extLst>
        </xdr:cNvPr>
        <xdr:cNvSpPr>
          <a:spLocks noChangeArrowheads="1"/>
        </xdr:cNvSpPr>
      </xdr:nvSpPr>
      <xdr:spPr bwMode="auto">
        <a:xfrm>
          <a:off x="30722887" y="3638550"/>
          <a:ext cx="790675"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49</xdr:col>
      <xdr:colOff>190498</xdr:colOff>
      <xdr:row>38</xdr:row>
      <xdr:rowOff>0</xdr:rowOff>
    </xdr:from>
    <xdr:to>
      <xdr:col>51</xdr:col>
      <xdr:colOff>390598</xdr:colOff>
      <xdr:row>38</xdr:row>
      <xdr:rowOff>0</xdr:rowOff>
    </xdr:to>
    <xdr:sp macro="" textlink="">
      <xdr:nvSpPr>
        <xdr:cNvPr id="21" name="AutoShape 168">
          <a:extLst>
            <a:ext uri="{FF2B5EF4-FFF2-40B4-BE49-F238E27FC236}">
              <a16:creationId xmlns:a16="http://schemas.microsoft.com/office/drawing/2014/main" id="{AD305275-B852-43AD-81C5-73D0E576075D}"/>
            </a:ext>
          </a:extLst>
        </xdr:cNvPr>
        <xdr:cNvSpPr>
          <a:spLocks noChangeArrowheads="1"/>
        </xdr:cNvSpPr>
      </xdr:nvSpPr>
      <xdr:spPr bwMode="auto">
        <a:xfrm>
          <a:off x="27857450" y="9683750"/>
          <a:ext cx="0" cy="0"/>
        </a:xfrm>
        <a:prstGeom prst="wedgeRoundRectCallout">
          <a:avLst>
            <a:gd name="adj1" fmla="val -65759"/>
            <a:gd name="adj2" fmla="val -36265"/>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Meiryo UI" panose="020B0604030504040204" pitchFamily="50" charset="-128"/>
              <a:ea typeface="Meiryo UI" panose="020B0604030504040204" pitchFamily="50" charset="-128"/>
            </a:rPr>
            <a:t>SP</a:t>
          </a:r>
          <a:r>
            <a:rPr lang="ja-JP" altLang="en-US" sz="2200" b="0" i="0" u="none" strike="noStrike" baseline="0">
              <a:solidFill>
                <a:srgbClr val="000000"/>
              </a:solidFill>
              <a:latin typeface="Meiryo UI" panose="020B0604030504040204" pitchFamily="50" charset="-128"/>
              <a:ea typeface="Meiryo UI" panose="020B0604030504040204" pitchFamily="50" charset="-128"/>
            </a:rPr>
            <a:t>分</a:t>
          </a:r>
          <a:r>
            <a:rPr lang="en-US" altLang="ja-JP" sz="2200" b="0" i="0" u="none" strike="noStrike" baseline="0">
              <a:solidFill>
                <a:srgbClr val="000000"/>
              </a:solidFill>
              <a:latin typeface="Meiryo UI" panose="020B0604030504040204" pitchFamily="50" charset="-128"/>
              <a:ea typeface="Meiryo UI" panose="020B0604030504040204" pitchFamily="50" charset="-128"/>
            </a:rPr>
            <a:t> </a:t>
          </a:r>
          <a:r>
            <a:rPr lang="ja-JP" altLang="en-US" sz="2200" b="0" i="0" u="none" strike="noStrike" baseline="0">
              <a:solidFill>
                <a:srgbClr val="000000"/>
              </a:solidFill>
              <a:latin typeface="Meiryo UI" panose="020B0604030504040204" pitchFamily="50" charset="-128"/>
              <a:ea typeface="Meiryo UI" panose="020B0604030504040204" pitchFamily="50" charset="-128"/>
            </a:rPr>
            <a:t>　</a:t>
          </a:r>
        </a:p>
      </xdr:txBody>
    </xdr:sp>
    <xdr:clientData/>
  </xdr:twoCellAnchor>
  <xdr:twoCellAnchor>
    <xdr:from>
      <xdr:col>32</xdr:col>
      <xdr:colOff>19048</xdr:colOff>
      <xdr:row>8</xdr:row>
      <xdr:rowOff>0</xdr:rowOff>
    </xdr:from>
    <xdr:to>
      <xdr:col>39</xdr:col>
      <xdr:colOff>323803</xdr:colOff>
      <xdr:row>8</xdr:row>
      <xdr:rowOff>0</xdr:rowOff>
    </xdr:to>
    <xdr:sp macro="" textlink="">
      <xdr:nvSpPr>
        <xdr:cNvPr id="22" name="AutoShape 168">
          <a:extLst>
            <a:ext uri="{FF2B5EF4-FFF2-40B4-BE49-F238E27FC236}">
              <a16:creationId xmlns:a16="http://schemas.microsoft.com/office/drawing/2014/main" id="{118D426A-0C63-4BF3-87DA-4BC70F38A9A2}"/>
            </a:ext>
          </a:extLst>
        </xdr:cNvPr>
        <xdr:cNvSpPr>
          <a:spLocks noChangeArrowheads="1"/>
        </xdr:cNvSpPr>
      </xdr:nvSpPr>
      <xdr:spPr bwMode="auto">
        <a:xfrm>
          <a:off x="22390098" y="3638550"/>
          <a:ext cx="5105355" cy="0"/>
        </a:xfrm>
        <a:prstGeom prst="wedgeRoundRectCallout">
          <a:avLst>
            <a:gd name="adj1" fmla="val -88231"/>
            <a:gd name="adj2" fmla="val -71979"/>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Meiryo UI" panose="020B0604030504040204" pitchFamily="50" charset="-128"/>
              <a:ea typeface="Meiryo UI" panose="020B0604030504040204" pitchFamily="50" charset="-128"/>
            </a:rPr>
            <a:t>SP</a:t>
          </a:r>
          <a:r>
            <a:rPr lang="ja-JP" altLang="en-US" sz="2200" b="0" i="0" u="none" strike="noStrike" baseline="0">
              <a:solidFill>
                <a:srgbClr val="000000"/>
              </a:solidFill>
              <a:latin typeface="Meiryo UI" panose="020B0604030504040204" pitchFamily="50" charset="-128"/>
              <a:ea typeface="Meiryo UI" panose="020B0604030504040204" pitchFamily="50" charset="-128"/>
            </a:rPr>
            <a:t>分</a:t>
          </a:r>
          <a:r>
            <a:rPr lang="en-US" altLang="ja-JP" sz="2200" b="0" i="0" u="none" strike="noStrike" baseline="0">
              <a:solidFill>
                <a:srgbClr val="000000"/>
              </a:solidFill>
              <a:latin typeface="Meiryo UI" panose="020B0604030504040204" pitchFamily="50" charset="-128"/>
              <a:ea typeface="Meiryo UI" panose="020B0604030504040204" pitchFamily="50" charset="-128"/>
            </a:rPr>
            <a:t>30</a:t>
          </a:r>
          <a:r>
            <a:rPr lang="ja-JP" altLang="en-US" sz="2200" b="0" i="0" u="none" strike="noStrike" baseline="0">
              <a:solidFill>
                <a:srgbClr val="000000"/>
              </a:solidFill>
              <a:latin typeface="Meiryo UI" panose="020B0604030504040204" pitchFamily="50" charset="-128"/>
              <a:ea typeface="Meiryo UI" panose="020B0604030504040204" pitchFamily="50" charset="-128"/>
            </a:rPr>
            <a:t>台</a:t>
          </a:r>
          <a:r>
            <a:rPr lang="en-US" altLang="ja-JP" sz="2200" b="0" i="0" u="none" strike="noStrike" baseline="0">
              <a:solidFill>
                <a:srgbClr val="000000"/>
              </a:solidFill>
              <a:latin typeface="Meiryo UI" panose="020B0604030504040204" pitchFamily="50" charset="-128"/>
              <a:ea typeface="Meiryo UI" panose="020B0604030504040204" pitchFamily="50" charset="-128"/>
            </a:rPr>
            <a:t> </a:t>
          </a:r>
          <a:r>
            <a:rPr lang="ja-JP" altLang="en-US" sz="2200" b="0" i="0" u="none" strike="noStrike" baseline="0">
              <a:solidFill>
                <a:srgbClr val="000000"/>
              </a:solidFill>
              <a:latin typeface="Meiryo UI" panose="020B0604030504040204" pitchFamily="50" charset="-128"/>
              <a:ea typeface="Meiryo UI" panose="020B0604030504040204" pitchFamily="50" charset="-128"/>
            </a:rPr>
            <a:t>　</a:t>
          </a:r>
        </a:p>
      </xdr:txBody>
    </xdr:sp>
    <xdr:clientData/>
  </xdr:twoCellAnchor>
  <xdr:twoCellAnchor>
    <xdr:from>
      <xdr:col>57</xdr:col>
      <xdr:colOff>628648</xdr:colOff>
      <xdr:row>93</xdr:row>
      <xdr:rowOff>0</xdr:rowOff>
    </xdr:from>
    <xdr:to>
      <xdr:col>59</xdr:col>
      <xdr:colOff>207251</xdr:colOff>
      <xdr:row>93</xdr:row>
      <xdr:rowOff>0</xdr:rowOff>
    </xdr:to>
    <xdr:sp macro="" textlink="">
      <xdr:nvSpPr>
        <xdr:cNvPr id="23" name="AutoShape 169">
          <a:extLst>
            <a:ext uri="{FF2B5EF4-FFF2-40B4-BE49-F238E27FC236}">
              <a16:creationId xmlns:a16="http://schemas.microsoft.com/office/drawing/2014/main" id="{F3CE88B1-FE31-48EF-B756-3569F8E767C2}"/>
            </a:ext>
          </a:extLst>
        </xdr:cNvPr>
        <xdr:cNvSpPr>
          <a:spLocks noChangeArrowheads="1"/>
        </xdr:cNvSpPr>
      </xdr:nvSpPr>
      <xdr:spPr bwMode="auto">
        <a:xfrm>
          <a:off x="31819848" y="20326350"/>
          <a:ext cx="1362953" cy="0"/>
        </a:xfrm>
        <a:prstGeom prst="wedgeRoundRectCallout">
          <a:avLst>
            <a:gd name="adj1" fmla="val -42841"/>
            <a:gd name="adj2" fmla="val 14003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lnSpc>
              <a:spcPts val="1900"/>
            </a:lnSpc>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AF1-1</a:t>
          </a:r>
          <a:r>
            <a:rPr lang="ja-JP" altLang="en-US" sz="1600" b="0" i="0" u="none" strike="noStrike" baseline="0">
              <a:solidFill>
                <a:srgbClr val="000000"/>
              </a:solidFill>
              <a:latin typeface="Meiryo UI" panose="020B0604030504040204" pitchFamily="50" charset="-128"/>
              <a:ea typeface="Meiryo UI" panose="020B0604030504040204" pitchFamily="50" charset="-128"/>
            </a:rPr>
            <a:t>の為</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a:p>
          <a:pPr algn="ctr" rtl="0">
            <a:lnSpc>
              <a:spcPts val="1900"/>
            </a:lnSpc>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注意！</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61</xdr:col>
      <xdr:colOff>176211</xdr:colOff>
      <xdr:row>93</xdr:row>
      <xdr:rowOff>0</xdr:rowOff>
    </xdr:from>
    <xdr:to>
      <xdr:col>64</xdr:col>
      <xdr:colOff>339712</xdr:colOff>
      <xdr:row>160</xdr:row>
      <xdr:rowOff>9525</xdr:rowOff>
    </xdr:to>
    <xdr:sp macro="" textlink="">
      <xdr:nvSpPr>
        <xdr:cNvPr id="24" name="AutoShape 169">
          <a:extLst>
            <a:ext uri="{FF2B5EF4-FFF2-40B4-BE49-F238E27FC236}">
              <a16:creationId xmlns:a16="http://schemas.microsoft.com/office/drawing/2014/main" id="{0E7E0BE8-93B1-49E3-B675-B67ECAEFC746}"/>
            </a:ext>
          </a:extLst>
        </xdr:cNvPr>
        <xdr:cNvSpPr>
          <a:spLocks noChangeArrowheads="1"/>
        </xdr:cNvSpPr>
      </xdr:nvSpPr>
      <xdr:spPr bwMode="auto">
        <a:xfrm>
          <a:off x="34599561" y="20326350"/>
          <a:ext cx="2335201" cy="657225"/>
        </a:xfrm>
        <a:prstGeom prst="wedgeRoundRectCallout">
          <a:avLst>
            <a:gd name="adj1" fmla="val 74413"/>
            <a:gd name="adj2" fmla="val 62921"/>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※AF1-1</a:t>
          </a:r>
          <a:r>
            <a:rPr lang="ja-JP" altLang="en-US" sz="1800" b="0" i="0" u="none" strike="noStrike" baseline="0">
              <a:solidFill>
                <a:srgbClr val="000000"/>
              </a:solidFill>
              <a:latin typeface="Meiryo UI" panose="020B0604030504040204" pitchFamily="50" charset="-128"/>
              <a:ea typeface="Meiryo UI" panose="020B0604030504040204" pitchFamily="50" charset="-128"/>
            </a:rPr>
            <a:t>の為</a:t>
          </a:r>
          <a:r>
            <a:rPr lang="ja-JP" altLang="en-US" sz="1800" b="0" i="0" u="none" strike="noStrike" baseline="0">
              <a:solidFill>
                <a:sysClr val="windowText" lastClr="000000"/>
              </a:solidFill>
              <a:effectLst/>
              <a:latin typeface="+mn-lt"/>
              <a:ea typeface="+mn-ea"/>
              <a:cs typeface="+mn-cs"/>
            </a:rPr>
            <a:t>、</a:t>
          </a:r>
          <a:r>
            <a:rPr lang="ja-JP" altLang="en-US" sz="1800" b="0" i="0" u="none" strike="noStrike" baseline="0">
              <a:solidFill>
                <a:sysClr val="windowText" lastClr="000000"/>
              </a:solidFill>
              <a:effectLst/>
              <a:latin typeface="Meiryo UI" panose="020B0604030504040204" pitchFamily="50" charset="-128"/>
              <a:ea typeface="Meiryo UI" panose="020B0604030504040204" pitchFamily="50" charset="-128"/>
              <a:cs typeface="+mn-cs"/>
            </a:rPr>
            <a:t>注意</a:t>
          </a:r>
          <a:endParaRPr lang="en-US" altLang="ja-JP" sz="1800" b="0" i="0" u="none" strike="noStrike">
            <a:effectLst/>
            <a:latin typeface="Meiryo UI" panose="020B0604030504040204" pitchFamily="50" charset="-128"/>
            <a:ea typeface="Meiryo UI" panose="020B0604030504040204" pitchFamily="50" charset="-128"/>
            <a:cs typeface="+mn-cs"/>
          </a:endParaRPr>
        </a:p>
      </xdr:txBody>
    </xdr:sp>
    <xdr:clientData/>
  </xdr:twoCellAnchor>
  <xdr:twoCellAnchor>
    <xdr:from>
      <xdr:col>58</xdr:col>
      <xdr:colOff>857390</xdr:colOff>
      <xdr:row>93</xdr:row>
      <xdr:rowOff>0</xdr:rowOff>
    </xdr:from>
    <xdr:to>
      <xdr:col>61</xdr:col>
      <xdr:colOff>195500</xdr:colOff>
      <xdr:row>93</xdr:row>
      <xdr:rowOff>0</xdr:rowOff>
    </xdr:to>
    <xdr:sp macro="" textlink="">
      <xdr:nvSpPr>
        <xdr:cNvPr id="25" name="AutoShape 169">
          <a:extLst>
            <a:ext uri="{FF2B5EF4-FFF2-40B4-BE49-F238E27FC236}">
              <a16:creationId xmlns:a16="http://schemas.microsoft.com/office/drawing/2014/main" id="{EC192EAA-3097-46FC-9898-F356FE317894}"/>
            </a:ext>
          </a:extLst>
        </xdr:cNvPr>
        <xdr:cNvSpPr>
          <a:spLocks noChangeArrowheads="1"/>
        </xdr:cNvSpPr>
      </xdr:nvSpPr>
      <xdr:spPr bwMode="auto">
        <a:xfrm>
          <a:off x="32842340" y="20326350"/>
          <a:ext cx="1776510" cy="0"/>
        </a:xfrm>
        <a:prstGeom prst="wedgeRoundRectCallout">
          <a:avLst>
            <a:gd name="adj1" fmla="val -100489"/>
            <a:gd name="adj2" fmla="val -51668"/>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Meiryo UI" panose="020B0604030504040204" pitchFamily="50" charset="-128"/>
              <a:ea typeface="Meiryo UI" panose="020B0604030504040204" pitchFamily="50" charset="-128"/>
            </a:rPr>
            <a:t>新機種</a:t>
          </a:r>
          <a:r>
            <a:rPr lang="en-US" altLang="ja-JP" sz="2000" b="0" i="0" u="none" strike="noStrike" baseline="0">
              <a:solidFill>
                <a:srgbClr val="000000"/>
              </a:solidFill>
              <a:latin typeface="Meiryo UI" panose="020B0604030504040204" pitchFamily="50" charset="-128"/>
              <a:ea typeface="Meiryo UI" panose="020B0604030504040204" pitchFamily="50" charset="-128"/>
            </a:rPr>
            <a:t>PP1</a:t>
          </a:r>
        </a:p>
      </xdr:txBody>
    </xdr:sp>
    <xdr:clientData/>
  </xdr:twoCellAnchor>
  <xdr:twoCellAnchor>
    <xdr:from>
      <xdr:col>61</xdr:col>
      <xdr:colOff>781050</xdr:colOff>
      <xdr:row>7</xdr:row>
      <xdr:rowOff>285750</xdr:rowOff>
    </xdr:from>
    <xdr:to>
      <xdr:col>62</xdr:col>
      <xdr:colOff>790384</xdr:colOff>
      <xdr:row>8</xdr:row>
      <xdr:rowOff>0</xdr:rowOff>
    </xdr:to>
    <xdr:sp macro="" textlink="">
      <xdr:nvSpPr>
        <xdr:cNvPr id="26" name="四角形吹き出し 2">
          <a:extLst>
            <a:ext uri="{FF2B5EF4-FFF2-40B4-BE49-F238E27FC236}">
              <a16:creationId xmlns:a16="http://schemas.microsoft.com/office/drawing/2014/main" id="{944504D6-54D3-43B3-B6F0-003B2F4C4915}"/>
            </a:ext>
          </a:extLst>
        </xdr:cNvPr>
        <xdr:cNvSpPr/>
      </xdr:nvSpPr>
      <xdr:spPr>
        <a:xfrm>
          <a:off x="35147250" y="3448050"/>
          <a:ext cx="726884" cy="190500"/>
        </a:xfrm>
        <a:prstGeom prst="wedgeRect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56</xdr:col>
      <xdr:colOff>230186</xdr:colOff>
      <xdr:row>93</xdr:row>
      <xdr:rowOff>0</xdr:rowOff>
    </xdr:from>
    <xdr:to>
      <xdr:col>58</xdr:col>
      <xdr:colOff>402717</xdr:colOff>
      <xdr:row>93</xdr:row>
      <xdr:rowOff>0</xdr:rowOff>
    </xdr:to>
    <xdr:sp macro="" textlink="">
      <xdr:nvSpPr>
        <xdr:cNvPr id="27" name="AutoShape 169">
          <a:extLst>
            <a:ext uri="{FF2B5EF4-FFF2-40B4-BE49-F238E27FC236}">
              <a16:creationId xmlns:a16="http://schemas.microsoft.com/office/drawing/2014/main" id="{EE04CA56-A801-4D71-AA08-922A52E62BEA}"/>
            </a:ext>
          </a:extLst>
        </xdr:cNvPr>
        <xdr:cNvSpPr>
          <a:spLocks noChangeArrowheads="1"/>
        </xdr:cNvSpPr>
      </xdr:nvSpPr>
      <xdr:spPr bwMode="auto">
        <a:xfrm>
          <a:off x="30627636" y="20326350"/>
          <a:ext cx="1760031" cy="0"/>
        </a:xfrm>
        <a:prstGeom prst="wedgeRoundRectCallout">
          <a:avLst>
            <a:gd name="adj1" fmla="val -58459"/>
            <a:gd name="adj2" fmla="val 8010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指示書</a:t>
          </a:r>
          <a:r>
            <a:rPr lang="en-US" altLang="ja-JP" sz="1600" b="0" i="0" u="none" strike="noStrike" baseline="0">
              <a:solidFill>
                <a:srgbClr val="000000"/>
              </a:solidFill>
              <a:latin typeface="Meiryo UI" panose="020B0604030504040204" pitchFamily="50" charset="-128"/>
              <a:ea typeface="Meiryo UI" panose="020B0604030504040204" pitchFamily="50" charset="-128"/>
            </a:rPr>
            <a:t>4</a:t>
          </a:r>
          <a:r>
            <a:rPr lang="ja-JP" altLang="en-US" sz="1600" b="0" i="0" u="none" strike="noStrike" baseline="0">
              <a:solidFill>
                <a:srgbClr val="000000"/>
              </a:solidFill>
              <a:latin typeface="Meiryo UI" panose="020B0604030504040204" pitchFamily="50" charset="-128"/>
              <a:ea typeface="Meiryo UI" panose="020B0604030504040204" pitchFamily="50" charset="-128"/>
            </a:rPr>
            <a:t>台含む</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62</xdr:col>
      <xdr:colOff>1104900</xdr:colOff>
      <xdr:row>160</xdr:row>
      <xdr:rowOff>381000</xdr:rowOff>
    </xdr:from>
    <xdr:to>
      <xdr:col>64</xdr:col>
      <xdr:colOff>762000</xdr:colOff>
      <xdr:row>161</xdr:row>
      <xdr:rowOff>342900</xdr:rowOff>
    </xdr:to>
    <xdr:sp macro="" textlink="">
      <xdr:nvSpPr>
        <xdr:cNvPr id="28" name="Rectangle 172">
          <a:extLst>
            <a:ext uri="{FF2B5EF4-FFF2-40B4-BE49-F238E27FC236}">
              <a16:creationId xmlns:a16="http://schemas.microsoft.com/office/drawing/2014/main" id="{3DBCD361-7A59-4FA6-A0ED-BC33DB0B49C7}"/>
            </a:ext>
          </a:extLst>
        </xdr:cNvPr>
        <xdr:cNvSpPr>
          <a:spLocks noChangeArrowheads="1"/>
        </xdr:cNvSpPr>
      </xdr:nvSpPr>
      <xdr:spPr bwMode="auto">
        <a:xfrm>
          <a:off x="35871150" y="21355050"/>
          <a:ext cx="1447800" cy="5905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784225</xdr:colOff>
      <xdr:row>171</xdr:row>
      <xdr:rowOff>0</xdr:rowOff>
    </xdr:from>
    <xdr:to>
      <xdr:col>65</xdr:col>
      <xdr:colOff>530206</xdr:colOff>
      <xdr:row>171</xdr:row>
      <xdr:rowOff>0</xdr:rowOff>
    </xdr:to>
    <xdr:sp macro="" textlink="">
      <xdr:nvSpPr>
        <xdr:cNvPr id="29" name="AutoShape 169">
          <a:extLst>
            <a:ext uri="{FF2B5EF4-FFF2-40B4-BE49-F238E27FC236}">
              <a16:creationId xmlns:a16="http://schemas.microsoft.com/office/drawing/2014/main" id="{DDCE3ECD-63AD-499C-B85E-72C4A4C3B346}"/>
            </a:ext>
          </a:extLst>
        </xdr:cNvPr>
        <xdr:cNvSpPr>
          <a:spLocks noChangeArrowheads="1"/>
        </xdr:cNvSpPr>
      </xdr:nvSpPr>
      <xdr:spPr bwMode="auto">
        <a:xfrm>
          <a:off x="35144075" y="27889200"/>
          <a:ext cx="2705081" cy="0"/>
        </a:xfrm>
        <a:prstGeom prst="wedgeRoundRectCallout">
          <a:avLst>
            <a:gd name="adj1" fmla="val -36533"/>
            <a:gd name="adj2" fmla="val 23960"/>
            <a:gd name="adj3" fmla="val 16667"/>
          </a:avLst>
        </a:prstGeom>
        <a:solidFill>
          <a:srgbClr xmlns:mc="http://schemas.openxmlformats.org/markup-compatibility/2006" xmlns:a14="http://schemas.microsoft.com/office/drawing/2010/main" val="FFFFFF" mc:Ignorable="a14" a14:legacySpreadsheetColorIndex="65"/>
        </a:solidFill>
        <a:ln w="19050" cmpd="sng">
          <a:solidFill>
            <a:srgbClr val="0070C0"/>
          </a:solidFill>
          <a:miter lim="800000"/>
          <a:headEnd/>
          <a:tailEnd/>
        </a:ln>
      </xdr:spPr>
      <xdr:txBody>
        <a:bodyPr vertOverflow="clip" wrap="square" lIns="45720" tIns="27432" rIns="45720" bIns="27432" anchor="ctr" upright="1"/>
        <a:lstStyle/>
        <a:p>
          <a:pPr algn="ctr" rtl="0">
            <a:lnSpc>
              <a:spcPts val="2000"/>
            </a:lnSpc>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5/21</a:t>
          </a:r>
        </a:p>
        <a:p>
          <a:pPr algn="ctr" rtl="0">
            <a:lnSpc>
              <a:spcPts val="2500"/>
            </a:lnSpc>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SP5</a:t>
          </a:r>
          <a:r>
            <a:rPr lang="ja-JP" altLang="en-US" sz="1800" b="0" i="0" u="none" strike="noStrike" baseline="0">
              <a:solidFill>
                <a:srgbClr val="000000"/>
              </a:solidFill>
              <a:latin typeface="Meiryo UI" panose="020B0604030504040204" pitchFamily="50" charset="-128"/>
              <a:ea typeface="Meiryo UI" panose="020B0604030504040204" pitchFamily="50" charset="-128"/>
            </a:rPr>
            <a:t>台含む</a:t>
          </a:r>
          <a:endParaRPr lang="en-US" altLang="ja-JP" sz="18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58</xdr:col>
      <xdr:colOff>881060</xdr:colOff>
      <xdr:row>93</xdr:row>
      <xdr:rowOff>0</xdr:rowOff>
    </xdr:from>
    <xdr:to>
      <xdr:col>60</xdr:col>
      <xdr:colOff>352230</xdr:colOff>
      <xdr:row>93</xdr:row>
      <xdr:rowOff>0</xdr:rowOff>
    </xdr:to>
    <xdr:sp macro="" textlink="">
      <xdr:nvSpPr>
        <xdr:cNvPr id="30" name="AutoShape 169">
          <a:extLst>
            <a:ext uri="{FF2B5EF4-FFF2-40B4-BE49-F238E27FC236}">
              <a16:creationId xmlns:a16="http://schemas.microsoft.com/office/drawing/2014/main" id="{5DDBEEEC-B481-4332-8A08-AF1521751186}"/>
            </a:ext>
          </a:extLst>
        </xdr:cNvPr>
        <xdr:cNvSpPr>
          <a:spLocks noChangeArrowheads="1"/>
        </xdr:cNvSpPr>
      </xdr:nvSpPr>
      <xdr:spPr bwMode="auto">
        <a:xfrm>
          <a:off x="32866010" y="20326350"/>
          <a:ext cx="1185670" cy="0"/>
        </a:xfrm>
        <a:prstGeom prst="wedgeRoundRectCallout">
          <a:avLst>
            <a:gd name="adj1" fmla="val -63300"/>
            <a:gd name="adj2" fmla="val 81345"/>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55</xdr:col>
      <xdr:colOff>739776</xdr:colOff>
      <xdr:row>8</xdr:row>
      <xdr:rowOff>0</xdr:rowOff>
    </xdr:from>
    <xdr:to>
      <xdr:col>56</xdr:col>
      <xdr:colOff>98303</xdr:colOff>
      <xdr:row>8</xdr:row>
      <xdr:rowOff>0</xdr:rowOff>
    </xdr:to>
    <xdr:sp macro="" textlink="">
      <xdr:nvSpPr>
        <xdr:cNvPr id="31" name="AutoShape 168">
          <a:extLst>
            <a:ext uri="{FF2B5EF4-FFF2-40B4-BE49-F238E27FC236}">
              <a16:creationId xmlns:a16="http://schemas.microsoft.com/office/drawing/2014/main" id="{E0176082-371A-44B1-880B-BBAC2863A4D0}"/>
            </a:ext>
          </a:extLst>
        </xdr:cNvPr>
        <xdr:cNvSpPr>
          <a:spLocks noChangeArrowheads="1"/>
        </xdr:cNvSpPr>
      </xdr:nvSpPr>
      <xdr:spPr bwMode="auto">
        <a:xfrm>
          <a:off x="29810076" y="3638550"/>
          <a:ext cx="685677"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57</xdr:col>
      <xdr:colOff>260350</xdr:colOff>
      <xdr:row>8</xdr:row>
      <xdr:rowOff>0</xdr:rowOff>
    </xdr:from>
    <xdr:to>
      <xdr:col>58</xdr:col>
      <xdr:colOff>999357</xdr:colOff>
      <xdr:row>8</xdr:row>
      <xdr:rowOff>0</xdr:rowOff>
    </xdr:to>
    <xdr:sp macro="" textlink="">
      <xdr:nvSpPr>
        <xdr:cNvPr id="32" name="AutoShape 169">
          <a:extLst>
            <a:ext uri="{FF2B5EF4-FFF2-40B4-BE49-F238E27FC236}">
              <a16:creationId xmlns:a16="http://schemas.microsoft.com/office/drawing/2014/main" id="{7E853B49-15A1-4860-B92A-A8EAEA2DC885}"/>
            </a:ext>
          </a:extLst>
        </xdr:cNvPr>
        <xdr:cNvSpPr>
          <a:spLocks noChangeArrowheads="1"/>
        </xdr:cNvSpPr>
      </xdr:nvSpPr>
      <xdr:spPr bwMode="auto">
        <a:xfrm>
          <a:off x="31451550" y="3638550"/>
          <a:ext cx="1526407" cy="0"/>
        </a:xfrm>
        <a:prstGeom prst="wedgeRoundRectCallout">
          <a:avLst>
            <a:gd name="adj1" fmla="val -73527"/>
            <a:gd name="adj2" fmla="val -38434"/>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57</xdr:col>
      <xdr:colOff>1149350</xdr:colOff>
      <xdr:row>230</xdr:row>
      <xdr:rowOff>495300</xdr:rowOff>
    </xdr:from>
    <xdr:to>
      <xdr:col>58</xdr:col>
      <xdr:colOff>1022350</xdr:colOff>
      <xdr:row>243</xdr:row>
      <xdr:rowOff>444500</xdr:rowOff>
    </xdr:to>
    <xdr:sp macro="" textlink="">
      <xdr:nvSpPr>
        <xdr:cNvPr id="33" name="Rectangle 172">
          <a:extLst>
            <a:ext uri="{FF2B5EF4-FFF2-40B4-BE49-F238E27FC236}">
              <a16:creationId xmlns:a16="http://schemas.microsoft.com/office/drawing/2014/main" id="{1861BCFD-7D71-4D70-BBAC-6343B73F9D88}"/>
            </a:ext>
          </a:extLst>
        </xdr:cNvPr>
        <xdr:cNvSpPr>
          <a:spLocks noChangeArrowheads="1"/>
        </xdr:cNvSpPr>
      </xdr:nvSpPr>
      <xdr:spPr bwMode="auto">
        <a:xfrm>
          <a:off x="31984950" y="36061650"/>
          <a:ext cx="990600" cy="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62</xdr:col>
      <xdr:colOff>342900</xdr:colOff>
      <xdr:row>166</xdr:row>
      <xdr:rowOff>0</xdr:rowOff>
    </xdr:from>
    <xdr:to>
      <xdr:col>64</xdr:col>
      <xdr:colOff>990600</xdr:colOff>
      <xdr:row>167</xdr:row>
      <xdr:rowOff>0</xdr:rowOff>
    </xdr:to>
    <xdr:sp macro="" textlink="">
      <xdr:nvSpPr>
        <xdr:cNvPr id="34" name="Rectangle 172">
          <a:extLst>
            <a:ext uri="{FF2B5EF4-FFF2-40B4-BE49-F238E27FC236}">
              <a16:creationId xmlns:a16="http://schemas.microsoft.com/office/drawing/2014/main" id="{285B84C4-DED9-454D-9E18-B43302680005}"/>
            </a:ext>
          </a:extLst>
        </xdr:cNvPr>
        <xdr:cNvSpPr>
          <a:spLocks noChangeArrowheads="1"/>
        </xdr:cNvSpPr>
      </xdr:nvSpPr>
      <xdr:spPr bwMode="auto">
        <a:xfrm>
          <a:off x="35490150" y="24745950"/>
          <a:ext cx="1828800" cy="6286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56</xdr:col>
      <xdr:colOff>1136650</xdr:colOff>
      <xdr:row>167</xdr:row>
      <xdr:rowOff>666750</xdr:rowOff>
    </xdr:from>
    <xdr:to>
      <xdr:col>57</xdr:col>
      <xdr:colOff>1022350</xdr:colOff>
      <xdr:row>168</xdr:row>
      <xdr:rowOff>609600</xdr:rowOff>
    </xdr:to>
    <xdr:sp macro="" textlink="">
      <xdr:nvSpPr>
        <xdr:cNvPr id="35" name="Rectangle 172">
          <a:extLst>
            <a:ext uri="{FF2B5EF4-FFF2-40B4-BE49-F238E27FC236}">
              <a16:creationId xmlns:a16="http://schemas.microsoft.com/office/drawing/2014/main" id="{E3CD3061-7840-42CD-9574-BA63E2F1C7D0}"/>
            </a:ext>
          </a:extLst>
        </xdr:cNvPr>
        <xdr:cNvSpPr>
          <a:spLocks noChangeArrowheads="1"/>
        </xdr:cNvSpPr>
      </xdr:nvSpPr>
      <xdr:spPr bwMode="auto">
        <a:xfrm>
          <a:off x="31191200" y="26003250"/>
          <a:ext cx="793750" cy="6096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56</xdr:col>
      <xdr:colOff>1149350</xdr:colOff>
      <xdr:row>168</xdr:row>
      <xdr:rowOff>685800</xdr:rowOff>
    </xdr:from>
    <xdr:to>
      <xdr:col>57</xdr:col>
      <xdr:colOff>1035050</xdr:colOff>
      <xdr:row>169</xdr:row>
      <xdr:rowOff>641350</xdr:rowOff>
    </xdr:to>
    <xdr:sp macro="" textlink="">
      <xdr:nvSpPr>
        <xdr:cNvPr id="36" name="Rectangle 172">
          <a:extLst>
            <a:ext uri="{FF2B5EF4-FFF2-40B4-BE49-F238E27FC236}">
              <a16:creationId xmlns:a16="http://schemas.microsoft.com/office/drawing/2014/main" id="{0C14C962-072A-4268-81CF-C05CBF291042}"/>
            </a:ext>
          </a:extLst>
        </xdr:cNvPr>
        <xdr:cNvSpPr>
          <a:spLocks noChangeArrowheads="1"/>
        </xdr:cNvSpPr>
      </xdr:nvSpPr>
      <xdr:spPr bwMode="auto">
        <a:xfrm>
          <a:off x="31191200" y="26631900"/>
          <a:ext cx="793750" cy="6286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56</xdr:col>
      <xdr:colOff>1022350</xdr:colOff>
      <xdr:row>167</xdr:row>
      <xdr:rowOff>666750</xdr:rowOff>
    </xdr:from>
    <xdr:to>
      <xdr:col>57</xdr:col>
      <xdr:colOff>895350</xdr:colOff>
      <xdr:row>168</xdr:row>
      <xdr:rowOff>615950</xdr:rowOff>
    </xdr:to>
    <xdr:sp macro="" textlink="">
      <xdr:nvSpPr>
        <xdr:cNvPr id="37" name="Rectangle 172">
          <a:extLst>
            <a:ext uri="{FF2B5EF4-FFF2-40B4-BE49-F238E27FC236}">
              <a16:creationId xmlns:a16="http://schemas.microsoft.com/office/drawing/2014/main" id="{6D6A1945-DAB7-44DD-940E-9A9DF6064530}"/>
            </a:ext>
          </a:extLst>
        </xdr:cNvPr>
        <xdr:cNvSpPr>
          <a:spLocks noChangeArrowheads="1"/>
        </xdr:cNvSpPr>
      </xdr:nvSpPr>
      <xdr:spPr bwMode="auto">
        <a:xfrm>
          <a:off x="31191200" y="26003250"/>
          <a:ext cx="793750" cy="6159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53</xdr:col>
      <xdr:colOff>939800</xdr:colOff>
      <xdr:row>5</xdr:row>
      <xdr:rowOff>831850</xdr:rowOff>
    </xdr:from>
    <xdr:to>
      <xdr:col>54</xdr:col>
      <xdr:colOff>114300</xdr:colOff>
      <xdr:row>6</xdr:row>
      <xdr:rowOff>6350</xdr:rowOff>
    </xdr:to>
    <xdr:sp macro="" textlink="">
      <xdr:nvSpPr>
        <xdr:cNvPr id="38" name="AutoShape 5">
          <a:extLst>
            <a:ext uri="{FF2B5EF4-FFF2-40B4-BE49-F238E27FC236}">
              <a16:creationId xmlns:a16="http://schemas.microsoft.com/office/drawing/2014/main" id="{BC521B62-6062-4DED-B4C8-14ABB4196495}"/>
            </a:ext>
          </a:extLst>
        </xdr:cNvPr>
        <xdr:cNvSpPr>
          <a:spLocks noChangeArrowheads="1"/>
        </xdr:cNvSpPr>
      </xdr:nvSpPr>
      <xdr:spPr bwMode="auto">
        <a:xfrm flipV="1">
          <a:off x="27857450" y="2686050"/>
          <a:ext cx="114300" cy="635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61</xdr:col>
      <xdr:colOff>747711</xdr:colOff>
      <xdr:row>163</xdr:row>
      <xdr:rowOff>152400</xdr:rowOff>
    </xdr:from>
    <xdr:to>
      <xdr:col>64</xdr:col>
      <xdr:colOff>784245</xdr:colOff>
      <xdr:row>164</xdr:row>
      <xdr:rowOff>152400</xdr:rowOff>
    </xdr:to>
    <xdr:sp macro="" textlink="">
      <xdr:nvSpPr>
        <xdr:cNvPr id="39" name="AutoShape 169">
          <a:extLst>
            <a:ext uri="{FF2B5EF4-FFF2-40B4-BE49-F238E27FC236}">
              <a16:creationId xmlns:a16="http://schemas.microsoft.com/office/drawing/2014/main" id="{111F033B-0C12-4114-A6AB-19DF37ECB80F}"/>
            </a:ext>
          </a:extLst>
        </xdr:cNvPr>
        <xdr:cNvSpPr>
          <a:spLocks noChangeArrowheads="1"/>
        </xdr:cNvSpPr>
      </xdr:nvSpPr>
      <xdr:spPr bwMode="auto">
        <a:xfrm>
          <a:off x="35145661" y="23012400"/>
          <a:ext cx="2170134" cy="628650"/>
        </a:xfrm>
        <a:prstGeom prst="wedgeRoundRectCallout">
          <a:avLst>
            <a:gd name="adj1" fmla="val -43915"/>
            <a:gd name="adj2" fmla="val 154093"/>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※AF1-1</a:t>
          </a:r>
          <a:r>
            <a:rPr lang="ja-JP" altLang="en-US" sz="1800" b="0" i="0" u="none" strike="noStrike" baseline="0">
              <a:solidFill>
                <a:srgbClr val="000000"/>
              </a:solidFill>
              <a:latin typeface="Meiryo UI" panose="020B0604030504040204" pitchFamily="50" charset="-128"/>
              <a:ea typeface="Meiryo UI" panose="020B0604030504040204" pitchFamily="50" charset="-128"/>
            </a:rPr>
            <a:t>の為</a:t>
          </a:r>
          <a:r>
            <a:rPr lang="ja-JP" altLang="en-US" sz="1800" b="0" i="0" u="none" strike="noStrike" baseline="0">
              <a:solidFill>
                <a:sysClr val="windowText" lastClr="000000"/>
              </a:solidFill>
              <a:effectLst/>
              <a:latin typeface="+mn-lt"/>
              <a:ea typeface="+mn-ea"/>
              <a:cs typeface="+mn-cs"/>
            </a:rPr>
            <a:t>、</a:t>
          </a:r>
          <a:r>
            <a:rPr lang="ja-JP" altLang="en-US" sz="1800" b="0" i="0" u="none" strike="noStrike" baseline="0">
              <a:solidFill>
                <a:sysClr val="windowText" lastClr="000000"/>
              </a:solidFill>
              <a:effectLst/>
              <a:latin typeface="Meiryo UI" panose="020B0604030504040204" pitchFamily="50" charset="-128"/>
              <a:ea typeface="Meiryo UI" panose="020B0604030504040204" pitchFamily="50" charset="-128"/>
              <a:cs typeface="+mn-cs"/>
            </a:rPr>
            <a:t>注意</a:t>
          </a:r>
          <a:endParaRPr lang="en-US" altLang="ja-JP" sz="1800" b="0" i="0" u="none" strike="noStrike">
            <a:effectLst/>
            <a:latin typeface="Meiryo UI" panose="020B0604030504040204" pitchFamily="50" charset="-128"/>
            <a:ea typeface="Meiryo UI" panose="020B0604030504040204" pitchFamily="50" charset="-128"/>
            <a:cs typeface="+mn-cs"/>
          </a:endParaRPr>
        </a:p>
      </xdr:txBody>
    </xdr:sp>
    <xdr:clientData/>
  </xdr:twoCellAnchor>
  <xdr:twoCellAnchor>
    <xdr:from>
      <xdr:col>55</xdr:col>
      <xdr:colOff>739776</xdr:colOff>
      <xdr:row>8</xdr:row>
      <xdr:rowOff>0</xdr:rowOff>
    </xdr:from>
    <xdr:to>
      <xdr:col>56</xdr:col>
      <xdr:colOff>98303</xdr:colOff>
      <xdr:row>8</xdr:row>
      <xdr:rowOff>0</xdr:rowOff>
    </xdr:to>
    <xdr:sp macro="" textlink="">
      <xdr:nvSpPr>
        <xdr:cNvPr id="40" name="AutoShape 168">
          <a:extLst>
            <a:ext uri="{FF2B5EF4-FFF2-40B4-BE49-F238E27FC236}">
              <a16:creationId xmlns:a16="http://schemas.microsoft.com/office/drawing/2014/main" id="{06F6E8AE-F462-44A7-A4B7-F73D11D7E9AD}"/>
            </a:ext>
          </a:extLst>
        </xdr:cNvPr>
        <xdr:cNvSpPr>
          <a:spLocks noChangeArrowheads="1"/>
        </xdr:cNvSpPr>
      </xdr:nvSpPr>
      <xdr:spPr bwMode="auto">
        <a:xfrm>
          <a:off x="29810076" y="3638550"/>
          <a:ext cx="685677"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58</xdr:col>
      <xdr:colOff>998535</xdr:colOff>
      <xdr:row>8</xdr:row>
      <xdr:rowOff>0</xdr:rowOff>
    </xdr:from>
    <xdr:to>
      <xdr:col>60</xdr:col>
      <xdr:colOff>262942</xdr:colOff>
      <xdr:row>8</xdr:row>
      <xdr:rowOff>0</xdr:rowOff>
    </xdr:to>
    <xdr:sp macro="" textlink="">
      <xdr:nvSpPr>
        <xdr:cNvPr id="41" name="AutoShape 169">
          <a:extLst>
            <a:ext uri="{FF2B5EF4-FFF2-40B4-BE49-F238E27FC236}">
              <a16:creationId xmlns:a16="http://schemas.microsoft.com/office/drawing/2014/main" id="{BCE74329-45B6-4E80-A8C4-4C627D95D5EF}"/>
            </a:ext>
          </a:extLst>
        </xdr:cNvPr>
        <xdr:cNvSpPr>
          <a:spLocks noChangeArrowheads="1"/>
        </xdr:cNvSpPr>
      </xdr:nvSpPr>
      <xdr:spPr bwMode="auto">
        <a:xfrm>
          <a:off x="32977135" y="3638550"/>
          <a:ext cx="985257" cy="0"/>
        </a:xfrm>
        <a:prstGeom prst="wedgeRoundRectCallout">
          <a:avLst>
            <a:gd name="adj1" fmla="val -69364"/>
            <a:gd name="adj2" fmla="val 68010"/>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55</xdr:col>
      <xdr:colOff>739776</xdr:colOff>
      <xdr:row>8</xdr:row>
      <xdr:rowOff>0</xdr:rowOff>
    </xdr:from>
    <xdr:to>
      <xdr:col>56</xdr:col>
      <xdr:colOff>98303</xdr:colOff>
      <xdr:row>8</xdr:row>
      <xdr:rowOff>0</xdr:rowOff>
    </xdr:to>
    <xdr:sp macro="" textlink="">
      <xdr:nvSpPr>
        <xdr:cNvPr id="42" name="AutoShape 168">
          <a:extLst>
            <a:ext uri="{FF2B5EF4-FFF2-40B4-BE49-F238E27FC236}">
              <a16:creationId xmlns:a16="http://schemas.microsoft.com/office/drawing/2014/main" id="{A0D5C5A9-7F82-4CC6-A573-7C45B10BD41B}"/>
            </a:ext>
          </a:extLst>
        </xdr:cNvPr>
        <xdr:cNvSpPr>
          <a:spLocks noChangeArrowheads="1"/>
        </xdr:cNvSpPr>
      </xdr:nvSpPr>
      <xdr:spPr bwMode="auto">
        <a:xfrm>
          <a:off x="29810076" y="3638550"/>
          <a:ext cx="685677" cy="0"/>
        </a:xfrm>
        <a:prstGeom prst="wedgeRoundRectCallout">
          <a:avLst>
            <a:gd name="adj1" fmla="val -10000"/>
            <a:gd name="adj2" fmla="val -9166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2200" b="0" i="0" u="none" strike="noStrike" baseline="0">
              <a:solidFill>
                <a:srgbClr val="000000"/>
              </a:solidFill>
              <a:latin typeface="ＭＳ Ｐゴシック"/>
              <a:ea typeface="ＭＳ Ｐゴシック"/>
            </a:rPr>
            <a:t>SP </a:t>
          </a:r>
          <a:r>
            <a:rPr lang="ja-JP" altLang="en-US" sz="2200" b="0" i="0" u="none" strike="noStrike" baseline="0">
              <a:solidFill>
                <a:srgbClr val="000000"/>
              </a:solidFill>
              <a:latin typeface="ＭＳ Ｐゴシック"/>
              <a:ea typeface="ＭＳ Ｐゴシック"/>
            </a:rPr>
            <a:t>　</a:t>
          </a:r>
        </a:p>
      </xdr:txBody>
    </xdr:sp>
    <xdr:clientData/>
  </xdr:twoCellAnchor>
  <xdr:twoCellAnchor>
    <xdr:from>
      <xdr:col>21</xdr:col>
      <xdr:colOff>287335</xdr:colOff>
      <xdr:row>8</xdr:row>
      <xdr:rowOff>0</xdr:rowOff>
    </xdr:from>
    <xdr:to>
      <xdr:col>23</xdr:col>
      <xdr:colOff>88933</xdr:colOff>
      <xdr:row>8</xdr:row>
      <xdr:rowOff>0</xdr:rowOff>
    </xdr:to>
    <xdr:sp macro="" textlink="">
      <xdr:nvSpPr>
        <xdr:cNvPr id="43" name="AutoShape 169">
          <a:extLst>
            <a:ext uri="{FF2B5EF4-FFF2-40B4-BE49-F238E27FC236}">
              <a16:creationId xmlns:a16="http://schemas.microsoft.com/office/drawing/2014/main" id="{BF159586-A93E-4666-84E9-71E15F13B45F}"/>
            </a:ext>
          </a:extLst>
        </xdr:cNvPr>
        <xdr:cNvSpPr>
          <a:spLocks noChangeArrowheads="1"/>
        </xdr:cNvSpPr>
      </xdr:nvSpPr>
      <xdr:spPr bwMode="auto">
        <a:xfrm>
          <a:off x="15114585" y="3638550"/>
          <a:ext cx="1173198" cy="0"/>
        </a:xfrm>
        <a:prstGeom prst="wedgeRoundRectCallout">
          <a:avLst>
            <a:gd name="adj1" fmla="val -69364"/>
            <a:gd name="adj2" fmla="val -73834"/>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31</xdr:col>
      <xdr:colOff>755650</xdr:colOff>
      <xdr:row>5</xdr:row>
      <xdr:rowOff>723900</xdr:rowOff>
    </xdr:from>
    <xdr:to>
      <xdr:col>32</xdr:col>
      <xdr:colOff>209550</xdr:colOff>
      <xdr:row>5</xdr:row>
      <xdr:rowOff>933450</xdr:rowOff>
    </xdr:to>
    <xdr:sp macro="" textlink="">
      <xdr:nvSpPr>
        <xdr:cNvPr id="44" name="AutoShape 5">
          <a:extLst>
            <a:ext uri="{FF2B5EF4-FFF2-40B4-BE49-F238E27FC236}">
              <a16:creationId xmlns:a16="http://schemas.microsoft.com/office/drawing/2014/main" id="{EEB3FE38-E1F4-48B3-BEA0-2B45F52FC346}"/>
            </a:ext>
          </a:extLst>
        </xdr:cNvPr>
        <xdr:cNvSpPr>
          <a:spLocks noChangeArrowheads="1"/>
        </xdr:cNvSpPr>
      </xdr:nvSpPr>
      <xdr:spPr bwMode="auto">
        <a:xfrm flipV="1">
          <a:off x="22371050" y="2686050"/>
          <a:ext cx="209550" cy="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36</xdr:col>
      <xdr:colOff>812800</xdr:colOff>
      <xdr:row>5</xdr:row>
      <xdr:rowOff>723900</xdr:rowOff>
    </xdr:from>
    <xdr:to>
      <xdr:col>37</xdr:col>
      <xdr:colOff>260350</xdr:colOff>
      <xdr:row>5</xdr:row>
      <xdr:rowOff>933450</xdr:rowOff>
    </xdr:to>
    <xdr:sp macro="" textlink="">
      <xdr:nvSpPr>
        <xdr:cNvPr id="45" name="AutoShape 5">
          <a:extLst>
            <a:ext uri="{FF2B5EF4-FFF2-40B4-BE49-F238E27FC236}">
              <a16:creationId xmlns:a16="http://schemas.microsoft.com/office/drawing/2014/main" id="{05163ACF-4D47-4CA5-A2FF-F1047F15DA2A}"/>
            </a:ext>
          </a:extLst>
        </xdr:cNvPr>
        <xdr:cNvSpPr>
          <a:spLocks noChangeArrowheads="1"/>
        </xdr:cNvSpPr>
      </xdr:nvSpPr>
      <xdr:spPr bwMode="auto">
        <a:xfrm flipV="1">
          <a:off x="25800050" y="2686050"/>
          <a:ext cx="260350" cy="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57</xdr:col>
      <xdr:colOff>269874</xdr:colOff>
      <xdr:row>164</xdr:row>
      <xdr:rowOff>158750</xdr:rowOff>
    </xdr:from>
    <xdr:to>
      <xdr:col>58</xdr:col>
      <xdr:colOff>95250</xdr:colOff>
      <xdr:row>165</xdr:row>
      <xdr:rowOff>269875</xdr:rowOff>
    </xdr:to>
    <xdr:sp macro="" textlink="">
      <xdr:nvSpPr>
        <xdr:cNvPr id="46" name="Rectangle 172">
          <a:extLst>
            <a:ext uri="{FF2B5EF4-FFF2-40B4-BE49-F238E27FC236}">
              <a16:creationId xmlns:a16="http://schemas.microsoft.com/office/drawing/2014/main" id="{824EAD63-3A4E-41AF-81A7-C84E8482DAAD}"/>
            </a:ext>
          </a:extLst>
        </xdr:cNvPr>
        <xdr:cNvSpPr>
          <a:spLocks noChangeArrowheads="1"/>
        </xdr:cNvSpPr>
      </xdr:nvSpPr>
      <xdr:spPr bwMode="auto">
        <a:xfrm>
          <a:off x="31461074" y="23647400"/>
          <a:ext cx="619126" cy="739775"/>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34</xdr:col>
      <xdr:colOff>71436</xdr:colOff>
      <xdr:row>171</xdr:row>
      <xdr:rowOff>0</xdr:rowOff>
    </xdr:from>
    <xdr:to>
      <xdr:col>37</xdr:col>
      <xdr:colOff>8071</xdr:colOff>
      <xdr:row>171</xdr:row>
      <xdr:rowOff>0</xdr:rowOff>
    </xdr:to>
    <xdr:sp macro="" textlink="">
      <xdr:nvSpPr>
        <xdr:cNvPr id="47" name="AutoShape 169">
          <a:extLst>
            <a:ext uri="{FF2B5EF4-FFF2-40B4-BE49-F238E27FC236}">
              <a16:creationId xmlns:a16="http://schemas.microsoft.com/office/drawing/2014/main" id="{498325D2-EA6C-4047-93DE-F4CFB425C582}"/>
            </a:ext>
          </a:extLst>
        </xdr:cNvPr>
        <xdr:cNvSpPr>
          <a:spLocks noChangeArrowheads="1"/>
        </xdr:cNvSpPr>
      </xdr:nvSpPr>
      <xdr:spPr bwMode="auto">
        <a:xfrm>
          <a:off x="23814086" y="27889200"/>
          <a:ext cx="1994035" cy="0"/>
        </a:xfrm>
        <a:prstGeom prst="wedgeRoundRectCallout">
          <a:avLst>
            <a:gd name="adj1" fmla="val -20215"/>
            <a:gd name="adj2" fmla="val -10493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800" b="0" i="0" u="none" strike="noStrike" baseline="0">
              <a:solidFill>
                <a:srgbClr val="000000"/>
              </a:solidFill>
              <a:effectLst/>
              <a:latin typeface="Meiryo UI" panose="020B0604030504040204" pitchFamily="50" charset="-128"/>
              <a:ea typeface="Meiryo UI" panose="020B0604030504040204" pitchFamily="50" charset="-128"/>
              <a:cs typeface="+mn-cs"/>
            </a:rPr>
            <a:t>PP-1</a:t>
          </a:r>
          <a:r>
            <a:rPr lang="ja-JP" altLang="en-US" sz="1800" b="0" i="0" u="none" strike="noStrike" baseline="0">
              <a:solidFill>
                <a:srgbClr val="000000"/>
              </a:solidFill>
              <a:effectLst/>
              <a:latin typeface="Meiryo UI" panose="020B0604030504040204" pitchFamily="50" charset="-128"/>
              <a:ea typeface="Meiryo UI" panose="020B0604030504040204" pitchFamily="50" charset="-128"/>
              <a:cs typeface="+mn-cs"/>
            </a:rPr>
            <a:t>イベント</a:t>
          </a:r>
          <a:endParaRPr lang="en-US" altLang="ja-JP" sz="1800" b="0" i="0" u="none" strike="noStrike">
            <a:effectLst/>
            <a:latin typeface="Meiryo UI" panose="020B0604030504040204" pitchFamily="50" charset="-128"/>
            <a:ea typeface="Meiryo UI" panose="020B0604030504040204" pitchFamily="50" charset="-128"/>
            <a:cs typeface="+mn-cs"/>
          </a:endParaRPr>
        </a:p>
      </xdr:txBody>
    </xdr:sp>
    <xdr:clientData/>
  </xdr:twoCellAnchor>
  <xdr:twoCellAnchor>
    <xdr:from>
      <xdr:col>62</xdr:col>
      <xdr:colOff>1104900</xdr:colOff>
      <xdr:row>207</xdr:row>
      <xdr:rowOff>381000</xdr:rowOff>
    </xdr:from>
    <xdr:to>
      <xdr:col>64</xdr:col>
      <xdr:colOff>762000</xdr:colOff>
      <xdr:row>208</xdr:row>
      <xdr:rowOff>342900</xdr:rowOff>
    </xdr:to>
    <xdr:sp macro="" textlink="">
      <xdr:nvSpPr>
        <xdr:cNvPr id="48" name="Rectangle 172">
          <a:extLst>
            <a:ext uri="{FF2B5EF4-FFF2-40B4-BE49-F238E27FC236}">
              <a16:creationId xmlns:a16="http://schemas.microsoft.com/office/drawing/2014/main" id="{D4CECF98-9E30-4A90-9477-2F1FC30FA022}"/>
            </a:ext>
          </a:extLst>
        </xdr:cNvPr>
        <xdr:cNvSpPr>
          <a:spLocks noChangeArrowheads="1"/>
        </xdr:cNvSpPr>
      </xdr:nvSpPr>
      <xdr:spPr bwMode="auto">
        <a:xfrm>
          <a:off x="35871150" y="27889200"/>
          <a:ext cx="1447800" cy="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747711</xdr:colOff>
      <xdr:row>171</xdr:row>
      <xdr:rowOff>0</xdr:rowOff>
    </xdr:from>
    <xdr:to>
      <xdr:col>64</xdr:col>
      <xdr:colOff>784245</xdr:colOff>
      <xdr:row>171</xdr:row>
      <xdr:rowOff>0</xdr:rowOff>
    </xdr:to>
    <xdr:sp macro="" textlink="">
      <xdr:nvSpPr>
        <xdr:cNvPr id="49" name="AutoShape 169">
          <a:extLst>
            <a:ext uri="{FF2B5EF4-FFF2-40B4-BE49-F238E27FC236}">
              <a16:creationId xmlns:a16="http://schemas.microsoft.com/office/drawing/2014/main" id="{96D549F3-96B5-4169-9F34-8600F8FDEFCD}"/>
            </a:ext>
          </a:extLst>
        </xdr:cNvPr>
        <xdr:cNvSpPr>
          <a:spLocks noChangeArrowheads="1"/>
        </xdr:cNvSpPr>
      </xdr:nvSpPr>
      <xdr:spPr bwMode="auto">
        <a:xfrm>
          <a:off x="35145661" y="27889200"/>
          <a:ext cx="2170134" cy="0"/>
        </a:xfrm>
        <a:prstGeom prst="wedgeRoundRectCallout">
          <a:avLst>
            <a:gd name="adj1" fmla="val -43915"/>
            <a:gd name="adj2" fmla="val 154093"/>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800" b="0" i="0" u="none" strike="noStrike" baseline="0">
              <a:solidFill>
                <a:srgbClr val="000000"/>
              </a:solidFill>
              <a:latin typeface="Meiryo UI" panose="020B0604030504040204" pitchFamily="50" charset="-128"/>
              <a:ea typeface="Meiryo UI" panose="020B0604030504040204" pitchFamily="50" charset="-128"/>
            </a:rPr>
            <a:t>※AF1-1</a:t>
          </a:r>
          <a:r>
            <a:rPr lang="ja-JP" altLang="en-US" sz="1800" b="0" i="0" u="none" strike="noStrike" baseline="0">
              <a:solidFill>
                <a:srgbClr val="000000"/>
              </a:solidFill>
              <a:latin typeface="Meiryo UI" panose="020B0604030504040204" pitchFamily="50" charset="-128"/>
              <a:ea typeface="Meiryo UI" panose="020B0604030504040204" pitchFamily="50" charset="-128"/>
            </a:rPr>
            <a:t>の為</a:t>
          </a:r>
          <a:r>
            <a:rPr lang="ja-JP" altLang="en-US" sz="1800" b="0" i="0" u="none" strike="noStrike" baseline="0">
              <a:solidFill>
                <a:sysClr val="windowText" lastClr="000000"/>
              </a:solidFill>
              <a:effectLst/>
              <a:latin typeface="+mn-lt"/>
              <a:ea typeface="+mn-ea"/>
              <a:cs typeface="+mn-cs"/>
            </a:rPr>
            <a:t>、</a:t>
          </a:r>
          <a:r>
            <a:rPr lang="ja-JP" altLang="en-US" sz="1800" b="0" i="0" u="none" strike="noStrike" baseline="0">
              <a:solidFill>
                <a:sysClr val="windowText" lastClr="000000"/>
              </a:solidFill>
              <a:effectLst/>
              <a:latin typeface="Meiryo UI" panose="020B0604030504040204" pitchFamily="50" charset="-128"/>
              <a:ea typeface="Meiryo UI" panose="020B0604030504040204" pitchFamily="50" charset="-128"/>
              <a:cs typeface="+mn-cs"/>
            </a:rPr>
            <a:t>注意</a:t>
          </a:r>
          <a:endParaRPr lang="en-US" altLang="ja-JP" sz="1800" b="0" i="0" u="none" strike="noStrike">
            <a:effectLst/>
            <a:latin typeface="Meiryo UI" panose="020B0604030504040204" pitchFamily="50" charset="-128"/>
            <a:ea typeface="Meiryo UI" panose="020B0604030504040204" pitchFamily="50" charset="-128"/>
            <a:cs typeface="+mn-cs"/>
          </a:endParaRPr>
        </a:p>
      </xdr:txBody>
    </xdr:sp>
    <xdr:clientData/>
  </xdr:twoCellAnchor>
  <xdr:twoCellAnchor>
    <xdr:from>
      <xdr:col>11</xdr:col>
      <xdr:colOff>825500</xdr:colOff>
      <xdr:row>5</xdr:row>
      <xdr:rowOff>698500</xdr:rowOff>
    </xdr:from>
    <xdr:to>
      <xdr:col>12</xdr:col>
      <xdr:colOff>228600</xdr:colOff>
      <xdr:row>5</xdr:row>
      <xdr:rowOff>908050</xdr:rowOff>
    </xdr:to>
    <xdr:sp macro="" textlink="">
      <xdr:nvSpPr>
        <xdr:cNvPr id="50" name="AutoShape 2">
          <a:extLst>
            <a:ext uri="{FF2B5EF4-FFF2-40B4-BE49-F238E27FC236}">
              <a16:creationId xmlns:a16="http://schemas.microsoft.com/office/drawing/2014/main" id="{DB82CBA6-F07E-4326-B49C-C16EBB6A4881}"/>
            </a:ext>
          </a:extLst>
        </xdr:cNvPr>
        <xdr:cNvSpPr>
          <a:spLocks noChangeArrowheads="1"/>
        </xdr:cNvSpPr>
      </xdr:nvSpPr>
      <xdr:spPr bwMode="auto">
        <a:xfrm flipV="1">
          <a:off x="8616950" y="2686050"/>
          <a:ext cx="228600" cy="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27</xdr:col>
      <xdr:colOff>141288</xdr:colOff>
      <xdr:row>32</xdr:row>
      <xdr:rowOff>90487</xdr:rowOff>
    </xdr:from>
    <xdr:to>
      <xdr:col>29</xdr:col>
      <xdr:colOff>144512</xdr:colOff>
      <xdr:row>33</xdr:row>
      <xdr:rowOff>71436</xdr:rowOff>
    </xdr:to>
    <xdr:sp macro="" textlink="">
      <xdr:nvSpPr>
        <xdr:cNvPr id="51" name="AutoShape 169">
          <a:extLst>
            <a:ext uri="{FF2B5EF4-FFF2-40B4-BE49-F238E27FC236}">
              <a16:creationId xmlns:a16="http://schemas.microsoft.com/office/drawing/2014/main" id="{8221F81A-0A40-4268-928F-E0A1944A3BEB}"/>
            </a:ext>
          </a:extLst>
        </xdr:cNvPr>
        <xdr:cNvSpPr>
          <a:spLocks noChangeArrowheads="1"/>
        </xdr:cNvSpPr>
      </xdr:nvSpPr>
      <xdr:spPr bwMode="auto">
        <a:xfrm>
          <a:off x="19083338" y="6751637"/>
          <a:ext cx="1374824" cy="463549"/>
        </a:xfrm>
        <a:prstGeom prst="wedgeRoundRectCallout">
          <a:avLst>
            <a:gd name="adj1" fmla="val -71535"/>
            <a:gd name="adj2" fmla="val -4737"/>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57</xdr:col>
      <xdr:colOff>1149350</xdr:colOff>
      <xdr:row>224</xdr:row>
      <xdr:rowOff>495300</xdr:rowOff>
    </xdr:from>
    <xdr:to>
      <xdr:col>58</xdr:col>
      <xdr:colOff>1022350</xdr:colOff>
      <xdr:row>237</xdr:row>
      <xdr:rowOff>444500</xdr:rowOff>
    </xdr:to>
    <xdr:sp macro="" textlink="">
      <xdr:nvSpPr>
        <xdr:cNvPr id="52" name="Rectangle 172">
          <a:extLst>
            <a:ext uri="{FF2B5EF4-FFF2-40B4-BE49-F238E27FC236}">
              <a16:creationId xmlns:a16="http://schemas.microsoft.com/office/drawing/2014/main" id="{76D946C0-A942-441A-9D6A-6FE9A2F2A3D8}"/>
            </a:ext>
          </a:extLst>
        </xdr:cNvPr>
        <xdr:cNvSpPr>
          <a:spLocks noChangeArrowheads="1"/>
        </xdr:cNvSpPr>
      </xdr:nvSpPr>
      <xdr:spPr bwMode="auto">
        <a:xfrm>
          <a:off x="31984950" y="35928300"/>
          <a:ext cx="990600" cy="1333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0</xdr:colOff>
      <xdr:row>5</xdr:row>
      <xdr:rowOff>44450</xdr:rowOff>
    </xdr:from>
    <xdr:to>
      <xdr:col>9</xdr:col>
      <xdr:colOff>203200</xdr:colOff>
      <xdr:row>5</xdr:row>
      <xdr:rowOff>387350</xdr:rowOff>
    </xdr:to>
    <xdr:sp macro="" textlink="">
      <xdr:nvSpPr>
        <xdr:cNvPr id="53" name="Rectangle 159">
          <a:extLst>
            <a:ext uri="{FF2B5EF4-FFF2-40B4-BE49-F238E27FC236}">
              <a16:creationId xmlns:a16="http://schemas.microsoft.com/office/drawing/2014/main" id="{6FD8E04F-1098-4418-A26F-BC0B461BAEEF}"/>
            </a:ext>
          </a:extLst>
        </xdr:cNvPr>
        <xdr:cNvSpPr>
          <a:spLocks noChangeArrowheads="1"/>
        </xdr:cNvSpPr>
      </xdr:nvSpPr>
      <xdr:spPr bwMode="auto">
        <a:xfrm>
          <a:off x="5848350" y="2057400"/>
          <a:ext cx="895350" cy="3429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581025</xdr:colOff>
      <xdr:row>4</xdr:row>
      <xdr:rowOff>228600</xdr:rowOff>
    </xdr:from>
    <xdr:to>
      <xdr:col>11</xdr:col>
      <xdr:colOff>682625</xdr:colOff>
      <xdr:row>5</xdr:row>
      <xdr:rowOff>622300</xdr:rowOff>
    </xdr:to>
    <xdr:sp macro="" textlink="">
      <xdr:nvSpPr>
        <xdr:cNvPr id="54" name="テキスト ボックス 53">
          <a:extLst>
            <a:ext uri="{FF2B5EF4-FFF2-40B4-BE49-F238E27FC236}">
              <a16:creationId xmlns:a16="http://schemas.microsoft.com/office/drawing/2014/main" id="{083AE3F8-F326-4F68-A37C-7D4E979CDB94}"/>
            </a:ext>
          </a:extLst>
        </xdr:cNvPr>
        <xdr:cNvSpPr txBox="1"/>
      </xdr:nvSpPr>
      <xdr:spPr>
        <a:xfrm>
          <a:off x="6429375" y="1803400"/>
          <a:ext cx="2178050" cy="831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1">
              <a:latin typeface="Meiryo UI" panose="020B0604030504040204" pitchFamily="50" charset="-128"/>
              <a:ea typeface="Meiryo UI" panose="020B0604030504040204" pitchFamily="50" charset="-128"/>
            </a:rPr>
            <a:t>←前倒し</a:t>
          </a:r>
        </a:p>
      </xdr:txBody>
    </xdr:sp>
    <xdr:clientData/>
  </xdr:twoCellAnchor>
  <xdr:twoCellAnchor>
    <xdr:from>
      <xdr:col>11</xdr:col>
      <xdr:colOff>506357</xdr:colOff>
      <xdr:row>5</xdr:row>
      <xdr:rowOff>561975</xdr:rowOff>
    </xdr:from>
    <xdr:to>
      <xdr:col>12</xdr:col>
      <xdr:colOff>188281</xdr:colOff>
      <xdr:row>5</xdr:row>
      <xdr:rowOff>644525</xdr:rowOff>
    </xdr:to>
    <xdr:sp macro="" textlink="">
      <xdr:nvSpPr>
        <xdr:cNvPr id="55" name="AutoShape 5">
          <a:extLst>
            <a:ext uri="{FF2B5EF4-FFF2-40B4-BE49-F238E27FC236}">
              <a16:creationId xmlns:a16="http://schemas.microsoft.com/office/drawing/2014/main" id="{0C7E2B4B-92C5-46CF-AF4F-3657867590BA}"/>
            </a:ext>
          </a:extLst>
        </xdr:cNvPr>
        <xdr:cNvSpPr>
          <a:spLocks noChangeArrowheads="1"/>
        </xdr:cNvSpPr>
      </xdr:nvSpPr>
      <xdr:spPr bwMode="auto">
        <a:xfrm flipV="1">
          <a:off x="8431157" y="2574925"/>
          <a:ext cx="374074" cy="82550"/>
        </a:xfrm>
        <a:prstGeom prst="triangle">
          <a:avLst>
            <a:gd name="adj" fmla="val 50000"/>
          </a:avLst>
        </a:prstGeom>
        <a:solidFill>
          <a:srgbClr val="FF0000"/>
        </a:solidFill>
        <a:ln w="9525">
          <a:solidFill>
            <a:srgbClr val="FF0000"/>
          </a:solidFill>
          <a:miter lim="800000"/>
          <a:headEnd/>
          <a:tailEnd/>
        </a:ln>
      </xdr:spPr>
    </xdr:sp>
    <xdr:clientData/>
  </xdr:twoCellAnchor>
  <xdr:twoCellAnchor>
    <xdr:from>
      <xdr:col>57</xdr:col>
      <xdr:colOff>216189</xdr:colOff>
      <xdr:row>89</xdr:row>
      <xdr:rowOff>269875</xdr:rowOff>
    </xdr:from>
    <xdr:to>
      <xdr:col>57</xdr:col>
      <xdr:colOff>612487</xdr:colOff>
      <xdr:row>89</xdr:row>
      <xdr:rowOff>377825</xdr:rowOff>
    </xdr:to>
    <xdr:sp macro="" textlink="">
      <xdr:nvSpPr>
        <xdr:cNvPr id="56" name="AutoShape 5">
          <a:extLst>
            <a:ext uri="{FF2B5EF4-FFF2-40B4-BE49-F238E27FC236}">
              <a16:creationId xmlns:a16="http://schemas.microsoft.com/office/drawing/2014/main" id="{871E7028-EDC1-4CDF-9A33-43D17B9FD795}"/>
            </a:ext>
          </a:extLst>
        </xdr:cNvPr>
        <xdr:cNvSpPr>
          <a:spLocks noChangeArrowheads="1"/>
        </xdr:cNvSpPr>
      </xdr:nvSpPr>
      <xdr:spPr bwMode="auto">
        <a:xfrm flipV="1">
          <a:off x="31407389" y="18081625"/>
          <a:ext cx="396298" cy="10795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451716</xdr:colOff>
      <xdr:row>5</xdr:row>
      <xdr:rowOff>539750</xdr:rowOff>
    </xdr:from>
    <xdr:to>
      <xdr:col>32</xdr:col>
      <xdr:colOff>193964</xdr:colOff>
      <xdr:row>5</xdr:row>
      <xdr:rowOff>647700</xdr:rowOff>
    </xdr:to>
    <xdr:sp macro="" textlink="">
      <xdr:nvSpPr>
        <xdr:cNvPr id="57" name="AutoShape 5">
          <a:extLst>
            <a:ext uri="{FF2B5EF4-FFF2-40B4-BE49-F238E27FC236}">
              <a16:creationId xmlns:a16="http://schemas.microsoft.com/office/drawing/2014/main" id="{7F84A961-394C-43E9-A98D-3262357B857C}"/>
            </a:ext>
          </a:extLst>
        </xdr:cNvPr>
        <xdr:cNvSpPr>
          <a:spLocks noChangeArrowheads="1"/>
        </xdr:cNvSpPr>
      </xdr:nvSpPr>
      <xdr:spPr bwMode="auto">
        <a:xfrm flipV="1">
          <a:off x="22136966" y="2552700"/>
          <a:ext cx="428048" cy="10795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514131</xdr:colOff>
      <xdr:row>5</xdr:row>
      <xdr:rowOff>539750</xdr:rowOff>
    </xdr:from>
    <xdr:to>
      <xdr:col>17</xdr:col>
      <xdr:colOff>179025</xdr:colOff>
      <xdr:row>5</xdr:row>
      <xdr:rowOff>647700</xdr:rowOff>
    </xdr:to>
    <xdr:sp macro="" textlink="">
      <xdr:nvSpPr>
        <xdr:cNvPr id="58" name="AutoShape 5">
          <a:extLst>
            <a:ext uri="{FF2B5EF4-FFF2-40B4-BE49-F238E27FC236}">
              <a16:creationId xmlns:a16="http://schemas.microsoft.com/office/drawing/2014/main" id="{E1432136-80D7-4EFF-91E0-9DDAFB8C0D12}"/>
            </a:ext>
          </a:extLst>
        </xdr:cNvPr>
        <xdr:cNvSpPr>
          <a:spLocks noChangeArrowheads="1"/>
        </xdr:cNvSpPr>
      </xdr:nvSpPr>
      <xdr:spPr bwMode="auto">
        <a:xfrm flipV="1">
          <a:off x="11899681" y="2552700"/>
          <a:ext cx="357044" cy="107950"/>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146050</xdr:colOff>
      <xdr:row>312</xdr:row>
      <xdr:rowOff>901700</xdr:rowOff>
    </xdr:from>
    <xdr:to>
      <xdr:col>63</xdr:col>
      <xdr:colOff>38100</xdr:colOff>
      <xdr:row>313</xdr:row>
      <xdr:rowOff>857250</xdr:rowOff>
    </xdr:to>
    <xdr:sp macro="" textlink="">
      <xdr:nvSpPr>
        <xdr:cNvPr id="59" name="Rectangle 172">
          <a:extLst>
            <a:ext uri="{FF2B5EF4-FFF2-40B4-BE49-F238E27FC236}">
              <a16:creationId xmlns:a16="http://schemas.microsoft.com/office/drawing/2014/main" id="{C361B896-E6EF-49B5-9200-47FB715D8FE5}"/>
            </a:ext>
          </a:extLst>
        </xdr:cNvPr>
        <xdr:cNvSpPr>
          <a:spLocks noChangeArrowheads="1"/>
        </xdr:cNvSpPr>
      </xdr:nvSpPr>
      <xdr:spPr bwMode="auto">
        <a:xfrm>
          <a:off x="35293300" y="36061650"/>
          <a:ext cx="615950" cy="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57</xdr:col>
      <xdr:colOff>1149350</xdr:colOff>
      <xdr:row>313</xdr:row>
      <xdr:rowOff>495300</xdr:rowOff>
    </xdr:from>
    <xdr:to>
      <xdr:col>58</xdr:col>
      <xdr:colOff>1022350</xdr:colOff>
      <xdr:row>326</xdr:row>
      <xdr:rowOff>444500</xdr:rowOff>
    </xdr:to>
    <xdr:sp macro="" textlink="">
      <xdr:nvSpPr>
        <xdr:cNvPr id="60" name="Rectangle 172">
          <a:extLst>
            <a:ext uri="{FF2B5EF4-FFF2-40B4-BE49-F238E27FC236}">
              <a16:creationId xmlns:a16="http://schemas.microsoft.com/office/drawing/2014/main" id="{6354BBA4-12AD-43C4-BF91-AAFDA9A2E736}"/>
            </a:ext>
          </a:extLst>
        </xdr:cNvPr>
        <xdr:cNvSpPr>
          <a:spLocks noChangeArrowheads="1"/>
        </xdr:cNvSpPr>
      </xdr:nvSpPr>
      <xdr:spPr bwMode="auto">
        <a:xfrm>
          <a:off x="31984950" y="36061650"/>
          <a:ext cx="990600" cy="4826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57</xdr:col>
      <xdr:colOff>1149350</xdr:colOff>
      <xdr:row>307</xdr:row>
      <xdr:rowOff>495300</xdr:rowOff>
    </xdr:from>
    <xdr:to>
      <xdr:col>58</xdr:col>
      <xdr:colOff>1022350</xdr:colOff>
      <xdr:row>320</xdr:row>
      <xdr:rowOff>444500</xdr:rowOff>
    </xdr:to>
    <xdr:sp macro="" textlink="">
      <xdr:nvSpPr>
        <xdr:cNvPr id="61" name="Rectangle 172">
          <a:extLst>
            <a:ext uri="{FF2B5EF4-FFF2-40B4-BE49-F238E27FC236}">
              <a16:creationId xmlns:a16="http://schemas.microsoft.com/office/drawing/2014/main" id="{DBA68D9C-489E-4557-8BEF-C27F72C663BE}"/>
            </a:ext>
          </a:extLst>
        </xdr:cNvPr>
        <xdr:cNvSpPr>
          <a:spLocks noChangeArrowheads="1"/>
        </xdr:cNvSpPr>
      </xdr:nvSpPr>
      <xdr:spPr bwMode="auto">
        <a:xfrm>
          <a:off x="31984950" y="36061650"/>
          <a:ext cx="990600" cy="4826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634999</xdr:colOff>
      <xdr:row>64</xdr:row>
      <xdr:rowOff>460375</xdr:rowOff>
    </xdr:from>
    <xdr:to>
      <xdr:col>21</xdr:col>
      <xdr:colOff>496815</xdr:colOff>
      <xdr:row>65</xdr:row>
      <xdr:rowOff>381109</xdr:rowOff>
    </xdr:to>
    <xdr:sp macro="" textlink="">
      <xdr:nvSpPr>
        <xdr:cNvPr id="62" name="四角形吹き出し 39">
          <a:extLst>
            <a:ext uri="{FF2B5EF4-FFF2-40B4-BE49-F238E27FC236}">
              <a16:creationId xmlns:a16="http://schemas.microsoft.com/office/drawing/2014/main" id="{02F0E514-B878-44FD-ACC0-354B8174F1C2}"/>
            </a:ext>
          </a:extLst>
        </xdr:cNvPr>
        <xdr:cNvSpPr/>
      </xdr:nvSpPr>
      <xdr:spPr>
        <a:xfrm>
          <a:off x="13404849" y="9683750"/>
          <a:ext cx="1919216" cy="0"/>
        </a:xfrm>
        <a:prstGeom prst="wedgeRectCallout">
          <a:avLst>
            <a:gd name="adj1" fmla="val -54797"/>
            <a:gd name="adj2" fmla="val -178370"/>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a:solidFill>
                <a:sysClr val="windowText" lastClr="000000"/>
              </a:solidFill>
              <a:latin typeface="Meiryo UI" panose="020B0604030504040204" pitchFamily="50" charset="-128"/>
              <a:ea typeface="Meiryo UI" panose="020B0604030504040204" pitchFamily="50" charset="-128"/>
            </a:rPr>
            <a:t>SP2</a:t>
          </a:r>
          <a:r>
            <a:rPr kumimoji="1" lang="ja-JP" altLang="en-US" sz="1800">
              <a:solidFill>
                <a:sysClr val="windowText" lastClr="000000"/>
              </a:solidFill>
              <a:latin typeface="Meiryo UI" panose="020B0604030504040204" pitchFamily="50" charset="-128"/>
              <a:ea typeface="Meiryo UI" panose="020B0604030504040204" pitchFamily="50" charset="-128"/>
            </a:rPr>
            <a:t>台</a:t>
          </a:r>
        </a:p>
      </xdr:txBody>
    </xdr:sp>
    <xdr:clientData/>
  </xdr:twoCellAnchor>
  <xdr:twoCellAnchor>
    <xdr:from>
      <xdr:col>58</xdr:col>
      <xdr:colOff>349250</xdr:colOff>
      <xdr:row>164</xdr:row>
      <xdr:rowOff>285750</xdr:rowOff>
    </xdr:from>
    <xdr:to>
      <xdr:col>58</xdr:col>
      <xdr:colOff>1039813</xdr:colOff>
      <xdr:row>165</xdr:row>
      <xdr:rowOff>381000</xdr:rowOff>
    </xdr:to>
    <xdr:sp macro="" textlink="">
      <xdr:nvSpPr>
        <xdr:cNvPr id="63" name="Rectangle 172">
          <a:extLst>
            <a:ext uri="{FF2B5EF4-FFF2-40B4-BE49-F238E27FC236}">
              <a16:creationId xmlns:a16="http://schemas.microsoft.com/office/drawing/2014/main" id="{D57F591C-7A37-42A5-B8A3-97A5C1E42F49}"/>
            </a:ext>
          </a:extLst>
        </xdr:cNvPr>
        <xdr:cNvSpPr>
          <a:spLocks noChangeArrowheads="1"/>
        </xdr:cNvSpPr>
      </xdr:nvSpPr>
      <xdr:spPr bwMode="auto">
        <a:xfrm>
          <a:off x="32334200" y="23774400"/>
          <a:ext cx="639763" cy="7239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57</xdr:col>
      <xdr:colOff>190500</xdr:colOff>
      <xdr:row>165</xdr:row>
      <xdr:rowOff>444500</xdr:rowOff>
    </xdr:from>
    <xdr:to>
      <xdr:col>58</xdr:col>
      <xdr:colOff>23813</xdr:colOff>
      <xdr:row>166</xdr:row>
      <xdr:rowOff>539750</xdr:rowOff>
    </xdr:to>
    <xdr:sp macro="" textlink="">
      <xdr:nvSpPr>
        <xdr:cNvPr id="64" name="Rectangle 172">
          <a:extLst>
            <a:ext uri="{FF2B5EF4-FFF2-40B4-BE49-F238E27FC236}">
              <a16:creationId xmlns:a16="http://schemas.microsoft.com/office/drawing/2014/main" id="{AD49F31C-A09E-42CD-80EF-4A96A47FCC08}"/>
            </a:ext>
          </a:extLst>
        </xdr:cNvPr>
        <xdr:cNvSpPr>
          <a:spLocks noChangeArrowheads="1"/>
        </xdr:cNvSpPr>
      </xdr:nvSpPr>
      <xdr:spPr bwMode="auto">
        <a:xfrm>
          <a:off x="31381700" y="24561800"/>
          <a:ext cx="627063" cy="72390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543582</xdr:colOff>
      <xdr:row>5</xdr:row>
      <xdr:rowOff>542925</xdr:rowOff>
    </xdr:from>
    <xdr:to>
      <xdr:col>22</xdr:col>
      <xdr:colOff>221614</xdr:colOff>
      <xdr:row>5</xdr:row>
      <xdr:rowOff>647700</xdr:rowOff>
    </xdr:to>
    <xdr:sp macro="" textlink="">
      <xdr:nvSpPr>
        <xdr:cNvPr id="65" name="AutoShape 5">
          <a:extLst>
            <a:ext uri="{FF2B5EF4-FFF2-40B4-BE49-F238E27FC236}">
              <a16:creationId xmlns:a16="http://schemas.microsoft.com/office/drawing/2014/main" id="{419043E4-ADEC-4F86-882B-F9FC93C1CD29}"/>
            </a:ext>
          </a:extLst>
        </xdr:cNvPr>
        <xdr:cNvSpPr>
          <a:spLocks noChangeArrowheads="1"/>
        </xdr:cNvSpPr>
      </xdr:nvSpPr>
      <xdr:spPr bwMode="auto">
        <a:xfrm flipV="1">
          <a:off x="15370832" y="2555875"/>
          <a:ext cx="363832" cy="104775"/>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494424</xdr:colOff>
      <xdr:row>5</xdr:row>
      <xdr:rowOff>542925</xdr:rowOff>
    </xdr:from>
    <xdr:to>
      <xdr:col>27</xdr:col>
      <xdr:colOff>175631</xdr:colOff>
      <xdr:row>5</xdr:row>
      <xdr:rowOff>647700</xdr:rowOff>
    </xdr:to>
    <xdr:sp macro="" textlink="">
      <xdr:nvSpPr>
        <xdr:cNvPr id="66" name="AutoShape 5">
          <a:extLst>
            <a:ext uri="{FF2B5EF4-FFF2-40B4-BE49-F238E27FC236}">
              <a16:creationId xmlns:a16="http://schemas.microsoft.com/office/drawing/2014/main" id="{2D46B0D7-CFE4-44C3-B011-F4627C3452AC}"/>
            </a:ext>
          </a:extLst>
        </xdr:cNvPr>
        <xdr:cNvSpPr>
          <a:spLocks noChangeArrowheads="1"/>
        </xdr:cNvSpPr>
      </xdr:nvSpPr>
      <xdr:spPr bwMode="auto">
        <a:xfrm flipV="1">
          <a:off x="18750674" y="2555875"/>
          <a:ext cx="367007" cy="104775"/>
        </a:xfrm>
        <a:prstGeom prst="triangle">
          <a:avLst>
            <a:gd name="adj" fmla="val 50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0</xdr:colOff>
      <xdr:row>88</xdr:row>
      <xdr:rowOff>0</xdr:rowOff>
    </xdr:from>
    <xdr:to>
      <xdr:col>68</xdr:col>
      <xdr:colOff>151253</xdr:colOff>
      <xdr:row>88</xdr:row>
      <xdr:rowOff>480919</xdr:rowOff>
    </xdr:to>
    <xdr:sp macro="" textlink="">
      <xdr:nvSpPr>
        <xdr:cNvPr id="67" name="Text Box 6">
          <a:extLst>
            <a:ext uri="{FF2B5EF4-FFF2-40B4-BE49-F238E27FC236}">
              <a16:creationId xmlns:a16="http://schemas.microsoft.com/office/drawing/2014/main" id="{69BD3881-DC3F-4712-8CE3-3AC878E2B71A}"/>
            </a:ext>
          </a:extLst>
        </xdr:cNvPr>
        <xdr:cNvSpPr txBox="1">
          <a:spLocks noChangeArrowheads="1"/>
        </xdr:cNvSpPr>
      </xdr:nvSpPr>
      <xdr:spPr bwMode="auto">
        <a:xfrm>
          <a:off x="36595050" y="17183100"/>
          <a:ext cx="3046853" cy="480919"/>
        </a:xfrm>
        <a:prstGeom prst="rect">
          <a:avLst/>
        </a:prstGeom>
        <a:solidFill>
          <a:srgbClr val="FFFFFF"/>
        </a:solidFill>
        <a:ln w="9525" cmpd="sng">
          <a:solidFill>
            <a:srgbClr val="000000"/>
          </a:solidFill>
          <a:miter lim="800000"/>
          <a:headEnd/>
          <a:tailEnd/>
        </a:ln>
      </xdr:spPr>
      <xdr:txBody>
        <a:bodyPr vertOverflow="clip" wrap="square" lIns="18288" tIns="18288" rIns="0" bIns="0" anchor="ctr" upright="1"/>
        <a:lstStyle/>
        <a:p>
          <a:pPr algn="ctr" rtl="0">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原紙承認済　</a:t>
          </a:r>
          <a:r>
            <a:rPr lang="en-US" altLang="ja-JP" sz="1600" b="0" i="0" u="none" strike="noStrike" baseline="0">
              <a:solidFill>
                <a:srgbClr val="000000"/>
              </a:solidFill>
              <a:latin typeface="Meiryo UI" panose="020B0604030504040204" pitchFamily="50" charset="-128"/>
              <a:ea typeface="Meiryo UI" panose="020B0604030504040204" pitchFamily="50" charset="-128"/>
            </a:rPr>
            <a:t>2025.4.21</a:t>
          </a:r>
          <a:r>
            <a:rPr lang="ja-JP" altLang="en-US" sz="1600" b="0" i="0" u="none" strike="noStrike" baseline="0">
              <a:solidFill>
                <a:srgbClr val="000000"/>
              </a:solidFill>
              <a:latin typeface="Meiryo UI" panose="020B0604030504040204" pitchFamily="50" charset="-128"/>
              <a:ea typeface="Meiryo UI" panose="020B0604030504040204" pitchFamily="50" charset="-128"/>
            </a:rPr>
            <a:t>作成</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64</xdr:col>
      <xdr:colOff>0</xdr:colOff>
      <xdr:row>88</xdr:row>
      <xdr:rowOff>0</xdr:rowOff>
    </xdr:from>
    <xdr:to>
      <xdr:col>68</xdr:col>
      <xdr:colOff>151253</xdr:colOff>
      <xdr:row>88</xdr:row>
      <xdr:rowOff>480919</xdr:rowOff>
    </xdr:to>
    <xdr:sp macro="" textlink="">
      <xdr:nvSpPr>
        <xdr:cNvPr id="68" name="Text Box 6">
          <a:extLst>
            <a:ext uri="{FF2B5EF4-FFF2-40B4-BE49-F238E27FC236}">
              <a16:creationId xmlns:a16="http://schemas.microsoft.com/office/drawing/2014/main" id="{6D7BAE25-FDC9-4A1D-9649-6B5A2F901D05}"/>
            </a:ext>
          </a:extLst>
        </xdr:cNvPr>
        <xdr:cNvSpPr txBox="1">
          <a:spLocks noChangeArrowheads="1"/>
        </xdr:cNvSpPr>
      </xdr:nvSpPr>
      <xdr:spPr bwMode="auto">
        <a:xfrm>
          <a:off x="36595050" y="17183100"/>
          <a:ext cx="3046853" cy="480919"/>
        </a:xfrm>
        <a:prstGeom prst="rect">
          <a:avLst/>
        </a:prstGeom>
        <a:solidFill>
          <a:srgbClr val="FFFFFF"/>
        </a:solidFill>
        <a:ln w="9525" cmpd="sng">
          <a:solidFill>
            <a:srgbClr val="000000"/>
          </a:solidFill>
          <a:miter lim="800000"/>
          <a:headEnd/>
          <a:tailEnd/>
        </a:ln>
      </xdr:spPr>
      <xdr:txBody>
        <a:bodyPr vertOverflow="clip" wrap="square" lIns="18288" tIns="18288" rIns="0" bIns="0" anchor="ctr" upright="1"/>
        <a:lstStyle/>
        <a:p>
          <a:pPr algn="ctr" rtl="0">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原紙承認済　</a:t>
          </a:r>
          <a:r>
            <a:rPr lang="en-US" altLang="ja-JP" sz="1600" b="0" i="0" u="none" strike="noStrike" baseline="0">
              <a:solidFill>
                <a:srgbClr val="000000"/>
              </a:solidFill>
              <a:latin typeface="Meiryo UI" panose="020B0604030504040204" pitchFamily="50" charset="-128"/>
              <a:ea typeface="Meiryo UI" panose="020B0604030504040204" pitchFamily="50" charset="-128"/>
            </a:rPr>
            <a:t>2025.4.21</a:t>
          </a:r>
          <a:r>
            <a:rPr lang="ja-JP" altLang="en-US" sz="1600" b="0" i="0" u="none" strike="noStrike" baseline="0">
              <a:solidFill>
                <a:srgbClr val="000000"/>
              </a:solidFill>
              <a:latin typeface="Meiryo UI" panose="020B0604030504040204" pitchFamily="50" charset="-128"/>
              <a:ea typeface="Meiryo UI" panose="020B0604030504040204" pitchFamily="50" charset="-128"/>
            </a:rPr>
            <a:t>作成</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13</xdr:col>
      <xdr:colOff>207818</xdr:colOff>
      <xdr:row>73</xdr:row>
      <xdr:rowOff>34636</xdr:rowOff>
    </xdr:from>
    <xdr:to>
      <xdr:col>15</xdr:col>
      <xdr:colOff>190500</xdr:colOff>
      <xdr:row>74</xdr:row>
      <xdr:rowOff>542142</xdr:rowOff>
    </xdr:to>
    <xdr:sp macro="" textlink="">
      <xdr:nvSpPr>
        <xdr:cNvPr id="69" name="AutoShape 169">
          <a:extLst>
            <a:ext uri="{FF2B5EF4-FFF2-40B4-BE49-F238E27FC236}">
              <a16:creationId xmlns:a16="http://schemas.microsoft.com/office/drawing/2014/main" id="{7208DB82-3848-4348-B53B-862814A24679}"/>
            </a:ext>
          </a:extLst>
        </xdr:cNvPr>
        <xdr:cNvSpPr>
          <a:spLocks noChangeArrowheads="1"/>
        </xdr:cNvSpPr>
      </xdr:nvSpPr>
      <xdr:spPr bwMode="auto">
        <a:xfrm>
          <a:off x="9516918" y="11890086"/>
          <a:ext cx="1366982" cy="990106"/>
        </a:xfrm>
        <a:prstGeom prst="wedgeRoundRectCallout">
          <a:avLst>
            <a:gd name="adj1" fmla="val 57019"/>
            <a:gd name="adj2" fmla="val 77313"/>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SP12</a:t>
          </a:r>
          <a:r>
            <a:rPr lang="ja-JP" altLang="en-US" sz="1600" b="0" i="0" u="none" strike="noStrike" baseline="0">
              <a:solidFill>
                <a:srgbClr val="000000"/>
              </a:solidFill>
              <a:latin typeface="Meiryo UI" panose="020B0604030504040204" pitchFamily="50" charset="-128"/>
              <a:ea typeface="Meiryo UI" panose="020B0604030504040204" pitchFamily="50" charset="-128"/>
            </a:rPr>
            <a:t>台</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a:p>
          <a:pPr algn="ctr" rtl="0">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含む</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twoCellAnchor>
    <xdr:from>
      <xdr:col>23</xdr:col>
      <xdr:colOff>371764</xdr:colOff>
      <xdr:row>73</xdr:row>
      <xdr:rowOff>314325</xdr:rowOff>
    </xdr:from>
    <xdr:to>
      <xdr:col>25</xdr:col>
      <xdr:colOff>396635</xdr:colOff>
      <xdr:row>74</xdr:row>
      <xdr:rowOff>286615</xdr:rowOff>
    </xdr:to>
    <xdr:sp macro="" textlink="">
      <xdr:nvSpPr>
        <xdr:cNvPr id="70" name="AutoShape 169">
          <a:extLst>
            <a:ext uri="{FF2B5EF4-FFF2-40B4-BE49-F238E27FC236}">
              <a16:creationId xmlns:a16="http://schemas.microsoft.com/office/drawing/2014/main" id="{B713D8E3-1FCA-41CA-AA6F-44285F43CD92}"/>
            </a:ext>
          </a:extLst>
        </xdr:cNvPr>
        <xdr:cNvSpPr>
          <a:spLocks noChangeArrowheads="1"/>
        </xdr:cNvSpPr>
      </xdr:nvSpPr>
      <xdr:spPr bwMode="auto">
        <a:xfrm>
          <a:off x="16570614" y="12169775"/>
          <a:ext cx="1396471" cy="454890"/>
        </a:xfrm>
        <a:prstGeom prst="wedgeRoundRectCallout">
          <a:avLst>
            <a:gd name="adj1" fmla="val -14771"/>
            <a:gd name="adj2" fmla="val 167138"/>
            <a:gd name="adj3" fmla="val 16667"/>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en-US" altLang="ja-JP" sz="1600" b="0" i="0" u="none" strike="noStrike" baseline="0">
              <a:solidFill>
                <a:srgbClr val="000000"/>
              </a:solidFill>
              <a:latin typeface="Meiryo UI" panose="020B0604030504040204" pitchFamily="50" charset="-128"/>
              <a:ea typeface="Meiryo UI" panose="020B0604030504040204" pitchFamily="50" charset="-128"/>
            </a:rPr>
            <a:t>SP</a:t>
          </a:r>
          <a:r>
            <a:rPr lang="ja-JP" altLang="en-US" sz="1600" b="0" i="0" u="none" strike="noStrike" baseline="0">
              <a:solidFill>
                <a:srgbClr val="000000"/>
              </a:solidFill>
              <a:latin typeface="Meiryo UI" panose="020B0604030504040204" pitchFamily="50" charset="-128"/>
              <a:ea typeface="Meiryo UI" panose="020B0604030504040204" pitchFamily="50" charset="-128"/>
            </a:rPr>
            <a:t>分</a:t>
          </a:r>
          <a:endParaRPr lang="en-US" altLang="ja-JP" sz="16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234950</xdr:colOff>
      <xdr:row>4</xdr:row>
      <xdr:rowOff>177799</xdr:rowOff>
    </xdr:from>
    <xdr:to>
      <xdr:col>15</xdr:col>
      <xdr:colOff>184150</xdr:colOff>
      <xdr:row>7</xdr:row>
      <xdr:rowOff>180974</xdr:rowOff>
    </xdr:to>
    <xdr:sp macro="" textlink="">
      <xdr:nvSpPr>
        <xdr:cNvPr id="8" name="正方形/長方形 7">
          <a:extLst>
            <a:ext uri="{FF2B5EF4-FFF2-40B4-BE49-F238E27FC236}">
              <a16:creationId xmlns:a16="http://schemas.microsoft.com/office/drawing/2014/main" id="{747A28E2-70DB-4603-8902-9D74F9C60495}"/>
            </a:ext>
          </a:extLst>
        </xdr:cNvPr>
        <xdr:cNvSpPr/>
      </xdr:nvSpPr>
      <xdr:spPr>
        <a:xfrm>
          <a:off x="1968500" y="1130299"/>
          <a:ext cx="1930400" cy="6699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en-US" altLang="ja-JP" sz="1100">
              <a:solidFill>
                <a:schemeClr val="bg1"/>
              </a:solidFill>
            </a:rPr>
            <a:t>Excel</a:t>
          </a:r>
          <a:r>
            <a:rPr kumimoji="1" lang="ja-JP" altLang="en-US" sz="1100">
              <a:solidFill>
                <a:schemeClr val="bg1"/>
              </a:solidFill>
            </a:rPr>
            <a:t>→</a:t>
          </a:r>
          <a:r>
            <a:rPr kumimoji="1" lang="en-US" altLang="ja-JP" sz="1100">
              <a:solidFill>
                <a:schemeClr val="bg1"/>
              </a:solidFill>
            </a:rPr>
            <a:t>CSV</a:t>
          </a:r>
          <a:r>
            <a:rPr kumimoji="1" lang="ja-JP" altLang="en-US" sz="1100">
              <a:solidFill>
                <a:schemeClr val="bg1"/>
              </a:solidFill>
            </a:rPr>
            <a:t>処理</a:t>
          </a:r>
          <a:endParaRPr kumimoji="1" lang="en-US" altLang="ja-JP" sz="1100">
            <a:solidFill>
              <a:schemeClr val="bg1"/>
            </a:solidFill>
          </a:endParaRPr>
        </a:p>
        <a:p>
          <a:pPr algn="ctr"/>
          <a:r>
            <a:rPr kumimoji="1" lang="ja-JP" altLang="en-US" sz="800">
              <a:solidFill>
                <a:schemeClr val="bg1"/>
              </a:solidFill>
            </a:rPr>
            <a:t>（起動パラ：</a:t>
          </a:r>
          <a:r>
            <a:rPr kumimoji="1" lang="en-US" altLang="ja-JP" sz="800" b="1">
              <a:solidFill>
                <a:srgbClr val="FF0000"/>
              </a:solidFill>
            </a:rPr>
            <a:t>/ExcelToCsvWeOrder</a:t>
          </a:r>
          <a:r>
            <a:rPr kumimoji="1" lang="ja-JP" altLang="en-US" sz="800">
              <a:solidFill>
                <a:schemeClr val="bg1"/>
              </a:solidFill>
            </a:rPr>
            <a:t>）</a:t>
          </a:r>
          <a:endParaRPr kumimoji="1" lang="en-US" altLang="ja-JP" sz="800">
            <a:solidFill>
              <a:schemeClr val="bg1"/>
            </a:solidFill>
          </a:endParaRPr>
        </a:p>
      </xdr:txBody>
    </xdr:sp>
    <xdr:clientData/>
  </xdr:twoCellAnchor>
  <xdr:twoCellAnchor>
    <xdr:from>
      <xdr:col>7</xdr:col>
      <xdr:colOff>146051</xdr:colOff>
      <xdr:row>4</xdr:row>
      <xdr:rowOff>127000</xdr:rowOff>
    </xdr:from>
    <xdr:to>
      <xdr:col>16</xdr:col>
      <xdr:colOff>1</xdr:colOff>
      <xdr:row>14</xdr:row>
      <xdr:rowOff>57150</xdr:rowOff>
    </xdr:to>
    <xdr:sp macro="" textlink="">
      <xdr:nvSpPr>
        <xdr:cNvPr id="52" name="正方形/長方形 51">
          <a:extLst>
            <a:ext uri="{FF2B5EF4-FFF2-40B4-BE49-F238E27FC236}">
              <a16:creationId xmlns:a16="http://schemas.microsoft.com/office/drawing/2014/main" id="{D68C7946-71C5-F1AB-C074-20D323094E41}"/>
            </a:ext>
          </a:extLst>
        </xdr:cNvPr>
        <xdr:cNvSpPr/>
      </xdr:nvSpPr>
      <xdr:spPr>
        <a:xfrm>
          <a:off x="1879601" y="1079500"/>
          <a:ext cx="2082800" cy="2152650"/>
        </a:xfrm>
        <a:prstGeom prst="rect">
          <a:avLst/>
        </a:prstGeom>
        <a:noFill/>
        <a:ln w="28575">
          <a:solidFill>
            <a:srgbClr val="FF000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206375</xdr:colOff>
      <xdr:row>16</xdr:row>
      <xdr:rowOff>219075</xdr:rowOff>
    </xdr:from>
    <xdr:to>
      <xdr:col>32</xdr:col>
      <xdr:colOff>101600</xdr:colOff>
      <xdr:row>21</xdr:row>
      <xdr:rowOff>184150</xdr:rowOff>
    </xdr:to>
    <xdr:sp macro="" textlink="">
      <xdr:nvSpPr>
        <xdr:cNvPr id="3" name="フローチャート: 磁気ディスク 2">
          <a:extLst>
            <a:ext uri="{FF2B5EF4-FFF2-40B4-BE49-F238E27FC236}">
              <a16:creationId xmlns:a16="http://schemas.microsoft.com/office/drawing/2014/main" id="{5360B68A-8D92-4AED-B66B-86AE75CB457C}"/>
            </a:ext>
          </a:extLst>
        </xdr:cNvPr>
        <xdr:cNvSpPr/>
      </xdr:nvSpPr>
      <xdr:spPr>
        <a:xfrm>
          <a:off x="6149975" y="2282825"/>
          <a:ext cx="1133475" cy="1076325"/>
        </a:xfrm>
        <a:prstGeom prst="flowChartMagneticDisk">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kumimoji="1" lang="ja-JP" altLang="en-US" sz="1100">
              <a:solidFill>
                <a:schemeClr val="bg1"/>
              </a:solidFill>
            </a:rPr>
            <a:t>溶接計画</a:t>
          </a:r>
          <a:r>
            <a:rPr kumimoji="1" lang="en-US" altLang="ja-JP" sz="1100">
              <a:solidFill>
                <a:schemeClr val="bg1"/>
              </a:solidFill>
            </a:rPr>
            <a:t>DB</a:t>
          </a:r>
        </a:p>
        <a:p>
          <a:pPr algn="ctr"/>
          <a:r>
            <a:rPr kumimoji="1" lang="en-US" altLang="ja-JP" sz="1100">
              <a:solidFill>
                <a:schemeClr val="bg1"/>
              </a:solidFill>
            </a:rPr>
            <a:t>(PostgreSQL)</a:t>
          </a:r>
          <a:endParaRPr kumimoji="1" lang="ja-JP" altLang="en-US" sz="1100">
            <a:solidFill>
              <a:schemeClr val="bg1"/>
            </a:solidFill>
          </a:endParaRPr>
        </a:p>
      </xdr:txBody>
    </xdr:sp>
    <xdr:clientData/>
  </xdr:twoCellAnchor>
  <xdr:twoCellAnchor>
    <xdr:from>
      <xdr:col>8</xdr:col>
      <xdr:colOff>1</xdr:colOff>
      <xdr:row>0</xdr:row>
      <xdr:rowOff>34925</xdr:rowOff>
    </xdr:from>
    <xdr:to>
      <xdr:col>11</xdr:col>
      <xdr:colOff>190500</xdr:colOff>
      <xdr:row>1</xdr:row>
      <xdr:rowOff>0</xdr:rowOff>
    </xdr:to>
    <xdr:sp macro="" textlink="">
      <xdr:nvSpPr>
        <xdr:cNvPr id="2" name="正方形/長方形 1">
          <a:extLst>
            <a:ext uri="{FF2B5EF4-FFF2-40B4-BE49-F238E27FC236}">
              <a16:creationId xmlns:a16="http://schemas.microsoft.com/office/drawing/2014/main" id="{643FA9DA-059B-406E-AEE6-B5B8980C749E}"/>
            </a:ext>
          </a:extLst>
        </xdr:cNvPr>
        <xdr:cNvSpPr/>
      </xdr:nvSpPr>
      <xdr:spPr>
        <a:xfrm>
          <a:off x="1733551" y="34925"/>
          <a:ext cx="933449" cy="250825"/>
        </a:xfrm>
        <a:prstGeom prst="rect">
          <a:avLst/>
        </a:prstGeom>
        <a:noFill/>
        <a:ln w="28575">
          <a:solidFill>
            <a:srgbClr val="FF000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139700</xdr:colOff>
      <xdr:row>3</xdr:row>
      <xdr:rowOff>171450</xdr:rowOff>
    </xdr:from>
    <xdr:to>
      <xdr:col>5</xdr:col>
      <xdr:colOff>165100</xdr:colOff>
      <xdr:row>8</xdr:row>
      <xdr:rowOff>31750</xdr:rowOff>
    </xdr:to>
    <xdr:sp macro="" textlink="">
      <xdr:nvSpPr>
        <xdr:cNvPr id="4" name="正方形/長方形 3">
          <a:extLst>
            <a:ext uri="{FF2B5EF4-FFF2-40B4-BE49-F238E27FC236}">
              <a16:creationId xmlns:a16="http://schemas.microsoft.com/office/drawing/2014/main" id="{68162242-DA4E-4A0E-9D23-4D61B1F38A2E}"/>
            </a:ext>
          </a:extLst>
        </xdr:cNvPr>
        <xdr:cNvSpPr/>
      </xdr:nvSpPr>
      <xdr:spPr>
        <a:xfrm>
          <a:off x="387350" y="901700"/>
          <a:ext cx="1016000" cy="971550"/>
        </a:xfrm>
        <a:prstGeom prst="rect">
          <a:avLst/>
        </a:prstGeom>
        <a:noFill/>
        <a:ln w="285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u="sng">
              <a:solidFill>
                <a:sysClr val="windowText" lastClr="000000"/>
              </a:solidFill>
              <a:latin typeface="AA HondaGlobal ENJP UI Regular" pitchFamily="2" charset="-128"/>
              <a:ea typeface="AA HondaGlobal ENJP UI Regular" pitchFamily="2" charset="-128"/>
            </a:rPr>
            <a:t>共有フォルダ</a:t>
          </a:r>
        </a:p>
      </xdr:txBody>
    </xdr:sp>
    <xdr:clientData/>
  </xdr:twoCellAnchor>
  <xdr:twoCellAnchor editAs="oneCell">
    <xdr:from>
      <xdr:col>2</xdr:col>
      <xdr:colOff>127000</xdr:colOff>
      <xdr:row>5</xdr:row>
      <xdr:rowOff>44450</xdr:rowOff>
    </xdr:from>
    <xdr:to>
      <xdr:col>4</xdr:col>
      <xdr:colOff>159974</xdr:colOff>
      <xdr:row>7</xdr:row>
      <xdr:rowOff>101600</xdr:rowOff>
    </xdr:to>
    <xdr:pic>
      <xdr:nvPicPr>
        <xdr:cNvPr id="6" name="図 5">
          <a:extLst>
            <a:ext uri="{FF2B5EF4-FFF2-40B4-BE49-F238E27FC236}">
              <a16:creationId xmlns:a16="http://schemas.microsoft.com/office/drawing/2014/main" id="{1A4FB235-2B59-BA20-B59C-AA919AD89EC6}"/>
            </a:ext>
          </a:extLst>
        </xdr:cNvPr>
        <xdr:cNvPicPr>
          <a:picLocks noChangeAspect="1"/>
        </xdr:cNvPicPr>
      </xdr:nvPicPr>
      <xdr:blipFill>
        <a:blip xmlns:r="http://schemas.openxmlformats.org/officeDocument/2006/relationships" r:embed="rId1"/>
        <a:stretch>
          <a:fillRect/>
        </a:stretch>
      </xdr:blipFill>
      <xdr:spPr>
        <a:xfrm>
          <a:off x="622300" y="1219200"/>
          <a:ext cx="528274" cy="501650"/>
        </a:xfrm>
        <a:prstGeom prst="rect">
          <a:avLst/>
        </a:prstGeom>
      </xdr:spPr>
    </xdr:pic>
    <xdr:clientData/>
  </xdr:twoCellAnchor>
  <xdr:twoCellAnchor>
    <xdr:from>
      <xdr:col>17</xdr:col>
      <xdr:colOff>241300</xdr:colOff>
      <xdr:row>3</xdr:row>
      <xdr:rowOff>12700</xdr:rowOff>
    </xdr:from>
    <xdr:to>
      <xdr:col>22</xdr:col>
      <xdr:colOff>133350</xdr:colOff>
      <xdr:row>8</xdr:row>
      <xdr:rowOff>101600</xdr:rowOff>
    </xdr:to>
    <xdr:sp macro="" textlink="">
      <xdr:nvSpPr>
        <xdr:cNvPr id="16" name="正方形/長方形 15">
          <a:extLst>
            <a:ext uri="{FF2B5EF4-FFF2-40B4-BE49-F238E27FC236}">
              <a16:creationId xmlns:a16="http://schemas.microsoft.com/office/drawing/2014/main" id="{ECCB8F3D-10B9-4634-9C61-407FFD8F353E}"/>
            </a:ext>
          </a:extLst>
        </xdr:cNvPr>
        <xdr:cNvSpPr/>
      </xdr:nvSpPr>
      <xdr:spPr>
        <a:xfrm>
          <a:off x="4451350" y="742950"/>
          <a:ext cx="1130300" cy="1200150"/>
        </a:xfrm>
        <a:prstGeom prst="rect">
          <a:avLst/>
        </a:prstGeom>
        <a:noFill/>
        <a:ln w="285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u="sng">
              <a:solidFill>
                <a:sysClr val="windowText" lastClr="000000"/>
              </a:solidFill>
              <a:latin typeface="AA HondaGlobal ENJP UI Regular" pitchFamily="2" charset="-128"/>
              <a:ea typeface="AA HondaGlobal ENJP UI Regular" pitchFamily="2" charset="-128"/>
            </a:rPr>
            <a:t>ローカルフォルダ</a:t>
          </a:r>
        </a:p>
      </xdr:txBody>
    </xdr:sp>
    <xdr:clientData/>
  </xdr:twoCellAnchor>
  <xdr:twoCellAnchor editAs="oneCell">
    <xdr:from>
      <xdr:col>19</xdr:col>
      <xdr:colOff>0</xdr:colOff>
      <xdr:row>4</xdr:row>
      <xdr:rowOff>152400</xdr:rowOff>
    </xdr:from>
    <xdr:to>
      <xdr:col>21</xdr:col>
      <xdr:colOff>126999</xdr:colOff>
      <xdr:row>8</xdr:row>
      <xdr:rowOff>113</xdr:rowOff>
    </xdr:to>
    <xdr:pic>
      <xdr:nvPicPr>
        <xdr:cNvPr id="17" name="図 16">
          <a:extLst>
            <a:ext uri="{FF2B5EF4-FFF2-40B4-BE49-F238E27FC236}">
              <a16:creationId xmlns:a16="http://schemas.microsoft.com/office/drawing/2014/main" id="{91FBC3A0-F798-BBD3-31EA-AE25F6A0804B}"/>
            </a:ext>
          </a:extLst>
        </xdr:cNvPr>
        <xdr:cNvPicPr>
          <a:picLocks noChangeAspect="1"/>
        </xdr:cNvPicPr>
      </xdr:nvPicPr>
      <xdr:blipFill>
        <a:blip xmlns:r="http://schemas.openxmlformats.org/officeDocument/2006/relationships" r:embed="rId2"/>
        <a:stretch>
          <a:fillRect/>
        </a:stretch>
      </xdr:blipFill>
      <xdr:spPr>
        <a:xfrm>
          <a:off x="4705350" y="1104900"/>
          <a:ext cx="622299" cy="736713"/>
        </a:xfrm>
        <a:prstGeom prst="rect">
          <a:avLst/>
        </a:prstGeom>
      </xdr:spPr>
    </xdr:pic>
    <xdr:clientData/>
  </xdr:twoCellAnchor>
  <xdr:twoCellAnchor>
    <xdr:from>
      <xdr:col>27</xdr:col>
      <xdr:colOff>127000</xdr:colOff>
      <xdr:row>3</xdr:row>
      <xdr:rowOff>25400</xdr:rowOff>
    </xdr:from>
    <xdr:to>
      <xdr:col>32</xdr:col>
      <xdr:colOff>19050</xdr:colOff>
      <xdr:row>8</xdr:row>
      <xdr:rowOff>88900</xdr:rowOff>
    </xdr:to>
    <xdr:sp macro="" textlink="">
      <xdr:nvSpPr>
        <xdr:cNvPr id="19" name="正方形/長方形 18">
          <a:extLst>
            <a:ext uri="{FF2B5EF4-FFF2-40B4-BE49-F238E27FC236}">
              <a16:creationId xmlns:a16="http://schemas.microsoft.com/office/drawing/2014/main" id="{EA3E3413-744F-4973-A74B-CF490CE84256}"/>
            </a:ext>
          </a:extLst>
        </xdr:cNvPr>
        <xdr:cNvSpPr/>
      </xdr:nvSpPr>
      <xdr:spPr>
        <a:xfrm>
          <a:off x="6565900" y="755650"/>
          <a:ext cx="1130300" cy="1174750"/>
        </a:xfrm>
        <a:prstGeom prst="rect">
          <a:avLst/>
        </a:prstGeom>
        <a:noFill/>
        <a:ln w="28575">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200" b="1" u="sng">
              <a:solidFill>
                <a:sysClr val="windowText" lastClr="000000"/>
              </a:solidFill>
              <a:latin typeface="AA HondaGlobal ENJP UI Regular" pitchFamily="2" charset="-128"/>
              <a:ea typeface="AA HondaGlobal ENJP UI Regular" pitchFamily="2" charset="-128"/>
            </a:rPr>
            <a:t>SFTP</a:t>
          </a:r>
          <a:r>
            <a:rPr kumimoji="1" lang="ja-JP" altLang="en-US" sz="1200" b="1" u="sng">
              <a:solidFill>
                <a:sysClr val="windowText" lastClr="000000"/>
              </a:solidFill>
              <a:latin typeface="AA HondaGlobal ENJP UI Regular" pitchFamily="2" charset="-128"/>
              <a:ea typeface="AA HondaGlobal ENJP UI Regular" pitchFamily="2" charset="-128"/>
            </a:rPr>
            <a:t>フォルダ</a:t>
          </a:r>
        </a:p>
      </xdr:txBody>
    </xdr:sp>
    <xdr:clientData/>
  </xdr:twoCellAnchor>
  <xdr:twoCellAnchor editAs="oneCell">
    <xdr:from>
      <xdr:col>28</xdr:col>
      <xdr:colOff>133350</xdr:colOff>
      <xdr:row>4</xdr:row>
      <xdr:rowOff>152400</xdr:rowOff>
    </xdr:from>
    <xdr:to>
      <xdr:col>31</xdr:col>
      <xdr:colOff>12699</xdr:colOff>
      <xdr:row>8</xdr:row>
      <xdr:rowOff>113</xdr:rowOff>
    </xdr:to>
    <xdr:pic>
      <xdr:nvPicPr>
        <xdr:cNvPr id="20" name="図 19">
          <a:extLst>
            <a:ext uri="{FF2B5EF4-FFF2-40B4-BE49-F238E27FC236}">
              <a16:creationId xmlns:a16="http://schemas.microsoft.com/office/drawing/2014/main" id="{8EE56D6C-D792-4504-AB50-A827ED49190A}"/>
            </a:ext>
          </a:extLst>
        </xdr:cNvPr>
        <xdr:cNvPicPr>
          <a:picLocks noChangeAspect="1"/>
        </xdr:cNvPicPr>
      </xdr:nvPicPr>
      <xdr:blipFill>
        <a:blip xmlns:r="http://schemas.openxmlformats.org/officeDocument/2006/relationships" r:embed="rId2"/>
        <a:stretch>
          <a:fillRect/>
        </a:stretch>
      </xdr:blipFill>
      <xdr:spPr>
        <a:xfrm>
          <a:off x="6819900" y="1104900"/>
          <a:ext cx="622299" cy="736713"/>
        </a:xfrm>
        <a:prstGeom prst="rect">
          <a:avLst/>
        </a:prstGeom>
      </xdr:spPr>
    </xdr:pic>
    <xdr:clientData/>
  </xdr:twoCellAnchor>
  <xdr:twoCellAnchor>
    <xdr:from>
      <xdr:col>21</xdr:col>
      <xdr:colOff>126999</xdr:colOff>
      <xdr:row>6</xdr:row>
      <xdr:rowOff>76257</xdr:rowOff>
    </xdr:from>
    <xdr:to>
      <xdr:col>28</xdr:col>
      <xdr:colOff>133350</xdr:colOff>
      <xdr:row>6</xdr:row>
      <xdr:rowOff>76257</xdr:rowOff>
    </xdr:to>
    <xdr:cxnSp macro="">
      <xdr:nvCxnSpPr>
        <xdr:cNvPr id="36" name="直線矢印コネクタ 35">
          <a:extLst>
            <a:ext uri="{FF2B5EF4-FFF2-40B4-BE49-F238E27FC236}">
              <a16:creationId xmlns:a16="http://schemas.microsoft.com/office/drawing/2014/main" id="{040B5FC5-DDD5-4975-B360-80C2A9A15FF1}"/>
            </a:ext>
          </a:extLst>
        </xdr:cNvPr>
        <xdr:cNvCxnSpPr>
          <a:cxnSpLocks/>
          <a:stCxn id="17" idx="3"/>
          <a:endCxn id="20" idx="1"/>
        </xdr:cNvCxnSpPr>
      </xdr:nvCxnSpPr>
      <xdr:spPr>
        <a:xfrm>
          <a:off x="5327649" y="1473257"/>
          <a:ext cx="149225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10</xdr:row>
      <xdr:rowOff>215899</xdr:rowOff>
    </xdr:from>
    <xdr:to>
      <xdr:col>15</xdr:col>
      <xdr:colOff>196850</xdr:colOff>
      <xdr:row>13</xdr:row>
      <xdr:rowOff>219074</xdr:rowOff>
    </xdr:to>
    <xdr:sp macro="" textlink="">
      <xdr:nvSpPr>
        <xdr:cNvPr id="40" name="正方形/長方形 39">
          <a:extLst>
            <a:ext uri="{FF2B5EF4-FFF2-40B4-BE49-F238E27FC236}">
              <a16:creationId xmlns:a16="http://schemas.microsoft.com/office/drawing/2014/main" id="{8EBC1029-3DE8-42CD-AC7C-F1D6DC721EF9}"/>
            </a:ext>
          </a:extLst>
        </xdr:cNvPr>
        <xdr:cNvSpPr/>
      </xdr:nvSpPr>
      <xdr:spPr>
        <a:xfrm>
          <a:off x="1981200" y="2501899"/>
          <a:ext cx="1930400" cy="669925"/>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en-US" altLang="ja-JP" sz="1100">
              <a:solidFill>
                <a:schemeClr val="bg1"/>
              </a:solidFill>
            </a:rPr>
            <a:t>CSV</a:t>
          </a:r>
          <a:r>
            <a:rPr kumimoji="1" lang="ja-JP" altLang="ja-JP"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DB</a:t>
          </a:r>
          <a:r>
            <a:rPr kumimoji="1" lang="ja-JP" altLang="en-US" sz="1100">
              <a:solidFill>
                <a:schemeClr val="bg1"/>
              </a:solidFill>
            </a:rPr>
            <a:t>処理</a:t>
          </a:r>
          <a:endParaRPr kumimoji="1" lang="en-US" altLang="ja-JP" sz="1100">
            <a:solidFill>
              <a:schemeClr val="bg1"/>
            </a:solidFill>
          </a:endParaRPr>
        </a:p>
        <a:p>
          <a:pPr algn="ctr"/>
          <a:r>
            <a:rPr kumimoji="1" lang="ja-JP" altLang="en-US" sz="900">
              <a:solidFill>
                <a:schemeClr val="bg1"/>
              </a:solidFill>
            </a:rPr>
            <a:t>（起動パラ：</a:t>
          </a:r>
          <a:r>
            <a:rPr kumimoji="1" lang="en-US" altLang="ja-JP" sz="900" b="1">
              <a:solidFill>
                <a:srgbClr val="FF0000"/>
              </a:solidFill>
            </a:rPr>
            <a:t>/Csv</a:t>
          </a:r>
          <a:r>
            <a:rPr kumimoji="1" lang="en-US" altLang="ja-JP" sz="900" b="1">
              <a:solidFill>
                <a:srgbClr val="FF0000"/>
              </a:solidFill>
              <a:effectLst/>
              <a:latin typeface="+mn-lt"/>
              <a:ea typeface="+mn-ea"/>
              <a:cs typeface="+mn-cs"/>
            </a:rPr>
            <a:t>ToDbWeOrder</a:t>
          </a:r>
          <a:r>
            <a:rPr kumimoji="1" lang="ja-JP" altLang="en-US" sz="900">
              <a:solidFill>
                <a:schemeClr val="bg1"/>
              </a:solidFill>
            </a:rPr>
            <a:t>）</a:t>
          </a:r>
          <a:endParaRPr kumimoji="1" lang="en-US" altLang="ja-JP" sz="900">
            <a:solidFill>
              <a:schemeClr val="bg1"/>
            </a:solidFill>
          </a:endParaRPr>
        </a:p>
      </xdr:txBody>
    </xdr:sp>
    <xdr:clientData/>
  </xdr:twoCellAnchor>
  <xdr:twoCellAnchor>
    <xdr:from>
      <xdr:col>17</xdr:col>
      <xdr:colOff>234950</xdr:colOff>
      <xdr:row>9</xdr:row>
      <xdr:rowOff>38100</xdr:rowOff>
    </xdr:from>
    <xdr:to>
      <xdr:col>22</xdr:col>
      <xdr:colOff>127000</xdr:colOff>
      <xdr:row>14</xdr:row>
      <xdr:rowOff>127000</xdr:rowOff>
    </xdr:to>
    <xdr:sp macro="" textlink="">
      <xdr:nvSpPr>
        <xdr:cNvPr id="41" name="正方形/長方形 40">
          <a:extLst>
            <a:ext uri="{FF2B5EF4-FFF2-40B4-BE49-F238E27FC236}">
              <a16:creationId xmlns:a16="http://schemas.microsoft.com/office/drawing/2014/main" id="{106EFF98-CBDE-43BA-AA0E-A1E2FDAEAD7F}"/>
            </a:ext>
          </a:extLst>
        </xdr:cNvPr>
        <xdr:cNvSpPr/>
      </xdr:nvSpPr>
      <xdr:spPr>
        <a:xfrm>
          <a:off x="4445000" y="2101850"/>
          <a:ext cx="1130300" cy="1200150"/>
        </a:xfrm>
        <a:prstGeom prst="rect">
          <a:avLst/>
        </a:prstGeom>
        <a:noFill/>
        <a:ln w="285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u="sng">
              <a:solidFill>
                <a:sysClr val="windowText" lastClr="000000"/>
              </a:solidFill>
              <a:latin typeface="AA HondaGlobal ENJP UI Regular" pitchFamily="2" charset="-128"/>
              <a:ea typeface="AA HondaGlobal ENJP UI Regular" pitchFamily="2" charset="-128"/>
            </a:rPr>
            <a:t>ローカルフォルダ</a:t>
          </a:r>
        </a:p>
      </xdr:txBody>
    </xdr:sp>
    <xdr:clientData/>
  </xdr:twoCellAnchor>
  <xdr:twoCellAnchor editAs="oneCell">
    <xdr:from>
      <xdr:col>19</xdr:col>
      <xdr:colOff>0</xdr:colOff>
      <xdr:row>10</xdr:row>
      <xdr:rowOff>184150</xdr:rowOff>
    </xdr:from>
    <xdr:to>
      <xdr:col>21</xdr:col>
      <xdr:colOff>126999</xdr:colOff>
      <xdr:row>14</xdr:row>
      <xdr:rowOff>31863</xdr:rowOff>
    </xdr:to>
    <xdr:pic>
      <xdr:nvPicPr>
        <xdr:cNvPr id="44" name="図 43">
          <a:extLst>
            <a:ext uri="{FF2B5EF4-FFF2-40B4-BE49-F238E27FC236}">
              <a16:creationId xmlns:a16="http://schemas.microsoft.com/office/drawing/2014/main" id="{C13BEC11-A914-4B91-9B0E-BC1F5D930FFD}"/>
            </a:ext>
          </a:extLst>
        </xdr:cNvPr>
        <xdr:cNvPicPr>
          <a:picLocks noChangeAspect="1"/>
        </xdr:cNvPicPr>
      </xdr:nvPicPr>
      <xdr:blipFill>
        <a:blip xmlns:r="http://schemas.openxmlformats.org/officeDocument/2006/relationships" r:embed="rId2"/>
        <a:stretch>
          <a:fillRect/>
        </a:stretch>
      </xdr:blipFill>
      <xdr:spPr>
        <a:xfrm>
          <a:off x="4705350" y="2470150"/>
          <a:ext cx="622299" cy="736713"/>
        </a:xfrm>
        <a:prstGeom prst="rect">
          <a:avLst/>
        </a:prstGeom>
      </xdr:spPr>
    </xdr:pic>
    <xdr:clientData/>
  </xdr:twoCellAnchor>
  <xdr:twoCellAnchor>
    <xdr:from>
      <xdr:col>21</xdr:col>
      <xdr:colOff>126999</xdr:colOff>
      <xdr:row>8</xdr:row>
      <xdr:rowOff>113</xdr:rowOff>
    </xdr:from>
    <xdr:to>
      <xdr:col>29</xdr:col>
      <xdr:colOff>196850</xdr:colOff>
      <xdr:row>12</xdr:row>
      <xdr:rowOff>108007</xdr:rowOff>
    </xdr:to>
    <xdr:cxnSp macro="">
      <xdr:nvCxnSpPr>
        <xdr:cNvPr id="45" name="直線矢印コネクタ 44">
          <a:extLst>
            <a:ext uri="{FF2B5EF4-FFF2-40B4-BE49-F238E27FC236}">
              <a16:creationId xmlns:a16="http://schemas.microsoft.com/office/drawing/2014/main" id="{75C04055-E7AC-43C5-B15B-ED20E90575B4}"/>
            </a:ext>
          </a:extLst>
        </xdr:cNvPr>
        <xdr:cNvCxnSpPr>
          <a:cxnSpLocks/>
          <a:stCxn id="20" idx="2"/>
          <a:endCxn id="44" idx="3"/>
        </xdr:cNvCxnSpPr>
      </xdr:nvCxnSpPr>
      <xdr:spPr>
        <a:xfrm flipH="1">
          <a:off x="5327649" y="1841613"/>
          <a:ext cx="2051051" cy="99689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196850</xdr:colOff>
      <xdr:row>12</xdr:row>
      <xdr:rowOff>106362</xdr:rowOff>
    </xdr:from>
    <xdr:to>
      <xdr:col>19</xdr:col>
      <xdr:colOff>0</xdr:colOff>
      <xdr:row>12</xdr:row>
      <xdr:rowOff>108007</xdr:rowOff>
    </xdr:to>
    <xdr:cxnSp macro="">
      <xdr:nvCxnSpPr>
        <xdr:cNvPr id="50" name="直線矢印コネクタ 49">
          <a:extLst>
            <a:ext uri="{FF2B5EF4-FFF2-40B4-BE49-F238E27FC236}">
              <a16:creationId xmlns:a16="http://schemas.microsoft.com/office/drawing/2014/main" id="{AE30074D-C981-4E8B-AF2D-91F22A79C3D7}"/>
            </a:ext>
          </a:extLst>
        </xdr:cNvPr>
        <xdr:cNvCxnSpPr>
          <a:cxnSpLocks/>
          <a:stCxn id="44" idx="1"/>
          <a:endCxn id="40" idx="3"/>
        </xdr:cNvCxnSpPr>
      </xdr:nvCxnSpPr>
      <xdr:spPr>
        <a:xfrm flipH="1" flipV="1">
          <a:off x="3911600" y="2836862"/>
          <a:ext cx="793750" cy="164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222250</xdr:colOff>
      <xdr:row>13</xdr:row>
      <xdr:rowOff>219074</xdr:rowOff>
    </xdr:from>
    <xdr:to>
      <xdr:col>27</xdr:col>
      <xdr:colOff>206375</xdr:colOff>
      <xdr:row>19</xdr:row>
      <xdr:rowOff>90488</xdr:rowOff>
    </xdr:to>
    <xdr:cxnSp macro="">
      <xdr:nvCxnSpPr>
        <xdr:cNvPr id="55" name="直線矢印コネクタ 54">
          <a:extLst>
            <a:ext uri="{FF2B5EF4-FFF2-40B4-BE49-F238E27FC236}">
              <a16:creationId xmlns:a16="http://schemas.microsoft.com/office/drawing/2014/main" id="{DCE78EA6-2BAB-4363-83CC-257693125C9A}"/>
            </a:ext>
          </a:extLst>
        </xdr:cNvPr>
        <xdr:cNvCxnSpPr>
          <a:cxnSpLocks/>
          <a:stCxn id="40" idx="2"/>
          <a:endCxn id="3" idx="2"/>
        </xdr:cNvCxnSpPr>
      </xdr:nvCxnSpPr>
      <xdr:spPr>
        <a:xfrm>
          <a:off x="2946400" y="3171824"/>
          <a:ext cx="3946525" cy="120491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184150</xdr:colOff>
      <xdr:row>6</xdr:row>
      <xdr:rowOff>68262</xdr:rowOff>
    </xdr:from>
    <xdr:to>
      <xdr:col>19</xdr:col>
      <xdr:colOff>0</xdr:colOff>
      <xdr:row>6</xdr:row>
      <xdr:rowOff>76257</xdr:rowOff>
    </xdr:to>
    <xdr:cxnSp macro="">
      <xdr:nvCxnSpPr>
        <xdr:cNvPr id="32" name="直線矢印コネクタ 31">
          <a:extLst>
            <a:ext uri="{FF2B5EF4-FFF2-40B4-BE49-F238E27FC236}">
              <a16:creationId xmlns:a16="http://schemas.microsoft.com/office/drawing/2014/main" id="{6A297D65-D6F2-4CD9-AC4A-D7A8CC0AE988}"/>
            </a:ext>
          </a:extLst>
        </xdr:cNvPr>
        <xdr:cNvCxnSpPr>
          <a:cxnSpLocks/>
          <a:stCxn id="8" idx="3"/>
          <a:endCxn id="17" idx="1"/>
        </xdr:cNvCxnSpPr>
      </xdr:nvCxnSpPr>
      <xdr:spPr>
        <a:xfrm>
          <a:off x="3898900" y="1465262"/>
          <a:ext cx="806450" cy="799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159974</xdr:colOff>
      <xdr:row>6</xdr:row>
      <xdr:rowOff>68262</xdr:rowOff>
    </xdr:from>
    <xdr:to>
      <xdr:col>7</xdr:col>
      <xdr:colOff>234950</xdr:colOff>
      <xdr:row>6</xdr:row>
      <xdr:rowOff>73025</xdr:rowOff>
    </xdr:to>
    <xdr:cxnSp macro="">
      <xdr:nvCxnSpPr>
        <xdr:cNvPr id="22" name="直線矢印コネクタ 21">
          <a:extLst>
            <a:ext uri="{FF2B5EF4-FFF2-40B4-BE49-F238E27FC236}">
              <a16:creationId xmlns:a16="http://schemas.microsoft.com/office/drawing/2014/main" id="{7E8DFB9A-8416-65C7-9C0C-4863CAF67901}"/>
            </a:ext>
          </a:extLst>
        </xdr:cNvPr>
        <xdr:cNvCxnSpPr>
          <a:cxnSpLocks/>
          <a:stCxn id="6" idx="3"/>
          <a:endCxn id="8" idx="1"/>
        </xdr:cNvCxnSpPr>
      </xdr:nvCxnSpPr>
      <xdr:spPr>
        <a:xfrm flipV="1">
          <a:off x="1150574" y="1465262"/>
          <a:ext cx="817926" cy="4763"/>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161925</xdr:colOff>
      <xdr:row>2</xdr:row>
      <xdr:rowOff>35283</xdr:rowOff>
    </xdr:from>
    <xdr:to>
      <xdr:col>2</xdr:col>
      <xdr:colOff>12700</xdr:colOff>
      <xdr:row>2</xdr:row>
      <xdr:rowOff>174624</xdr:rowOff>
    </xdr:to>
    <xdr:cxnSp macro="">
      <xdr:nvCxnSpPr>
        <xdr:cNvPr id="6" name="コネクタ: カギ線 5">
          <a:extLst>
            <a:ext uri="{FF2B5EF4-FFF2-40B4-BE49-F238E27FC236}">
              <a16:creationId xmlns:a16="http://schemas.microsoft.com/office/drawing/2014/main" id="{00111689-D99B-B733-A40A-8AAD55D4C54A}"/>
            </a:ext>
          </a:extLst>
        </xdr:cNvPr>
        <xdr:cNvCxnSpPr>
          <a:cxnSpLocks/>
          <a:stCxn id="13" idx="2"/>
          <a:endCxn id="23" idx="1"/>
        </xdr:cNvCxnSpPr>
      </xdr:nvCxnSpPr>
      <xdr:spPr>
        <a:xfrm rot="16200000" flipH="1">
          <a:off x="541517" y="678041"/>
          <a:ext cx="139341" cy="200025"/>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330200</xdr:colOff>
      <xdr:row>0</xdr:row>
      <xdr:rowOff>317500</xdr:rowOff>
    </xdr:from>
    <xdr:to>
      <xdr:col>1</xdr:col>
      <xdr:colOff>342900</xdr:colOff>
      <xdr:row>2</xdr:row>
      <xdr:rowOff>35284</xdr:rowOff>
    </xdr:to>
    <xdr:pic>
      <xdr:nvPicPr>
        <xdr:cNvPr id="13" name="図 12">
          <a:extLst>
            <a:ext uri="{FF2B5EF4-FFF2-40B4-BE49-F238E27FC236}">
              <a16:creationId xmlns:a16="http://schemas.microsoft.com/office/drawing/2014/main" id="{11E2A316-0CB9-2E02-5C83-FC8F02AF9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200" y="317500"/>
          <a:ext cx="361950" cy="390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212725</xdr:colOff>
      <xdr:row>6</xdr:row>
      <xdr:rowOff>41633</xdr:rowOff>
    </xdr:from>
    <xdr:to>
      <xdr:col>3</xdr:col>
      <xdr:colOff>19050</xdr:colOff>
      <xdr:row>6</xdr:row>
      <xdr:rowOff>168274</xdr:rowOff>
    </xdr:to>
    <xdr:cxnSp macro="">
      <xdr:nvCxnSpPr>
        <xdr:cNvPr id="10" name="コネクタ: カギ線 9">
          <a:extLst>
            <a:ext uri="{FF2B5EF4-FFF2-40B4-BE49-F238E27FC236}">
              <a16:creationId xmlns:a16="http://schemas.microsoft.com/office/drawing/2014/main" id="{C4EA8731-83BD-485B-AD66-09958D22760E}"/>
            </a:ext>
          </a:extLst>
        </xdr:cNvPr>
        <xdr:cNvCxnSpPr>
          <a:cxnSpLocks/>
          <a:stCxn id="58" idx="2"/>
          <a:endCxn id="60" idx="1"/>
        </xdr:cNvCxnSpPr>
      </xdr:nvCxnSpPr>
      <xdr:spPr>
        <a:xfrm rot="16200000" flipH="1">
          <a:off x="925692" y="2046466"/>
          <a:ext cx="126641" cy="155575"/>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12700</xdr:colOff>
      <xdr:row>2</xdr:row>
      <xdr:rowOff>31750</xdr:rowOff>
    </xdr:from>
    <xdr:to>
      <xdr:col>2</xdr:col>
      <xdr:colOff>318607</xdr:colOff>
      <xdr:row>2</xdr:row>
      <xdr:rowOff>317500</xdr:rowOff>
    </xdr:to>
    <xdr:pic>
      <xdr:nvPicPr>
        <xdr:cNvPr id="23" name="図 22">
          <a:extLst>
            <a:ext uri="{FF2B5EF4-FFF2-40B4-BE49-F238E27FC236}">
              <a16:creationId xmlns:a16="http://schemas.microsoft.com/office/drawing/2014/main" id="{46702109-A3E1-38CE-767B-0DEC4A8BC9A4}"/>
            </a:ext>
          </a:extLst>
        </xdr:cNvPr>
        <xdr:cNvPicPr>
          <a:picLocks noChangeAspect="1"/>
        </xdr:cNvPicPr>
      </xdr:nvPicPr>
      <xdr:blipFill>
        <a:blip xmlns:r="http://schemas.openxmlformats.org/officeDocument/2006/relationships" r:embed="rId2"/>
        <a:stretch>
          <a:fillRect/>
        </a:stretch>
      </xdr:blipFill>
      <xdr:spPr>
        <a:xfrm>
          <a:off x="711200" y="704850"/>
          <a:ext cx="305907" cy="285750"/>
        </a:xfrm>
        <a:prstGeom prst="rect">
          <a:avLst/>
        </a:prstGeom>
      </xdr:spPr>
    </xdr:pic>
    <xdr:clientData/>
  </xdr:twoCellAnchor>
  <xdr:twoCellAnchor editAs="oneCell">
    <xdr:from>
      <xdr:col>2</xdr:col>
      <xdr:colOff>50802</xdr:colOff>
      <xdr:row>3</xdr:row>
      <xdr:rowOff>330201</xdr:rowOff>
    </xdr:from>
    <xdr:to>
      <xdr:col>2</xdr:col>
      <xdr:colOff>281860</xdr:colOff>
      <xdr:row>4</xdr:row>
      <xdr:rowOff>298451</xdr:rowOff>
    </xdr:to>
    <xdr:pic>
      <xdr:nvPicPr>
        <xdr:cNvPr id="56" name="図 55">
          <a:extLst>
            <a:ext uri="{FF2B5EF4-FFF2-40B4-BE49-F238E27FC236}">
              <a16:creationId xmlns:a16="http://schemas.microsoft.com/office/drawing/2014/main" id="{A59D09A9-22A5-83A0-46C1-23D1D6418CA0}"/>
            </a:ext>
          </a:extLst>
        </xdr:cNvPr>
        <xdr:cNvPicPr>
          <a:picLocks noChangeAspect="1"/>
        </xdr:cNvPicPr>
      </xdr:nvPicPr>
      <xdr:blipFill>
        <a:blip xmlns:r="http://schemas.openxmlformats.org/officeDocument/2006/relationships" r:embed="rId3"/>
        <a:stretch>
          <a:fillRect/>
        </a:stretch>
      </xdr:blipFill>
      <xdr:spPr>
        <a:xfrm>
          <a:off x="749302" y="1339851"/>
          <a:ext cx="231058" cy="304800"/>
        </a:xfrm>
        <a:prstGeom prst="rect">
          <a:avLst/>
        </a:prstGeom>
      </xdr:spPr>
    </xdr:pic>
    <xdr:clientData/>
  </xdr:twoCellAnchor>
  <xdr:twoCellAnchor editAs="oneCell">
    <xdr:from>
      <xdr:col>2</xdr:col>
      <xdr:colOff>1</xdr:colOff>
      <xdr:row>3</xdr:row>
      <xdr:rowOff>0</xdr:rowOff>
    </xdr:from>
    <xdr:to>
      <xdr:col>2</xdr:col>
      <xdr:colOff>285751</xdr:colOff>
      <xdr:row>3</xdr:row>
      <xdr:rowOff>334225</xdr:rowOff>
    </xdr:to>
    <xdr:pic>
      <xdr:nvPicPr>
        <xdr:cNvPr id="57" name="図 56">
          <a:extLst>
            <a:ext uri="{FF2B5EF4-FFF2-40B4-BE49-F238E27FC236}">
              <a16:creationId xmlns:a16="http://schemas.microsoft.com/office/drawing/2014/main" id="{B98E74E6-303B-7038-9A1B-C6934B004F3C}"/>
            </a:ext>
          </a:extLst>
        </xdr:cNvPr>
        <xdr:cNvPicPr>
          <a:picLocks noChangeAspect="1"/>
        </xdr:cNvPicPr>
      </xdr:nvPicPr>
      <xdr:blipFill>
        <a:blip xmlns:r="http://schemas.openxmlformats.org/officeDocument/2006/relationships" r:embed="rId4"/>
        <a:stretch>
          <a:fillRect/>
        </a:stretch>
      </xdr:blipFill>
      <xdr:spPr>
        <a:xfrm>
          <a:off x="698501" y="1009650"/>
          <a:ext cx="285750" cy="334225"/>
        </a:xfrm>
        <a:prstGeom prst="rect">
          <a:avLst/>
        </a:prstGeom>
      </xdr:spPr>
    </xdr:pic>
    <xdr:clientData/>
  </xdr:twoCellAnchor>
  <xdr:twoCellAnchor editAs="oneCell">
    <xdr:from>
      <xdr:col>2</xdr:col>
      <xdr:colOff>31750</xdr:colOff>
      <xdr:row>4</xdr:row>
      <xdr:rowOff>323850</xdr:rowOff>
    </xdr:from>
    <xdr:to>
      <xdr:col>3</xdr:col>
      <xdr:colOff>44450</xdr:colOff>
      <xdr:row>6</xdr:row>
      <xdr:rowOff>41634</xdr:rowOff>
    </xdr:to>
    <xdr:pic>
      <xdr:nvPicPr>
        <xdr:cNvPr id="58" name="図 57">
          <a:extLst>
            <a:ext uri="{FF2B5EF4-FFF2-40B4-BE49-F238E27FC236}">
              <a16:creationId xmlns:a16="http://schemas.microsoft.com/office/drawing/2014/main" id="{0BFF77F8-33AE-4939-9261-D4ACAE2A1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250" y="1670050"/>
          <a:ext cx="361950" cy="390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xdr:colOff>
      <xdr:row>6</xdr:row>
      <xdr:rowOff>12700</xdr:rowOff>
    </xdr:from>
    <xdr:to>
      <xdr:col>3</xdr:col>
      <xdr:colOff>257598</xdr:colOff>
      <xdr:row>6</xdr:row>
      <xdr:rowOff>323850</xdr:rowOff>
    </xdr:to>
    <xdr:pic>
      <xdr:nvPicPr>
        <xdr:cNvPr id="60" name="図 59">
          <a:extLst>
            <a:ext uri="{FF2B5EF4-FFF2-40B4-BE49-F238E27FC236}">
              <a16:creationId xmlns:a16="http://schemas.microsoft.com/office/drawing/2014/main" id="{FCE1A887-71CA-ECF0-AC95-E19737668854}"/>
            </a:ext>
          </a:extLst>
        </xdr:cNvPr>
        <xdr:cNvPicPr>
          <a:picLocks noChangeAspect="1"/>
        </xdr:cNvPicPr>
      </xdr:nvPicPr>
      <xdr:blipFill>
        <a:blip xmlns:r="http://schemas.openxmlformats.org/officeDocument/2006/relationships" r:embed="rId5"/>
        <a:stretch>
          <a:fillRect/>
        </a:stretch>
      </xdr:blipFill>
      <xdr:spPr>
        <a:xfrm>
          <a:off x="1066800" y="2032000"/>
          <a:ext cx="238548" cy="311150"/>
        </a:xfrm>
        <a:prstGeom prst="rect">
          <a:avLst/>
        </a:prstGeom>
      </xdr:spPr>
    </xdr:pic>
    <xdr:clientData/>
  </xdr:twoCellAnchor>
  <xdr:twoCellAnchor>
    <xdr:from>
      <xdr:col>1</xdr:col>
      <xdr:colOff>161926</xdr:colOff>
      <xdr:row>2</xdr:row>
      <xdr:rowOff>35283</xdr:rowOff>
    </xdr:from>
    <xdr:to>
      <xdr:col>2</xdr:col>
      <xdr:colOff>2</xdr:colOff>
      <xdr:row>3</xdr:row>
      <xdr:rowOff>167112</xdr:rowOff>
    </xdr:to>
    <xdr:cxnSp macro="">
      <xdr:nvCxnSpPr>
        <xdr:cNvPr id="64" name="コネクタ: カギ線 63">
          <a:extLst>
            <a:ext uri="{FF2B5EF4-FFF2-40B4-BE49-F238E27FC236}">
              <a16:creationId xmlns:a16="http://schemas.microsoft.com/office/drawing/2014/main" id="{01203299-5CE3-4EBB-8E3D-12F5AFE69D29}"/>
            </a:ext>
          </a:extLst>
        </xdr:cNvPr>
        <xdr:cNvCxnSpPr>
          <a:cxnSpLocks/>
          <a:stCxn id="13" idx="2"/>
          <a:endCxn id="57" idx="1"/>
        </xdr:cNvCxnSpPr>
      </xdr:nvCxnSpPr>
      <xdr:spPr>
        <a:xfrm rot="16200000" flipH="1">
          <a:off x="370649" y="848910"/>
          <a:ext cx="468379" cy="187326"/>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161925</xdr:colOff>
      <xdr:row>2</xdr:row>
      <xdr:rowOff>35283</xdr:rowOff>
    </xdr:from>
    <xdr:to>
      <xdr:col>2</xdr:col>
      <xdr:colOff>50802</xdr:colOff>
      <xdr:row>4</xdr:row>
      <xdr:rowOff>146050</xdr:rowOff>
    </xdr:to>
    <xdr:cxnSp macro="">
      <xdr:nvCxnSpPr>
        <xdr:cNvPr id="69" name="コネクタ: カギ線 68">
          <a:extLst>
            <a:ext uri="{FF2B5EF4-FFF2-40B4-BE49-F238E27FC236}">
              <a16:creationId xmlns:a16="http://schemas.microsoft.com/office/drawing/2014/main" id="{1A692E8B-2A69-4EB9-8394-A3568C7AB711}"/>
            </a:ext>
          </a:extLst>
        </xdr:cNvPr>
        <xdr:cNvCxnSpPr>
          <a:cxnSpLocks/>
          <a:stCxn id="13" idx="2"/>
          <a:endCxn id="56" idx="1"/>
        </xdr:cNvCxnSpPr>
      </xdr:nvCxnSpPr>
      <xdr:spPr>
        <a:xfrm rot="16200000" flipH="1">
          <a:off x="238305" y="981253"/>
          <a:ext cx="783867" cy="238127"/>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161924</xdr:colOff>
      <xdr:row>2</xdr:row>
      <xdr:rowOff>35284</xdr:rowOff>
    </xdr:from>
    <xdr:to>
      <xdr:col>2</xdr:col>
      <xdr:colOff>31749</xdr:colOff>
      <xdr:row>5</xdr:row>
      <xdr:rowOff>182742</xdr:rowOff>
    </xdr:to>
    <xdr:cxnSp macro="">
      <xdr:nvCxnSpPr>
        <xdr:cNvPr id="74" name="コネクタ: カギ線 73">
          <a:extLst>
            <a:ext uri="{FF2B5EF4-FFF2-40B4-BE49-F238E27FC236}">
              <a16:creationId xmlns:a16="http://schemas.microsoft.com/office/drawing/2014/main" id="{4741EFC4-5066-4AEB-9935-2AC04C8A7104}"/>
            </a:ext>
          </a:extLst>
        </xdr:cNvPr>
        <xdr:cNvCxnSpPr>
          <a:cxnSpLocks/>
          <a:stCxn id="13" idx="2"/>
          <a:endCxn id="58" idx="1"/>
        </xdr:cNvCxnSpPr>
      </xdr:nvCxnSpPr>
      <xdr:spPr>
        <a:xfrm rot="16200000" flipH="1">
          <a:off x="42158" y="1177400"/>
          <a:ext cx="1157108" cy="219075"/>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0</xdr:colOff>
      <xdr:row>7</xdr:row>
      <xdr:rowOff>0</xdr:rowOff>
    </xdr:from>
    <xdr:to>
      <xdr:col>3</xdr:col>
      <xdr:colOff>12700</xdr:colOff>
      <xdr:row>8</xdr:row>
      <xdr:rowOff>54334</xdr:rowOff>
    </xdr:to>
    <xdr:pic>
      <xdr:nvPicPr>
        <xdr:cNvPr id="81" name="図 80">
          <a:extLst>
            <a:ext uri="{FF2B5EF4-FFF2-40B4-BE49-F238E27FC236}">
              <a16:creationId xmlns:a16="http://schemas.microsoft.com/office/drawing/2014/main" id="{FCDB88B5-3EEE-46B2-9E27-6588875FB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0" y="2355850"/>
          <a:ext cx="361950" cy="390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161924</xdr:colOff>
      <xdr:row>2</xdr:row>
      <xdr:rowOff>35284</xdr:rowOff>
    </xdr:from>
    <xdr:to>
      <xdr:col>1</xdr:col>
      <xdr:colOff>349249</xdr:colOff>
      <xdr:row>7</xdr:row>
      <xdr:rowOff>195442</xdr:rowOff>
    </xdr:to>
    <xdr:cxnSp macro="">
      <xdr:nvCxnSpPr>
        <xdr:cNvPr id="82" name="コネクタ: カギ線 81">
          <a:extLst>
            <a:ext uri="{FF2B5EF4-FFF2-40B4-BE49-F238E27FC236}">
              <a16:creationId xmlns:a16="http://schemas.microsoft.com/office/drawing/2014/main" id="{D85CC54D-07DD-43CE-9E35-4B69625BFEAF}"/>
            </a:ext>
          </a:extLst>
        </xdr:cNvPr>
        <xdr:cNvCxnSpPr>
          <a:cxnSpLocks/>
          <a:stCxn id="13" idx="2"/>
          <a:endCxn id="81" idx="1"/>
        </xdr:cNvCxnSpPr>
      </xdr:nvCxnSpPr>
      <xdr:spPr>
        <a:xfrm rot="16200000" flipH="1">
          <a:off x="-316617" y="1536175"/>
          <a:ext cx="1842908" cy="187325"/>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0</xdr:colOff>
      <xdr:row>8</xdr:row>
      <xdr:rowOff>0</xdr:rowOff>
    </xdr:from>
    <xdr:to>
      <xdr:col>3</xdr:col>
      <xdr:colOff>238548</xdr:colOff>
      <xdr:row>8</xdr:row>
      <xdr:rowOff>311150</xdr:rowOff>
    </xdr:to>
    <xdr:pic>
      <xdr:nvPicPr>
        <xdr:cNvPr id="85" name="図 84">
          <a:extLst>
            <a:ext uri="{FF2B5EF4-FFF2-40B4-BE49-F238E27FC236}">
              <a16:creationId xmlns:a16="http://schemas.microsoft.com/office/drawing/2014/main" id="{47F1A704-8A05-4261-85D2-F7EFFB8C2412}"/>
            </a:ext>
          </a:extLst>
        </xdr:cNvPr>
        <xdr:cNvPicPr>
          <a:picLocks noChangeAspect="1"/>
        </xdr:cNvPicPr>
      </xdr:nvPicPr>
      <xdr:blipFill>
        <a:blip xmlns:r="http://schemas.openxmlformats.org/officeDocument/2006/relationships" r:embed="rId5"/>
        <a:stretch>
          <a:fillRect/>
        </a:stretch>
      </xdr:blipFill>
      <xdr:spPr>
        <a:xfrm>
          <a:off x="1047750" y="2692400"/>
          <a:ext cx="238548" cy="311150"/>
        </a:xfrm>
        <a:prstGeom prst="rect">
          <a:avLst/>
        </a:prstGeom>
      </xdr:spPr>
    </xdr:pic>
    <xdr:clientData/>
  </xdr:twoCellAnchor>
  <xdr:twoCellAnchor>
    <xdr:from>
      <xdr:col>2</xdr:col>
      <xdr:colOff>180975</xdr:colOff>
      <xdr:row>8</xdr:row>
      <xdr:rowOff>54333</xdr:rowOff>
    </xdr:from>
    <xdr:to>
      <xdr:col>3</xdr:col>
      <xdr:colOff>0</xdr:colOff>
      <xdr:row>8</xdr:row>
      <xdr:rowOff>155574</xdr:rowOff>
    </xdr:to>
    <xdr:cxnSp macro="">
      <xdr:nvCxnSpPr>
        <xdr:cNvPr id="86" name="コネクタ: カギ線 85">
          <a:extLst>
            <a:ext uri="{FF2B5EF4-FFF2-40B4-BE49-F238E27FC236}">
              <a16:creationId xmlns:a16="http://schemas.microsoft.com/office/drawing/2014/main" id="{7384D4FF-BBB0-46F8-858E-1B1AFB4DDFE8}"/>
            </a:ext>
          </a:extLst>
        </xdr:cNvPr>
        <xdr:cNvCxnSpPr>
          <a:cxnSpLocks/>
          <a:stCxn id="81" idx="2"/>
          <a:endCxn id="85" idx="1"/>
        </xdr:cNvCxnSpPr>
      </xdr:nvCxnSpPr>
      <xdr:spPr>
        <a:xfrm rot="16200000" flipH="1">
          <a:off x="912992" y="2713216"/>
          <a:ext cx="101241" cy="168275"/>
        </a:xfrm>
        <a:prstGeom prst="bentConnector2">
          <a:avLst/>
        </a:prstGeom>
        <a:ln w="3810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234951</xdr:colOff>
      <xdr:row>2</xdr:row>
      <xdr:rowOff>0</xdr:rowOff>
    </xdr:from>
    <xdr:to>
      <xdr:col>42</xdr:col>
      <xdr:colOff>152401</xdr:colOff>
      <xdr:row>101</xdr:row>
      <xdr:rowOff>133350</xdr:rowOff>
    </xdr:to>
    <xdr:sp macro="" textlink="">
      <xdr:nvSpPr>
        <xdr:cNvPr id="25" name="テキスト ボックス 24">
          <a:extLst>
            <a:ext uri="{FF2B5EF4-FFF2-40B4-BE49-F238E27FC236}">
              <a16:creationId xmlns:a16="http://schemas.microsoft.com/office/drawing/2014/main" id="{A113D4E4-9C9D-E017-AE51-636E3EF0FCDB}"/>
            </a:ext>
          </a:extLst>
        </xdr:cNvPr>
        <xdr:cNvSpPr txBox="1"/>
      </xdr:nvSpPr>
      <xdr:spPr>
        <a:xfrm>
          <a:off x="10896601" y="508000"/>
          <a:ext cx="8089900" cy="275463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900">
              <a:solidFill>
                <a:schemeClr val="dk1"/>
              </a:solidFill>
              <a:latin typeface="ＭＳ ゴシック" panose="020B0609070205080204" pitchFamily="49" charset="-128"/>
              <a:ea typeface="ＭＳ ゴシック" panose="020B0609070205080204" pitchFamily="49" charset="-128"/>
              <a:cs typeface="+mn-cs"/>
            </a:rPr>
            <a:t>[ExcelToCsvWeOrderMc]</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Title=Excel→CSV </a:t>
          </a:r>
          <a:r>
            <a:rPr lang="ja-JP" altLang="en-US" sz="900">
              <a:solidFill>
                <a:schemeClr val="dk1"/>
              </a:solidFill>
              <a:latin typeface="ＭＳ ゴシック" panose="020B0609070205080204" pitchFamily="49" charset="-128"/>
              <a:ea typeface="ＭＳ ゴシック" panose="020B0609070205080204" pitchFamily="49" charset="-128"/>
              <a:cs typeface="+mn-cs"/>
            </a:rPr>
            <a:t>処理（溶接加工向けデータ連携ツール：鉄）</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001=ExcelToCsv_WeOrder(ExcelToCsvIniMc)</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002=SFTPUpload(SFTPUploadIni)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003=Cleanup(CleanupAfterUploadIni)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[ExcelToCsvWeOrderAlumi]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Title=Excel→CSV </a:t>
          </a:r>
          <a:r>
            <a:rPr lang="ja-JP" altLang="en-US" sz="900">
              <a:solidFill>
                <a:schemeClr val="dk1"/>
              </a:solidFill>
              <a:latin typeface="ＭＳ ゴシック" panose="020B0609070205080204" pitchFamily="49" charset="-128"/>
              <a:ea typeface="ＭＳ ゴシック" panose="020B0609070205080204" pitchFamily="49" charset="-128"/>
              <a:cs typeface="+mn-cs"/>
            </a:rPr>
            <a:t>処理（溶接加工向けデータ連携ツール：アルミ）</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001=ExcelToCsv_WeOrder(ExcelToCsvAlumiIni)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002=SFTPUpload(SFTPUploadIni)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003=Cleanup(CleanupAfterUploadIni)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[ExcelToCsvWeOrderNew001]</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Title=Excel→CSV </a:t>
          </a:r>
          <a:r>
            <a:rPr lang="ja-JP" altLang="en-US" sz="900">
              <a:solidFill>
                <a:schemeClr val="dk1"/>
              </a:solidFill>
              <a:latin typeface="ＭＳ ゴシック" panose="020B0609070205080204" pitchFamily="49" charset="-128"/>
              <a:ea typeface="ＭＳ ゴシック" panose="020B0609070205080204" pitchFamily="49" charset="-128"/>
              <a:cs typeface="+mn-cs"/>
            </a:rPr>
            <a:t>処理（溶接加工向けデータ連携ツール：新溶接</a:t>
          </a:r>
          <a:r>
            <a:rPr lang="en-US" altLang="ja-JP" sz="900">
              <a:solidFill>
                <a:schemeClr val="dk1"/>
              </a:solidFill>
              <a:latin typeface="ＭＳ ゴシック" panose="020B0609070205080204" pitchFamily="49" charset="-128"/>
              <a:ea typeface="ＭＳ ゴシック" panose="020B0609070205080204" pitchFamily="49" charset="-128"/>
              <a:cs typeface="+mn-cs"/>
            </a:rPr>
            <a:t>1</a:t>
          </a:r>
          <a:r>
            <a:rPr lang="ja-JP" altLang="en-US" sz="900">
              <a:solidFill>
                <a:schemeClr val="dk1"/>
              </a:solidFill>
              <a:latin typeface="ＭＳ ゴシック" panose="020B0609070205080204" pitchFamily="49" charset="-128"/>
              <a:ea typeface="ＭＳ ゴシック" panose="020B0609070205080204" pitchFamily="49" charset="-128"/>
              <a:cs typeface="+mn-cs"/>
            </a:rPr>
            <a:t>ライン）</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001=ExcelToCsv_WeOrder(ExcelToCsvWeNew001Ini)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002=SFTPUpload(SFTPUploadIni)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003=Cleanup(CleanupAfterUploadIni)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[ExcelToCsvIniMc]</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DaysToStartOffset=1</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InFolderPath=C:\CSV\</a:t>
          </a:r>
          <a:r>
            <a:rPr lang="ja-JP" altLang="en-US" sz="900">
              <a:solidFill>
                <a:schemeClr val="dk1"/>
              </a:solidFill>
              <a:latin typeface="ＭＳ ゴシック" panose="020B0609070205080204" pitchFamily="49" charset="-128"/>
              <a:ea typeface="ＭＳ ゴシック" panose="020B0609070205080204" pitchFamily="49" charset="-128"/>
              <a:cs typeface="+mn-cs"/>
            </a:rPr>
            <a:t>溶接加工計画</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;FileNamePattern=*</a:t>
          </a:r>
          <a:r>
            <a:rPr lang="ja-JP" altLang="en-US" sz="900">
              <a:solidFill>
                <a:schemeClr val="dk1"/>
              </a:solidFill>
              <a:latin typeface="ＭＳ ゴシック" panose="020B0609070205080204" pitchFamily="49" charset="-128"/>
              <a:ea typeface="ＭＳ ゴシック" panose="020B0609070205080204" pitchFamily="49" charset="-128"/>
              <a:cs typeface="+mn-cs"/>
            </a:rPr>
            <a:t>生産計画*</a:t>
          </a:r>
          <a:r>
            <a:rPr lang="en-US" altLang="ja-JP" sz="900">
              <a:solidFill>
                <a:schemeClr val="dk1"/>
              </a:solidFill>
              <a:latin typeface="ＭＳ ゴシック" panose="020B0609070205080204" pitchFamily="49" charset="-128"/>
              <a:ea typeface="ＭＳ ゴシック" panose="020B0609070205080204" pitchFamily="49" charset="-128"/>
              <a:cs typeface="+mn-cs"/>
            </a:rPr>
            <a:t>.xlsx</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FileNamePattern=*</a:t>
          </a:r>
          <a:r>
            <a:rPr lang="ja-JP" altLang="en-US" sz="900">
              <a:solidFill>
                <a:schemeClr val="dk1"/>
              </a:solidFill>
              <a:latin typeface="ＭＳ ゴシック" panose="020B0609070205080204" pitchFamily="49" charset="-128"/>
              <a:ea typeface="ＭＳ ゴシック" panose="020B0609070205080204" pitchFamily="49" charset="-128"/>
              <a:cs typeface="+mn-cs"/>
            </a:rPr>
            <a:t>新書式*</a:t>
          </a:r>
          <a:r>
            <a:rPr lang="en-US" altLang="ja-JP" sz="900">
              <a:solidFill>
                <a:schemeClr val="dk1"/>
              </a:solidFill>
              <a:latin typeface="ＭＳ ゴシック" panose="020B0609070205080204" pitchFamily="49" charset="-128"/>
              <a:ea typeface="ＭＳ ゴシック" panose="020B0609070205080204" pitchFamily="49" charset="-128"/>
              <a:cs typeface="+mn-cs"/>
            </a:rPr>
            <a:t>.xlsx</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NameToIdListForLine=MC,57|</a:t>
          </a:r>
          <a:r>
            <a:rPr lang="ja-JP" altLang="en-US" sz="900">
              <a:solidFill>
                <a:schemeClr val="dk1"/>
              </a:solidFill>
              <a:latin typeface="ＭＳ ゴシック" panose="020B0609070205080204" pitchFamily="49" charset="-128"/>
              <a:ea typeface="ＭＳ ゴシック" panose="020B0609070205080204" pitchFamily="49" charset="-128"/>
              <a:cs typeface="+mn-cs"/>
            </a:rPr>
            <a:t>マルチ</a:t>
          </a:r>
          <a:r>
            <a:rPr lang="en-US" altLang="ja-JP" sz="900">
              <a:solidFill>
                <a:schemeClr val="dk1"/>
              </a:solidFill>
              <a:latin typeface="ＭＳ ゴシック" panose="020B0609070205080204" pitchFamily="49" charset="-128"/>
              <a:ea typeface="ＭＳ ゴシック" panose="020B0609070205080204" pitchFamily="49" charset="-128"/>
              <a:cs typeface="+mn-cs"/>
            </a:rPr>
            <a:t>,58</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ExcelSheetCheckItems=D2[or]D1,</a:t>
          </a:r>
          <a:r>
            <a:rPr lang="ja-JP" altLang="en-US" sz="900">
              <a:solidFill>
                <a:schemeClr val="dk1"/>
              </a:solidFill>
              <a:latin typeface="ＭＳ ゴシック" panose="020B0609070205080204" pitchFamily="49" charset="-128"/>
              <a:ea typeface="ＭＳ ゴシック" panose="020B0609070205080204" pitchFamily="49" charset="-128"/>
              <a:cs typeface="+mn-cs"/>
            </a:rPr>
            <a:t>ライン</a:t>
          </a:r>
          <a:r>
            <a:rPr lang="en-US" altLang="ja-JP" sz="900">
              <a:solidFill>
                <a:schemeClr val="dk1"/>
              </a:solidFill>
              <a:latin typeface="ＭＳ ゴシック" panose="020B0609070205080204" pitchFamily="49" charset="-128"/>
              <a:ea typeface="ＭＳ ゴシック" panose="020B0609070205080204" pitchFamily="49" charset="-128"/>
              <a:cs typeface="+mn-cs"/>
            </a:rPr>
            <a:t>|E2[or]E1,</a:t>
          </a:r>
          <a:r>
            <a:rPr lang="ja-JP" altLang="en-US" sz="900">
              <a:solidFill>
                <a:schemeClr val="dk1"/>
              </a:solidFill>
              <a:latin typeface="ＭＳ ゴシック" panose="020B0609070205080204" pitchFamily="49" charset="-128"/>
              <a:ea typeface="ＭＳ ゴシック" panose="020B0609070205080204" pitchFamily="49" charset="-128"/>
              <a:cs typeface="+mn-cs"/>
            </a:rPr>
            <a:t>シフト</a:t>
          </a:r>
          <a:r>
            <a:rPr lang="en-US" altLang="ja-JP" sz="900">
              <a:solidFill>
                <a:schemeClr val="dk1"/>
              </a:solidFill>
              <a:latin typeface="ＭＳ ゴシック" panose="020B0609070205080204" pitchFamily="49" charset="-128"/>
              <a:ea typeface="ＭＳ ゴシック" panose="020B0609070205080204" pitchFamily="49" charset="-128"/>
              <a:cs typeface="+mn-cs"/>
            </a:rPr>
            <a:t>|D5[or]C5,</a:t>
          </a:r>
          <a:r>
            <a:rPr lang="ja-JP" altLang="en-US" sz="900">
              <a:solidFill>
                <a:schemeClr val="dk1"/>
              </a:solidFill>
              <a:latin typeface="ＭＳ ゴシック" panose="020B0609070205080204" pitchFamily="49" charset="-128"/>
              <a:ea typeface="ＭＳ ゴシック" panose="020B0609070205080204" pitchFamily="49" charset="-128"/>
              <a:cs typeface="+mn-cs"/>
            </a:rPr>
            <a:t>機種コード</a:t>
          </a:r>
          <a:r>
            <a:rPr lang="en-US" altLang="ja-JP" sz="900">
              <a:solidFill>
                <a:schemeClr val="dk1"/>
              </a:solidFill>
              <a:latin typeface="ＭＳ ゴシック" panose="020B0609070205080204" pitchFamily="49" charset="-128"/>
              <a:ea typeface="ＭＳ ゴシック" panose="020B0609070205080204" pitchFamily="49" charset="-128"/>
              <a:cs typeface="+mn-cs"/>
            </a:rPr>
            <a:t>[or]</a:t>
          </a:r>
          <a:r>
            <a:rPr lang="ja-JP" altLang="en-US" sz="900">
              <a:solidFill>
                <a:schemeClr val="dk1"/>
              </a:solidFill>
              <a:latin typeface="ＭＳ ゴシック" panose="020B0609070205080204" pitchFamily="49" charset="-128"/>
              <a:ea typeface="ＭＳ ゴシック" panose="020B0609070205080204" pitchFamily="49" charset="-128"/>
              <a:cs typeface="+mn-cs"/>
            </a:rPr>
            <a:t>コード</a:t>
          </a:r>
          <a:r>
            <a:rPr lang="en-US" altLang="ja-JP" sz="900">
              <a:solidFill>
                <a:schemeClr val="dk1"/>
              </a:solidFill>
              <a:latin typeface="ＭＳ ゴシック" panose="020B0609070205080204" pitchFamily="49" charset="-128"/>
              <a:ea typeface="ＭＳ ゴシック" panose="020B0609070205080204" pitchFamily="49" charset="-128"/>
              <a:cs typeface="+mn-cs"/>
            </a:rPr>
            <a:t>|E5,</a:t>
          </a:r>
          <a:r>
            <a:rPr lang="ja-JP" altLang="en-US" sz="900">
              <a:solidFill>
                <a:schemeClr val="dk1"/>
              </a:solidFill>
              <a:latin typeface="ＭＳ ゴシック" panose="020B0609070205080204" pitchFamily="49" charset="-128"/>
              <a:ea typeface="ＭＳ ゴシック" panose="020B0609070205080204" pitchFamily="49" charset="-128"/>
              <a:cs typeface="+mn-cs"/>
            </a:rPr>
            <a:t>仕向</a:t>
          </a:r>
          <a:r>
            <a:rPr lang="en-US" altLang="ja-JP" sz="900">
              <a:solidFill>
                <a:schemeClr val="dk1"/>
              </a:solidFill>
              <a:latin typeface="ＭＳ ゴシック" panose="020B0609070205080204" pitchFamily="49" charset="-128"/>
              <a:ea typeface="ＭＳ ゴシック" panose="020B0609070205080204" pitchFamily="49" charset="-128"/>
              <a:cs typeface="+mn-cs"/>
            </a:rPr>
            <a:t>|F5,</a:t>
          </a:r>
          <a:r>
            <a:rPr lang="ja-JP" altLang="en-US" sz="900">
              <a:solidFill>
                <a:schemeClr val="dk1"/>
              </a:solidFill>
              <a:latin typeface="ＭＳ ゴシック" panose="020B0609070205080204" pitchFamily="49" charset="-128"/>
              <a:ea typeface="ＭＳ ゴシック" panose="020B0609070205080204" pitchFamily="49" charset="-128"/>
              <a:cs typeface="+mn-cs"/>
            </a:rPr>
            <a:t>タクト</a:t>
          </a:r>
          <a:r>
            <a:rPr lang="en-US" altLang="ja-JP" sz="900">
              <a:solidFill>
                <a:schemeClr val="dk1"/>
              </a:solidFill>
              <a:latin typeface="ＭＳ ゴシック" panose="020B0609070205080204" pitchFamily="49" charset="-128"/>
              <a:ea typeface="ＭＳ ゴシック" panose="020B0609070205080204" pitchFamily="49" charset="-128"/>
              <a:cs typeface="+mn-cs"/>
            </a:rPr>
            <a:t>|G5,</a:t>
          </a:r>
          <a:r>
            <a:rPr lang="ja-JP" altLang="en-US" sz="900">
              <a:solidFill>
                <a:schemeClr val="dk1"/>
              </a:solidFill>
              <a:latin typeface="ＭＳ ゴシック" panose="020B0609070205080204" pitchFamily="49" charset="-128"/>
              <a:ea typeface="ＭＳ ゴシック" panose="020B0609070205080204" pitchFamily="49" charset="-128"/>
              <a:cs typeface="+mn-cs"/>
            </a:rPr>
            <a:t>日付</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ExcelLineJudgeCol=D</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ExcelLineJudgeValue=</a:t>
          </a:r>
          <a:r>
            <a:rPr lang="ja-JP" altLang="en-US" sz="900">
              <a:solidFill>
                <a:schemeClr val="dk1"/>
              </a:solidFill>
              <a:latin typeface="ＭＳ ゴシック" panose="020B0609070205080204" pitchFamily="49" charset="-128"/>
              <a:ea typeface="ＭＳ ゴシック" panose="020B0609070205080204" pitchFamily="49" charset="-128"/>
              <a:cs typeface="+mn-cs"/>
            </a:rPr>
            <a:t>ライン</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ExcelDateRowMode=Fixed</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ExcelDateRow=5</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ExcelDateRowStartCol=H</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ExcelDateRowEndValue=TOTAL</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;ExcelDateYMGetMode=FromYMCells</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ExcelDateYMGetMode=FromDateCell</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ExcelHiddenRowHandling=skip</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ExcelDataStartRowJudgeCol=D</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ExcelDataStartRowJudgeValues=</a:t>
          </a:r>
          <a:r>
            <a:rPr lang="ja-JP" altLang="en-US" sz="900">
              <a:solidFill>
                <a:schemeClr val="dk1"/>
              </a:solidFill>
              <a:latin typeface="ＭＳ ゴシック" panose="020B0609070205080204" pitchFamily="49" charset="-128"/>
              <a:ea typeface="ＭＳ ゴシック" panose="020B0609070205080204" pitchFamily="49" charset="-128"/>
              <a:cs typeface="+mn-cs"/>
            </a:rPr>
            <a:t>コード</a:t>
          </a:r>
          <a:r>
            <a:rPr lang="en-US" altLang="ja-JP" sz="900">
              <a:solidFill>
                <a:schemeClr val="dk1"/>
              </a:solidFill>
              <a:latin typeface="ＭＳ ゴシック" panose="020B0609070205080204" pitchFamily="49" charset="-128"/>
              <a:ea typeface="ＭＳ ゴシック" panose="020B0609070205080204" pitchFamily="49" charset="-128"/>
              <a:cs typeface="+mn-cs"/>
            </a:rPr>
            <a:t>,</a:t>
          </a:r>
          <a:r>
            <a:rPr lang="ja-JP" altLang="en-US" sz="900">
              <a:solidFill>
                <a:schemeClr val="dk1"/>
              </a:solidFill>
              <a:latin typeface="ＭＳ ゴシック" panose="020B0609070205080204" pitchFamily="49" charset="-128"/>
              <a:ea typeface="ＭＳ ゴシック" panose="020B0609070205080204" pitchFamily="49" charset="-128"/>
              <a:cs typeface="+mn-cs"/>
            </a:rPr>
            <a:t>機種</a:t>
          </a:r>
          <a:r>
            <a:rPr lang="en-US" altLang="ja-JP" sz="900">
              <a:solidFill>
                <a:schemeClr val="dk1"/>
              </a:solidFill>
              <a:latin typeface="ＭＳ ゴシック" panose="020B0609070205080204" pitchFamily="49" charset="-128"/>
              <a:ea typeface="ＭＳ ゴシック" panose="020B0609070205080204" pitchFamily="49" charset="-128"/>
              <a:cs typeface="+mn-cs"/>
            </a:rPr>
            <a:t>,</a:t>
          </a:r>
          <a:r>
            <a:rPr lang="ja-JP" altLang="en-US" sz="900">
              <a:solidFill>
                <a:schemeClr val="dk1"/>
              </a:solidFill>
              <a:latin typeface="ＭＳ ゴシック" panose="020B0609070205080204" pitchFamily="49" charset="-128"/>
              <a:ea typeface="ＭＳ ゴシック" panose="020B0609070205080204" pitchFamily="49" charset="-128"/>
              <a:cs typeface="+mn-cs"/>
            </a:rPr>
            <a:t>機種コード</a:t>
          </a:r>
          <a:r>
            <a:rPr lang="en-US" altLang="ja-JP" sz="900">
              <a:solidFill>
                <a:schemeClr val="dk1"/>
              </a:solidFill>
              <a:latin typeface="ＭＳ ゴシック" panose="020B0609070205080204" pitchFamily="49" charset="-128"/>
              <a:ea typeface="ＭＳ ゴシック" panose="020B0609070205080204" pitchFamily="49" charset="-128"/>
              <a:cs typeface="+mn-cs"/>
            </a:rPr>
            <a:t>,</a:t>
          </a:r>
          <a:r>
            <a:rPr lang="ja-JP" altLang="en-US" sz="900">
              <a:solidFill>
                <a:schemeClr val="dk1"/>
              </a:solidFill>
              <a:latin typeface="ＭＳ ゴシック" panose="020B0609070205080204" pitchFamily="49" charset="-128"/>
              <a:ea typeface="ＭＳ ゴシック" panose="020B0609070205080204" pitchFamily="49" charset="-128"/>
              <a:cs typeface="+mn-cs"/>
            </a:rPr>
            <a:t>基本部番</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ExcelDataEndJudgeCol=G</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ExcelDataEndJudgeValue=</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ExcelMcSeisanFukaEnabled=true</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ExcelMcSeisanFukaJudgeCol=B</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ExcelMcSeisanFukaJudgeValuePattern=*</a:t>
          </a:r>
          <a:r>
            <a:rPr lang="ja-JP" altLang="en-US" sz="900">
              <a:solidFill>
                <a:schemeClr val="dk1"/>
              </a:solidFill>
              <a:latin typeface="ＭＳ ゴシック" panose="020B0609070205080204" pitchFamily="49" charset="-128"/>
              <a:ea typeface="ＭＳ ゴシック" panose="020B0609070205080204" pitchFamily="49" charset="-128"/>
              <a:cs typeface="+mn-cs"/>
            </a:rPr>
            <a:t>生産負荷*</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ExcelAfWeCol=G</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;ExcelItemNameAndColumnLetterMapping=BasicPartsNo:D|ModelCd:C|Derivation:E|TactTime:F</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OutFolderPath=C:\CSV\</a:t>
          </a:r>
          <a:r>
            <a:rPr lang="ja-JP" altLang="en-US" sz="900">
              <a:solidFill>
                <a:schemeClr val="dk1"/>
              </a:solidFill>
              <a:latin typeface="ＭＳ ゴシック" panose="020B0609070205080204" pitchFamily="49" charset="-128"/>
              <a:ea typeface="ＭＳ ゴシック" panose="020B0609070205080204" pitchFamily="49" charset="-128"/>
              <a:cs typeface="+mn-cs"/>
            </a:rPr>
            <a:t>溶接加工計画</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CsvFileName=WeOrder</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FileDtPrefix=yyyyMMdd-HHmmss_</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FileDtSuffix=_yyyyMMdd_HHmmss</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;CsvEncoding=UTF-8 With BOM</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[ExcelToCsvAlumiIni]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DaysToStartOffset=1</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InFolderPath=C:\CSV\</a:t>
          </a:r>
          <a:r>
            <a:rPr lang="ja-JP" altLang="en-US" sz="900">
              <a:solidFill>
                <a:schemeClr val="dk1"/>
              </a:solidFill>
              <a:latin typeface="ＭＳ ゴシック" panose="020B0609070205080204" pitchFamily="49" charset="-128"/>
              <a:ea typeface="ＭＳ ゴシック" panose="020B0609070205080204" pitchFamily="49" charset="-128"/>
              <a:cs typeface="+mn-cs"/>
            </a:rPr>
            <a:t>溶接加工計画</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NameToIdListForLine=FWL/NO2,78</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FileNamePattern=*</a:t>
          </a:r>
          <a:r>
            <a:rPr lang="ja-JP" altLang="en-US" sz="900">
              <a:solidFill>
                <a:schemeClr val="dk1"/>
              </a:solidFill>
              <a:latin typeface="ＭＳ ゴシック" panose="020B0609070205080204" pitchFamily="49" charset="-128"/>
              <a:ea typeface="ＭＳ ゴシック" panose="020B0609070205080204" pitchFamily="49" charset="-128"/>
              <a:cs typeface="+mn-cs"/>
            </a:rPr>
            <a:t>アルミ*</a:t>
          </a:r>
          <a:r>
            <a:rPr lang="en-US" altLang="ja-JP" sz="900">
              <a:solidFill>
                <a:schemeClr val="dk1"/>
              </a:solidFill>
              <a:latin typeface="ＭＳ ゴシック" panose="020B0609070205080204" pitchFamily="49" charset="-128"/>
              <a:ea typeface="ＭＳ ゴシック" panose="020B0609070205080204" pitchFamily="49" charset="-128"/>
              <a:cs typeface="+mn-cs"/>
            </a:rPr>
            <a:t>.xlsx</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IncludedSheetNames=FWL</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;↓IncludedSheetNames</a:t>
          </a:r>
          <a:r>
            <a:rPr lang="ja-JP" altLang="en-US" sz="900">
              <a:solidFill>
                <a:schemeClr val="dk1"/>
              </a:solidFill>
              <a:latin typeface="ＭＳ ゴシック" panose="020B0609070205080204" pitchFamily="49" charset="-128"/>
              <a:ea typeface="ＭＳ ゴシック" panose="020B0609070205080204" pitchFamily="49" charset="-128"/>
              <a:cs typeface="+mn-cs"/>
            </a:rPr>
            <a:t>が指定されているとき無効です</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;ExcludedSheetNames=SUB,COM</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;IncludedLineNames=FWL/NO2</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;↓IncludedSheetNames</a:t>
          </a:r>
          <a:r>
            <a:rPr lang="ja-JP" altLang="en-US" sz="900">
              <a:solidFill>
                <a:schemeClr val="dk1"/>
              </a:solidFill>
              <a:latin typeface="ＭＳ ゴシック" panose="020B0609070205080204" pitchFamily="49" charset="-128"/>
              <a:ea typeface="ＭＳ ゴシック" panose="020B0609070205080204" pitchFamily="49" charset="-128"/>
              <a:cs typeface="+mn-cs"/>
            </a:rPr>
            <a:t>が指定されているとき無効です</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;ExcludedLineNames=SUB,COM</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ExcelSheetCheckItems=A3,YEAR|B3,MONTH|C3,</a:t>
          </a:r>
          <a:r>
            <a:rPr lang="ja-JP" altLang="en-US" sz="900">
              <a:solidFill>
                <a:schemeClr val="dk1"/>
              </a:solidFill>
              <a:latin typeface="ＭＳ ゴシック" panose="020B0609070205080204" pitchFamily="49" charset="-128"/>
              <a:ea typeface="ＭＳ ゴシック" panose="020B0609070205080204" pitchFamily="49" charset="-128"/>
              <a:cs typeface="+mn-cs"/>
            </a:rPr>
            <a:t>ライン名</a:t>
          </a:r>
          <a:r>
            <a:rPr lang="en-US" altLang="ja-JP" sz="900">
              <a:solidFill>
                <a:schemeClr val="dk1"/>
              </a:solidFill>
              <a:latin typeface="ＭＳ ゴシック" panose="020B0609070205080204" pitchFamily="49" charset="-128"/>
              <a:ea typeface="ＭＳ ゴシック" panose="020B0609070205080204" pitchFamily="49" charset="-128"/>
              <a:cs typeface="+mn-cs"/>
            </a:rPr>
            <a:t>|G4[or]K4,</a:t>
          </a:r>
          <a:r>
            <a:rPr lang="ja-JP" altLang="en-US" sz="900">
              <a:solidFill>
                <a:schemeClr val="dk1"/>
              </a:solidFill>
              <a:latin typeface="ＭＳ ゴシック" panose="020B0609070205080204" pitchFamily="49" charset="-128"/>
              <a:ea typeface="ＭＳ ゴシック" panose="020B0609070205080204" pitchFamily="49" charset="-128"/>
              <a:cs typeface="+mn-cs"/>
            </a:rPr>
            <a:t>生産計画</a:t>
          </a:r>
          <a:r>
            <a:rPr lang="en-US" altLang="ja-JP" sz="900">
              <a:solidFill>
                <a:schemeClr val="dk1"/>
              </a:solidFill>
              <a:latin typeface="ＭＳ ゴシック" panose="020B0609070205080204" pitchFamily="49" charset="-128"/>
              <a:ea typeface="ＭＳ ゴシック" panose="020B0609070205080204" pitchFamily="49" charset="-128"/>
              <a:cs typeface="+mn-cs"/>
            </a:rPr>
            <a:t>|A7[or]A8,</a:t>
          </a:r>
          <a:r>
            <a:rPr lang="ja-JP" altLang="en-US" sz="900">
              <a:solidFill>
                <a:schemeClr val="dk1"/>
              </a:solidFill>
              <a:latin typeface="ＭＳ ゴシック" panose="020B0609070205080204" pitchFamily="49" charset="-128"/>
              <a:ea typeface="ＭＳ ゴシック" panose="020B0609070205080204" pitchFamily="49" charset="-128"/>
              <a:cs typeface="+mn-cs"/>
            </a:rPr>
            <a:t>部番</a:t>
          </a:r>
          <a:r>
            <a:rPr lang="en-US" altLang="ja-JP" sz="900">
              <a:solidFill>
                <a:schemeClr val="dk1"/>
              </a:solidFill>
              <a:latin typeface="ＭＳ ゴシック" panose="020B0609070205080204" pitchFamily="49" charset="-128"/>
              <a:ea typeface="ＭＳ ゴシック" panose="020B0609070205080204" pitchFamily="49" charset="-128"/>
              <a:cs typeface="+mn-cs"/>
            </a:rPr>
            <a:t>|G7[or]G8,</a:t>
          </a:r>
          <a:r>
            <a:rPr lang="ja-JP" altLang="en-US" sz="900">
              <a:solidFill>
                <a:schemeClr val="dk1"/>
              </a:solidFill>
              <a:latin typeface="ＭＳ ゴシック" panose="020B0609070205080204" pitchFamily="49" charset="-128"/>
              <a:ea typeface="ＭＳ ゴシック" panose="020B0609070205080204" pitchFamily="49" charset="-128"/>
              <a:cs typeface="+mn-cs"/>
            </a:rPr>
            <a:t>日付</a:t>
          </a:r>
          <a:r>
            <a:rPr lang="en-US" altLang="ja-JP" sz="900">
              <a:solidFill>
                <a:schemeClr val="dk1"/>
              </a:solidFill>
              <a:latin typeface="ＭＳ ゴシック" panose="020B0609070205080204" pitchFamily="49" charset="-128"/>
              <a:ea typeface="ＭＳ ゴシック" panose="020B0609070205080204" pitchFamily="49" charset="-128"/>
              <a:cs typeface="+mn-cs"/>
            </a:rPr>
            <a:t>|G8[or]G9,</a:t>
          </a:r>
          <a:r>
            <a:rPr lang="ja-JP" altLang="en-US" sz="900">
              <a:solidFill>
                <a:schemeClr val="dk1"/>
              </a:solidFill>
              <a:latin typeface="ＭＳ ゴシック" panose="020B0609070205080204" pitchFamily="49" charset="-128"/>
              <a:ea typeface="ＭＳ ゴシック" panose="020B0609070205080204" pitchFamily="49" charset="-128"/>
              <a:cs typeface="+mn-cs"/>
            </a:rPr>
            <a:t>刻印</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ExcelLineJudgeCol=C</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ExcelLineJudgeValue=</a:t>
          </a:r>
          <a:r>
            <a:rPr lang="ja-JP" altLang="en-US" sz="900">
              <a:solidFill>
                <a:schemeClr val="dk1"/>
              </a:solidFill>
              <a:latin typeface="ＭＳ ゴシック" panose="020B0609070205080204" pitchFamily="49" charset="-128"/>
              <a:ea typeface="ＭＳ ゴシック" panose="020B0609070205080204" pitchFamily="49" charset="-128"/>
              <a:cs typeface="+mn-cs"/>
            </a:rPr>
            <a:t>ライン名</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ExcelDateYMGetMode=FromYMCells</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;ExcelDateYMGetMode=FromDateCell</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ExcelDateYearCell=A4</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ExcelDateMonthCell=B4</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ExcelDateRowMode=Judge</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ExcelDateRow=5</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ExcelDateRowJudgeCol=G</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ExcelDateRowJudgeValue=</a:t>
          </a:r>
          <a:r>
            <a:rPr lang="ja-JP" altLang="en-US" sz="900">
              <a:solidFill>
                <a:schemeClr val="dk1"/>
              </a:solidFill>
              <a:latin typeface="ＭＳ ゴシック" panose="020B0609070205080204" pitchFamily="49" charset="-128"/>
              <a:ea typeface="ＭＳ ゴシック" panose="020B0609070205080204" pitchFamily="49" charset="-128"/>
              <a:cs typeface="+mn-cs"/>
            </a:rPr>
            <a:t>日付</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ExcelDateRowStartCol=H</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ExcelDateRowEndValue=</a:t>
          </a:r>
          <a:r>
            <a:rPr lang="ja-JP" altLang="en-US" sz="900">
              <a:solidFill>
                <a:schemeClr val="dk1"/>
              </a:solidFill>
              <a:latin typeface="ＭＳ ゴシック" panose="020B0609070205080204" pitchFamily="49" charset="-128"/>
              <a:ea typeface="ＭＳ ゴシック" panose="020B0609070205080204" pitchFamily="49" charset="-128"/>
              <a:cs typeface="+mn-cs"/>
            </a:rPr>
            <a:t>当月</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ExcelHiddenRowHandling=skip</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ExcelDataStartRowJudgeCol=G</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ExcelDataStartRowJudgeValues=</a:t>
          </a:r>
          <a:r>
            <a:rPr lang="ja-JP" altLang="en-US" sz="900">
              <a:solidFill>
                <a:schemeClr val="dk1"/>
              </a:solidFill>
              <a:latin typeface="ＭＳ ゴシック" panose="020B0609070205080204" pitchFamily="49" charset="-128"/>
              <a:ea typeface="ＭＳ ゴシック" panose="020B0609070205080204" pitchFamily="49" charset="-128"/>
              <a:cs typeface="+mn-cs"/>
            </a:rPr>
            <a:t>刻印</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ExcelDataEndJudgeCol=A</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ExcelDataEndJudgeValue=*TOTAL*</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ExcelMcSeisanFukaEnabled=false</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ExcelMcSeisanFukaJudgeCol=B</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ExcelMcSeisanFukaJudgeValuePattern=*</a:t>
          </a:r>
          <a:r>
            <a:rPr lang="ja-JP" altLang="en-US" sz="900">
              <a:solidFill>
                <a:schemeClr val="dk1"/>
              </a:solidFill>
              <a:latin typeface="ＭＳ ゴシック" panose="020B0609070205080204" pitchFamily="49" charset="-128"/>
              <a:ea typeface="ＭＳ ゴシック" panose="020B0609070205080204" pitchFamily="49" charset="-128"/>
              <a:cs typeface="+mn-cs"/>
            </a:rPr>
            <a:t>生産負荷*</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ExcelAfWeCol=G</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ExcelItemNameAndColumnLetterMapping=BasicPartsNo:A|ModelCd:A|Derivation:F|TactTime:ZZ</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OutFolderPath=C:\CSV\</a:t>
          </a:r>
          <a:r>
            <a:rPr lang="ja-JP" altLang="en-US" sz="900">
              <a:solidFill>
                <a:schemeClr val="dk1"/>
              </a:solidFill>
              <a:latin typeface="ＭＳ ゴシック" panose="020B0609070205080204" pitchFamily="49" charset="-128"/>
              <a:ea typeface="ＭＳ ゴシック" panose="020B0609070205080204" pitchFamily="49" charset="-128"/>
              <a:cs typeface="+mn-cs"/>
            </a:rPr>
            <a:t>溶接加工計画</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CsvFileName=WeOrder</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FileDtPrefix=yyyyMMdd-HHmmss_</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FileDtSuffix=_yyyyMMdd_HHmmss</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;CsvEncoding=UTF-8 With BOM</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[ExcelToCsvWeNew001Ini]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DaysToStartOffset=1</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InFolderPath=C:\CSV\</a:t>
          </a:r>
          <a:r>
            <a:rPr lang="ja-JP" altLang="en-US" sz="900">
              <a:solidFill>
                <a:schemeClr val="dk1"/>
              </a:solidFill>
              <a:latin typeface="ＭＳ ゴシック" panose="020B0609070205080204" pitchFamily="49" charset="-128"/>
              <a:ea typeface="ＭＳ ゴシック" panose="020B0609070205080204" pitchFamily="49" charset="-128"/>
              <a:cs typeface="+mn-cs"/>
            </a:rPr>
            <a:t>溶接加工計画</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NameToIdListForLine=</a:t>
          </a:r>
          <a:r>
            <a:rPr lang="ja-JP" altLang="en-US" sz="900">
              <a:solidFill>
                <a:schemeClr val="dk1"/>
              </a:solidFill>
              <a:latin typeface="ＭＳ ゴシック" panose="020B0609070205080204" pitchFamily="49" charset="-128"/>
              <a:ea typeface="ＭＳ ゴシック" panose="020B0609070205080204" pitchFamily="49" charset="-128"/>
              <a:cs typeface="+mn-cs"/>
            </a:rPr>
            <a:t>鉄ライン</a:t>
          </a:r>
          <a:r>
            <a:rPr lang="en-US" altLang="ja-JP" sz="900">
              <a:solidFill>
                <a:schemeClr val="dk1"/>
              </a:solidFill>
              <a:latin typeface="ＭＳ ゴシック" panose="020B0609070205080204" pitchFamily="49" charset="-128"/>
              <a:ea typeface="ＭＳ ゴシック" panose="020B0609070205080204" pitchFamily="49" charset="-128"/>
              <a:cs typeface="+mn-cs"/>
            </a:rPr>
            <a:t>1,101|</a:t>
          </a:r>
          <a:r>
            <a:rPr lang="ja-JP" altLang="en-US" sz="900">
              <a:solidFill>
                <a:schemeClr val="dk1"/>
              </a:solidFill>
              <a:latin typeface="ＭＳ ゴシック" panose="020B0609070205080204" pitchFamily="49" charset="-128"/>
              <a:ea typeface="ＭＳ ゴシック" panose="020B0609070205080204" pitchFamily="49" charset="-128"/>
              <a:cs typeface="+mn-cs"/>
            </a:rPr>
            <a:t>溶接</a:t>
          </a:r>
          <a:r>
            <a:rPr lang="en-US" altLang="ja-JP" sz="900">
              <a:solidFill>
                <a:schemeClr val="dk1"/>
              </a:solidFill>
              <a:latin typeface="ＭＳ ゴシック" panose="020B0609070205080204" pitchFamily="49" charset="-128"/>
              <a:ea typeface="ＭＳ ゴシック" panose="020B0609070205080204" pitchFamily="49" charset="-128"/>
              <a:cs typeface="+mn-cs"/>
            </a:rPr>
            <a:t>1</a:t>
          </a:r>
          <a:r>
            <a:rPr lang="ja-JP" altLang="en-US" sz="900">
              <a:solidFill>
                <a:schemeClr val="dk1"/>
              </a:solidFill>
              <a:latin typeface="ＭＳ ゴシック" panose="020B0609070205080204" pitchFamily="49" charset="-128"/>
              <a:ea typeface="ＭＳ ゴシック" panose="020B0609070205080204" pitchFamily="49" charset="-128"/>
              <a:cs typeface="+mn-cs"/>
            </a:rPr>
            <a:t>ライン</a:t>
          </a:r>
          <a:r>
            <a:rPr lang="en-US" altLang="ja-JP" sz="900">
              <a:solidFill>
                <a:schemeClr val="dk1"/>
              </a:solidFill>
              <a:latin typeface="ＭＳ ゴシック" panose="020B0609070205080204" pitchFamily="49" charset="-128"/>
              <a:ea typeface="ＭＳ ゴシック" panose="020B0609070205080204" pitchFamily="49" charset="-128"/>
              <a:cs typeface="+mn-cs"/>
            </a:rPr>
            <a:t>,102</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FileNamePattern=*</a:t>
          </a:r>
          <a:r>
            <a:rPr lang="ja-JP" altLang="en-US" sz="900">
              <a:solidFill>
                <a:schemeClr val="dk1"/>
              </a:solidFill>
              <a:latin typeface="ＭＳ ゴシック" panose="020B0609070205080204" pitchFamily="49" charset="-128"/>
              <a:ea typeface="ＭＳ ゴシック" panose="020B0609070205080204" pitchFamily="49" charset="-128"/>
              <a:cs typeface="+mn-cs"/>
            </a:rPr>
            <a:t>溶接</a:t>
          </a:r>
          <a:r>
            <a:rPr lang="en-US" altLang="ja-JP" sz="900">
              <a:solidFill>
                <a:schemeClr val="dk1"/>
              </a:solidFill>
              <a:latin typeface="ＭＳ ゴシック" panose="020B0609070205080204" pitchFamily="49" charset="-128"/>
              <a:ea typeface="ＭＳ ゴシック" panose="020B0609070205080204" pitchFamily="49" charset="-128"/>
              <a:cs typeface="+mn-cs"/>
            </a:rPr>
            <a:t>1</a:t>
          </a:r>
          <a:r>
            <a:rPr lang="ja-JP" altLang="en-US" sz="900">
              <a:solidFill>
                <a:schemeClr val="dk1"/>
              </a:solidFill>
              <a:latin typeface="ＭＳ ゴシック" panose="020B0609070205080204" pitchFamily="49" charset="-128"/>
              <a:ea typeface="ＭＳ ゴシック" panose="020B0609070205080204" pitchFamily="49" charset="-128"/>
              <a:cs typeface="+mn-cs"/>
            </a:rPr>
            <a:t>ライン*</a:t>
          </a:r>
          <a:r>
            <a:rPr lang="en-US" altLang="ja-JP" sz="900">
              <a:solidFill>
                <a:schemeClr val="dk1"/>
              </a:solidFill>
              <a:latin typeface="ＭＳ ゴシック" panose="020B0609070205080204" pitchFamily="49" charset="-128"/>
              <a:ea typeface="ＭＳ ゴシック" panose="020B0609070205080204" pitchFamily="49" charset="-128"/>
              <a:cs typeface="+mn-cs"/>
            </a:rPr>
            <a:t>.xlsx</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IncludedLineNames=</a:t>
          </a:r>
          <a:r>
            <a:rPr lang="ja-JP" altLang="en-US" sz="900">
              <a:solidFill>
                <a:schemeClr val="dk1"/>
              </a:solidFill>
              <a:latin typeface="ＭＳ ゴシック" panose="020B0609070205080204" pitchFamily="49" charset="-128"/>
              <a:ea typeface="ＭＳ ゴシック" panose="020B0609070205080204" pitchFamily="49" charset="-128"/>
              <a:cs typeface="+mn-cs"/>
            </a:rPr>
            <a:t>鉄ライン</a:t>
          </a:r>
          <a:r>
            <a:rPr lang="en-US" altLang="ja-JP" sz="900">
              <a:solidFill>
                <a:schemeClr val="dk1"/>
              </a:solidFill>
              <a:latin typeface="ＭＳ ゴシック" panose="020B0609070205080204" pitchFamily="49" charset="-128"/>
              <a:ea typeface="ＭＳ ゴシック" panose="020B0609070205080204" pitchFamily="49" charset="-128"/>
              <a:cs typeface="+mn-cs"/>
            </a:rPr>
            <a:t>1,</a:t>
          </a:r>
          <a:r>
            <a:rPr lang="ja-JP" altLang="en-US" sz="900">
              <a:solidFill>
                <a:schemeClr val="dk1"/>
              </a:solidFill>
              <a:latin typeface="ＭＳ ゴシック" panose="020B0609070205080204" pitchFamily="49" charset="-128"/>
              <a:ea typeface="ＭＳ ゴシック" panose="020B0609070205080204" pitchFamily="49" charset="-128"/>
              <a:cs typeface="+mn-cs"/>
            </a:rPr>
            <a:t>溶接</a:t>
          </a:r>
          <a:r>
            <a:rPr lang="en-US" altLang="ja-JP" sz="900">
              <a:solidFill>
                <a:schemeClr val="dk1"/>
              </a:solidFill>
              <a:latin typeface="ＭＳ ゴシック" panose="020B0609070205080204" pitchFamily="49" charset="-128"/>
              <a:ea typeface="ＭＳ ゴシック" panose="020B0609070205080204" pitchFamily="49" charset="-128"/>
              <a:cs typeface="+mn-cs"/>
            </a:rPr>
            <a:t>1</a:t>
          </a:r>
          <a:r>
            <a:rPr lang="ja-JP" altLang="en-US" sz="900">
              <a:solidFill>
                <a:schemeClr val="dk1"/>
              </a:solidFill>
              <a:latin typeface="ＭＳ ゴシック" panose="020B0609070205080204" pitchFamily="49" charset="-128"/>
              <a:ea typeface="ＭＳ ゴシック" panose="020B0609070205080204" pitchFamily="49" charset="-128"/>
              <a:cs typeface="+mn-cs"/>
            </a:rPr>
            <a:t>ライン</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;ExcludedSheetNames=2025.12</a:t>
          </a:r>
          <a:r>
            <a:rPr lang="ja-JP" altLang="en-US" sz="900">
              <a:solidFill>
                <a:schemeClr val="dk1"/>
              </a:solidFill>
              <a:latin typeface="ＭＳ ゴシック" panose="020B0609070205080204" pitchFamily="49" charset="-128"/>
              <a:ea typeface="ＭＳ ゴシック" panose="020B0609070205080204" pitchFamily="49" charset="-128"/>
              <a:cs typeface="+mn-cs"/>
            </a:rPr>
            <a:t>月　日別</a:t>
          </a:r>
          <a:r>
            <a:rPr lang="en-US" altLang="ja-JP" sz="900">
              <a:solidFill>
                <a:schemeClr val="dk1"/>
              </a:solidFill>
              <a:latin typeface="ＭＳ ゴシック" panose="020B0609070205080204" pitchFamily="49" charset="-128"/>
              <a:ea typeface="ＭＳ ゴシック" panose="020B0609070205080204" pitchFamily="49" charset="-128"/>
              <a:cs typeface="+mn-cs"/>
            </a:rPr>
            <a:t>,2025.11</a:t>
          </a:r>
          <a:r>
            <a:rPr lang="ja-JP" altLang="en-US" sz="900">
              <a:solidFill>
                <a:schemeClr val="dk1"/>
              </a:solidFill>
              <a:latin typeface="ＭＳ ゴシック" panose="020B0609070205080204" pitchFamily="49" charset="-128"/>
              <a:ea typeface="ＭＳ ゴシック" panose="020B0609070205080204" pitchFamily="49" charset="-128"/>
              <a:cs typeface="+mn-cs"/>
            </a:rPr>
            <a:t>月　</a:t>
          </a:r>
          <a:r>
            <a:rPr lang="en-US" altLang="ja-JP" sz="900">
              <a:solidFill>
                <a:schemeClr val="dk1"/>
              </a:solidFill>
              <a:latin typeface="ＭＳ ゴシック" panose="020B0609070205080204" pitchFamily="49" charset="-128"/>
              <a:ea typeface="ＭＳ ゴシック" panose="020B0609070205080204" pitchFamily="49" charset="-128"/>
              <a:cs typeface="+mn-cs"/>
            </a:rPr>
            <a:t>6</a:t>
          </a:r>
          <a:r>
            <a:rPr lang="ja-JP" altLang="en-US" sz="900">
              <a:solidFill>
                <a:schemeClr val="dk1"/>
              </a:solidFill>
              <a:latin typeface="ＭＳ ゴシック" panose="020B0609070205080204" pitchFamily="49" charset="-128"/>
              <a:ea typeface="ＭＳ ゴシック" panose="020B0609070205080204" pitchFamily="49" charset="-128"/>
              <a:cs typeface="+mn-cs"/>
            </a:rPr>
            <a:t>名加工負荷</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ExcelSheetCheckItems=D2,</a:t>
          </a:r>
          <a:r>
            <a:rPr lang="ja-JP" altLang="en-US" sz="900">
              <a:solidFill>
                <a:schemeClr val="dk1"/>
              </a:solidFill>
              <a:latin typeface="ＭＳ ゴシック" panose="020B0609070205080204" pitchFamily="49" charset="-128"/>
              <a:ea typeface="ＭＳ ゴシック" panose="020B0609070205080204" pitchFamily="49" charset="-128"/>
              <a:cs typeface="+mn-cs"/>
            </a:rPr>
            <a:t>ライン</a:t>
          </a:r>
          <a:r>
            <a:rPr lang="en-US" altLang="ja-JP" sz="900">
              <a:solidFill>
                <a:schemeClr val="dk1"/>
              </a:solidFill>
              <a:latin typeface="ＭＳ ゴシック" panose="020B0609070205080204" pitchFamily="49" charset="-128"/>
              <a:ea typeface="ＭＳ ゴシック" panose="020B0609070205080204" pitchFamily="49" charset="-128"/>
              <a:cs typeface="+mn-cs"/>
            </a:rPr>
            <a:t>|E2,</a:t>
          </a:r>
          <a:r>
            <a:rPr lang="ja-JP" altLang="en-US" sz="900">
              <a:solidFill>
                <a:schemeClr val="dk1"/>
              </a:solidFill>
              <a:latin typeface="ＭＳ ゴシック" panose="020B0609070205080204" pitchFamily="49" charset="-128"/>
              <a:ea typeface="ＭＳ ゴシック" panose="020B0609070205080204" pitchFamily="49" charset="-128"/>
              <a:cs typeface="+mn-cs"/>
            </a:rPr>
            <a:t>シフト</a:t>
          </a:r>
          <a:r>
            <a:rPr lang="en-US" altLang="ja-JP" sz="900">
              <a:solidFill>
                <a:schemeClr val="dk1"/>
              </a:solidFill>
              <a:latin typeface="ＭＳ ゴシック" panose="020B0609070205080204" pitchFamily="49" charset="-128"/>
              <a:ea typeface="ＭＳ ゴシック" panose="020B0609070205080204" pitchFamily="49" charset="-128"/>
              <a:cs typeface="+mn-cs"/>
            </a:rPr>
            <a:t>|D5,</a:t>
          </a:r>
          <a:r>
            <a:rPr lang="ja-JP" altLang="en-US" sz="900">
              <a:solidFill>
                <a:schemeClr val="dk1"/>
              </a:solidFill>
              <a:latin typeface="ＭＳ ゴシック" panose="020B0609070205080204" pitchFamily="49" charset="-128"/>
              <a:ea typeface="ＭＳ ゴシック" panose="020B0609070205080204" pitchFamily="49" charset="-128"/>
              <a:cs typeface="+mn-cs"/>
            </a:rPr>
            <a:t>機種コード</a:t>
          </a:r>
          <a:r>
            <a:rPr lang="en-US" altLang="ja-JP" sz="900">
              <a:solidFill>
                <a:schemeClr val="dk1"/>
              </a:solidFill>
              <a:latin typeface="ＭＳ ゴシック" panose="020B0609070205080204" pitchFamily="49" charset="-128"/>
              <a:ea typeface="ＭＳ ゴシック" panose="020B0609070205080204" pitchFamily="49" charset="-128"/>
              <a:cs typeface="+mn-cs"/>
            </a:rPr>
            <a:t>|E5,</a:t>
          </a:r>
          <a:r>
            <a:rPr lang="ja-JP" altLang="en-US" sz="900">
              <a:solidFill>
                <a:schemeClr val="dk1"/>
              </a:solidFill>
              <a:latin typeface="ＭＳ ゴシック" panose="020B0609070205080204" pitchFamily="49" charset="-128"/>
              <a:ea typeface="ＭＳ ゴシック" panose="020B0609070205080204" pitchFamily="49" charset="-128"/>
              <a:cs typeface="+mn-cs"/>
            </a:rPr>
            <a:t>仕向</a:t>
          </a:r>
          <a:r>
            <a:rPr lang="en-US" altLang="ja-JP" sz="900">
              <a:solidFill>
                <a:schemeClr val="dk1"/>
              </a:solidFill>
              <a:latin typeface="ＭＳ ゴシック" panose="020B0609070205080204" pitchFamily="49" charset="-128"/>
              <a:ea typeface="ＭＳ ゴシック" panose="020B0609070205080204" pitchFamily="49" charset="-128"/>
              <a:cs typeface="+mn-cs"/>
            </a:rPr>
            <a:t>|F5,</a:t>
          </a:r>
          <a:r>
            <a:rPr lang="ja-JP" altLang="en-US" sz="900">
              <a:solidFill>
                <a:schemeClr val="dk1"/>
              </a:solidFill>
              <a:latin typeface="ＭＳ ゴシック" panose="020B0609070205080204" pitchFamily="49" charset="-128"/>
              <a:ea typeface="ＭＳ ゴシック" panose="020B0609070205080204" pitchFamily="49" charset="-128"/>
              <a:cs typeface="+mn-cs"/>
            </a:rPr>
            <a:t>タクト</a:t>
          </a:r>
          <a:r>
            <a:rPr lang="en-US" altLang="ja-JP" sz="900">
              <a:solidFill>
                <a:schemeClr val="dk1"/>
              </a:solidFill>
              <a:latin typeface="ＭＳ ゴシック" panose="020B0609070205080204" pitchFamily="49" charset="-128"/>
              <a:ea typeface="ＭＳ ゴシック" panose="020B0609070205080204" pitchFamily="49" charset="-128"/>
              <a:cs typeface="+mn-cs"/>
            </a:rPr>
            <a:t>|G5,</a:t>
          </a:r>
          <a:r>
            <a:rPr lang="ja-JP" altLang="en-US" sz="900">
              <a:solidFill>
                <a:schemeClr val="dk1"/>
              </a:solidFill>
              <a:latin typeface="ＭＳ ゴシック" panose="020B0609070205080204" pitchFamily="49" charset="-128"/>
              <a:ea typeface="ＭＳ ゴシック" panose="020B0609070205080204" pitchFamily="49" charset="-128"/>
              <a:cs typeface="+mn-cs"/>
            </a:rPr>
            <a:t>日付</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ExcelLineJudgeCol=D</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ExcelLineJudgeValue=</a:t>
          </a:r>
          <a:r>
            <a:rPr lang="ja-JP" altLang="en-US" sz="900">
              <a:solidFill>
                <a:schemeClr val="dk1"/>
              </a:solidFill>
              <a:latin typeface="ＭＳ ゴシック" panose="020B0609070205080204" pitchFamily="49" charset="-128"/>
              <a:ea typeface="ＭＳ ゴシック" panose="020B0609070205080204" pitchFamily="49" charset="-128"/>
              <a:cs typeface="+mn-cs"/>
            </a:rPr>
            <a:t>ライン</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ExcelDateYMGetMode=FromDateCell</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ExcelDateRowMode=Judge</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ExcelDateRowJudgeCol=G</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ExcelDateRowJudgeValue=</a:t>
          </a:r>
          <a:r>
            <a:rPr lang="ja-JP" altLang="en-US" sz="900">
              <a:solidFill>
                <a:schemeClr val="dk1"/>
              </a:solidFill>
              <a:latin typeface="ＭＳ ゴシック" panose="020B0609070205080204" pitchFamily="49" charset="-128"/>
              <a:ea typeface="ＭＳ ゴシック" panose="020B0609070205080204" pitchFamily="49" charset="-128"/>
              <a:cs typeface="+mn-cs"/>
            </a:rPr>
            <a:t>日付</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ExcelDateRowStartCol=H</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ExcelDateRowEndValue=TOTAL</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ExcelSkipSameMonthSheets=true</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ExcelHiddenRowHandling=skip</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ExcelDataStartRowJudgeCol=D</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ExcelDataStartRowJudgeValues=</a:t>
          </a:r>
          <a:r>
            <a:rPr lang="ja-JP" altLang="en-US" sz="900">
              <a:solidFill>
                <a:schemeClr val="dk1"/>
              </a:solidFill>
              <a:latin typeface="ＭＳ ゴシック" panose="020B0609070205080204" pitchFamily="49" charset="-128"/>
              <a:ea typeface="ＭＳ ゴシック" panose="020B0609070205080204" pitchFamily="49" charset="-128"/>
              <a:cs typeface="+mn-cs"/>
            </a:rPr>
            <a:t>機種ｺｰﾄﾞ</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ExcelDataEndJudgeCol=B</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ExcelDataEndJudgeValue=*TOTAL</a:t>
          </a:r>
          <a:r>
            <a:rPr lang="ja-JP" altLang="en-US" sz="900">
              <a:solidFill>
                <a:schemeClr val="dk1"/>
              </a:solidFill>
              <a:latin typeface="ＭＳ ゴシック" panose="020B0609070205080204" pitchFamily="49" charset="-128"/>
              <a:ea typeface="ＭＳ ゴシック" panose="020B0609070205080204" pitchFamily="49" charset="-128"/>
              <a:cs typeface="+mn-cs"/>
            </a:rPr>
            <a:t>台数*</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ExcelMcSeisanFukaEnabled=true</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ExcelMcSeisanFukaJudgeCol=B</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ExcelMcSeisanFukaJudgeValuePattern=*</a:t>
          </a:r>
          <a:r>
            <a:rPr lang="ja-JP" altLang="en-US" sz="900">
              <a:solidFill>
                <a:schemeClr val="dk1"/>
              </a:solidFill>
              <a:latin typeface="ＭＳ ゴシック" panose="020B0609070205080204" pitchFamily="49" charset="-128"/>
              <a:ea typeface="ＭＳ ゴシック" panose="020B0609070205080204" pitchFamily="49" charset="-128"/>
              <a:cs typeface="+mn-cs"/>
            </a:rPr>
            <a:t>生産負荷*</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ExcelAfWeCol=G</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ExcelItemNameAndColumnLetterMapping=BasicPartsNo:D|ModelCd:C|Derivation:E|TactTime:F</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OutFolderPath=C:\CSV\</a:t>
          </a:r>
          <a:r>
            <a:rPr lang="ja-JP" altLang="en-US" sz="900">
              <a:solidFill>
                <a:schemeClr val="dk1"/>
              </a:solidFill>
              <a:latin typeface="ＭＳ ゴシック" panose="020B0609070205080204" pitchFamily="49" charset="-128"/>
              <a:ea typeface="ＭＳ ゴシック" panose="020B0609070205080204" pitchFamily="49" charset="-128"/>
              <a:cs typeface="+mn-cs"/>
            </a:rPr>
            <a:t>溶接加工計画</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CsvFileName=WeOrder001</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FileDtPrefix=yyyyMMdd-HHmmss_</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FileDtSuffix=_yyyyMMdd_HHmmss</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;CsvEncoding=UTF-8 With BOM</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[SFTPUploadIni]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Host={[SFTP]Host}</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Port={[SFTP]Port}</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UserName={[SFTP]UserName}</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PrivateKeyFilePath={[SFTP]PrivateKeyFilePath}</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PassPhrase={[SFTP]PassPhrase}</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RemotePath={[SFTP]RemotePath}</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InFolderPath=C:\CSV\</a:t>
          </a:r>
          <a:r>
            <a:rPr lang="ja-JP" altLang="en-US" sz="900">
              <a:solidFill>
                <a:schemeClr val="dk1"/>
              </a:solidFill>
              <a:latin typeface="ＭＳ ゴシック" panose="020B0609070205080204" pitchFamily="49" charset="-128"/>
              <a:ea typeface="ＭＳ ゴシック" panose="020B0609070205080204" pitchFamily="49" charset="-128"/>
              <a:cs typeface="+mn-cs"/>
            </a:rPr>
            <a:t>溶接加工計画</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FileNamePatterns={[CSV]FileNamePatterns}</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[CleanupAfterUploadIni]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FolderPath=C:\CSV\DL</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MaxDays=90</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MaxFileCount=100</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[CsvToDbWeOrder]</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Title=CSV→DB </a:t>
          </a:r>
          <a:r>
            <a:rPr lang="ja-JP" altLang="en-US" sz="900">
              <a:solidFill>
                <a:schemeClr val="dk1"/>
              </a:solidFill>
              <a:latin typeface="ＭＳ ゴシック" panose="020B0609070205080204" pitchFamily="49" charset="-128"/>
              <a:ea typeface="ＭＳ ゴシック" panose="020B0609070205080204" pitchFamily="49" charset="-128"/>
              <a:cs typeface="+mn-cs"/>
            </a:rPr>
            <a:t>処理</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001=SFTPDownload(SFTPDownloadIni)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002=CsvToDb(CsvToDbIni)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003=SFTPDelete(SFTPDeleteIni)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004=Backup(BackupIni)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[SFTPDownloadIni]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Host={[SFTP]Host}</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Port={[SFTP]Port}</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UserName={[SFTP]UserName}</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PrivateKeyFilePath={[SFTP]PrivateKeyFilePath}</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PassPhrase={[SFTP]PassPhrase}</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RemotePath={[SFTP]RemotePath}</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OutFolderPath=C:\CSV\DL</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FileNamePatterns={[CSV]FileNamePatterns}</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[CsvToDbIni]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SqlFolderPath=SQL</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DaysToStartOffset=1</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CsvFileNamePatterns={[CSV]FileNamePatterns}</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CsvFolderPath=C:\CSV\DL</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;CsvEncoding=UTF-8 With BOM</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DbProviderName=</a:t>
          </a:r>
          <a:r>
            <a:rPr lang="ja-JP" altLang="en-US" sz="900">
              <a:solidFill>
                <a:schemeClr val="dk1"/>
              </a:solidFill>
              <a:latin typeface="ＭＳ ゴシック" panose="020B0609070205080204" pitchFamily="49" charset="-128"/>
              <a:ea typeface="ＭＳ ゴシック" panose="020B0609070205080204" pitchFamily="49" charset="-128"/>
              <a:cs typeface="+mn-cs"/>
            </a:rPr>
            <a:t>ポスグレ</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DbConnectionString=Host=localhost;Port=5432;Database=postgres;Username=postgres;Password=sfsadmin</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DeleteBeforeInsertSqlFiles=DeleteBeforeInsertWeOrder</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InsertSqlFiles=InsertWeOrder</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DupCheckSqlFiles=</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[SFTPDeleteIni]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Host={[SFTP]Host}</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Port={[SFTP]Port}</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UserName={[SFTP]UserName}</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PrivateKeyFilePath={[SFTP]PrivateKeyFilePath}</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PassPhrase={[SFTP]PassPhrase}</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RemotePath={[SFTP]RemotePath}</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FileNamePatterns={[CSV]FileNamePatterns}</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[BackupIni]</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SourceFolderPath=C:\CSV\DL</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DestinationFolderPath=C:\CSV\DL\Backup001</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FileNamePatterns={[CSV]FileNamePatterns}</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MaxDays=30</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MaxFileCount=30</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PrefixDtFormat=yyyy-MM-dd-HH-mm-ss_</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SuffixDtFormat=_yyyyMMddHHmmss</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[Logging]</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LogLevel=Information</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LogFilePath=Log\ExcelToCsvToDbLog.log</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RollingInterval=Month</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[SFTP]</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Host=172.23.161.115</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Port=22</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UserName=noboru</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PrivateKeyFilePath=C:\Users\jpa01378\id_rsa_dotnet</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PassPhrase=uI14MRtLpR7iLxWvaTGFfw==</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RemotePath=bbb</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[CSV]</a:t>
          </a:r>
        </a:p>
        <a:p>
          <a:r>
            <a:rPr lang="en-US" altLang="ja-JP" sz="900">
              <a:solidFill>
                <a:schemeClr val="dk1"/>
              </a:solidFill>
              <a:latin typeface="ＭＳ ゴシック" panose="020B0609070205080204" pitchFamily="49" charset="-128"/>
              <a:ea typeface="ＭＳ ゴシック" panose="020B0609070205080204" pitchFamily="49" charset="-128"/>
              <a:cs typeface="+mn-cs"/>
            </a:rPr>
            <a:t>FileNamePatterns=*WeOrder*.csv</a:t>
          </a:r>
          <a:endParaRPr lang="en-US" altLang="ja-JP" sz="9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2</xdr:col>
      <xdr:colOff>19053</xdr:colOff>
      <xdr:row>170</xdr:row>
      <xdr:rowOff>2</xdr:rowOff>
    </xdr:from>
    <xdr:to>
      <xdr:col>8</xdr:col>
      <xdr:colOff>3784600</xdr:colOff>
      <xdr:row>199</xdr:row>
      <xdr:rowOff>139700</xdr:rowOff>
    </xdr:to>
    <xdr:sp macro="" textlink="">
      <xdr:nvSpPr>
        <xdr:cNvPr id="3" name="テキスト ボックス 2">
          <a:extLst>
            <a:ext uri="{FF2B5EF4-FFF2-40B4-BE49-F238E27FC236}">
              <a16:creationId xmlns:a16="http://schemas.microsoft.com/office/drawing/2014/main" id="{35112400-8E53-4612-878E-7CC37B16256B}"/>
            </a:ext>
          </a:extLst>
        </xdr:cNvPr>
        <xdr:cNvSpPr txBox="1"/>
      </xdr:nvSpPr>
      <xdr:spPr>
        <a:xfrm>
          <a:off x="514353" y="19208752"/>
          <a:ext cx="7232647" cy="6584948"/>
        </a:xfrm>
        <a:prstGeom prst="rect">
          <a:avLst/>
        </a:prstGeom>
        <a:solidFill>
          <a:schemeClr val="bg1">
            <a:lumMod val="5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ＭＳ ゴシック" panose="020B0609070205080204" pitchFamily="49" charset="-128"/>
              <a:ea typeface="ＭＳ ゴシック" panose="020B0609070205080204" pitchFamily="49" charset="-128"/>
              <a:cs typeface="+mn-cs"/>
            </a:rPr>
            <a:t>INSERT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INTO</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vap.t_tact_management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a:p>
          <a:r>
            <a:rPr lang="ja-JP" altLang="en-US" sz="1100" baseline="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a:solidFill>
                <a:schemeClr val="dk1"/>
              </a:solidFill>
              <a:latin typeface="ＭＳ ゴシック" panose="020B0609070205080204" pitchFamily="49" charset="-128"/>
              <a:ea typeface="ＭＳ ゴシック" panose="020B0609070205080204" pitchFamily="49" charset="-128"/>
              <a:cs typeface="+mn-cs"/>
            </a:rPr>
            <a:t>tact_id,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line_id,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model_cd,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basic_parts_no,</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derivation,</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tact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SELECT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CASE</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WHEN Q1.tact_id IS NULL THEN 'TA' || :[S]basic_parts_no || '0001'</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ELSE 'TA' || :[S]basic_parts_no || Q1.tact_id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END AS tact_id,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:[I]line_id AS line_id,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:[S]model_cd AS model_cd,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:[S]basic_parts_no AS basic_parts_no,</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:[S]derivation AS derivation,</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:[I]tact AS tact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FROM</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SELECT </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LPAD((MAX(SUBSTRING(tact_id FROM '.{4}$')::INTEGER) + 1)::TEXT, 4, '0') AS tact_id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FROM</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vap.t_tact_management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WHERE</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LENGTH(tact_id) &gt; 4 AND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tact_id ~ '\d{4}$' AND   -- </a:t>
          </a:r>
          <a:r>
            <a:rPr lang="ja-JP" altLang="en-US" sz="1100">
              <a:solidFill>
                <a:schemeClr val="dk1"/>
              </a:solidFill>
              <a:latin typeface="ＭＳ ゴシック" panose="020B0609070205080204" pitchFamily="49" charset="-128"/>
              <a:ea typeface="ＭＳ ゴシック" panose="020B0609070205080204" pitchFamily="49" charset="-128"/>
              <a:cs typeface="+mn-cs"/>
            </a:rPr>
            <a:t>末尾</a:t>
          </a:r>
          <a:r>
            <a:rPr lang="en-US" altLang="ja-JP" sz="1100">
              <a:solidFill>
                <a:schemeClr val="dk1"/>
              </a:solidFill>
              <a:latin typeface="ＭＳ ゴシック" panose="020B0609070205080204" pitchFamily="49" charset="-128"/>
              <a:ea typeface="ＭＳ ゴシック" panose="020B0609070205080204" pitchFamily="49" charset="-128"/>
              <a:cs typeface="+mn-cs"/>
            </a:rPr>
            <a:t>4</a:t>
          </a:r>
          <a:r>
            <a:rPr lang="ja-JP" altLang="en-US" sz="1100">
              <a:solidFill>
                <a:schemeClr val="dk1"/>
              </a:solidFill>
              <a:latin typeface="ＭＳ ゴシック" panose="020B0609070205080204" pitchFamily="49" charset="-128"/>
              <a:ea typeface="ＭＳ ゴシック" panose="020B0609070205080204" pitchFamily="49" charset="-128"/>
              <a:cs typeface="+mn-cs"/>
            </a:rPr>
            <a:t>桁が数字</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LEFT(tact_id, LENGTH(tact_id) - 4) = 'TA' || :[S]basic_parts_no</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Q1</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xdr:txBody>
    </xdr:sp>
    <xdr:clientData/>
  </xdr:twoCellAnchor>
  <xdr:twoCellAnchor>
    <xdr:from>
      <xdr:col>10</xdr:col>
      <xdr:colOff>0</xdr:colOff>
      <xdr:row>126</xdr:row>
      <xdr:rowOff>0</xdr:rowOff>
    </xdr:from>
    <xdr:to>
      <xdr:col>44</xdr:col>
      <xdr:colOff>44449</xdr:colOff>
      <xdr:row>132</xdr:row>
      <xdr:rowOff>25400</xdr:rowOff>
    </xdr:to>
    <xdr:sp macro="" textlink="">
      <xdr:nvSpPr>
        <xdr:cNvPr id="5" name="テキスト ボックス 4">
          <a:extLst>
            <a:ext uri="{FF2B5EF4-FFF2-40B4-BE49-F238E27FC236}">
              <a16:creationId xmlns:a16="http://schemas.microsoft.com/office/drawing/2014/main" id="{C0714591-1E1A-483F-BF7B-43D7842D95E0}"/>
            </a:ext>
          </a:extLst>
        </xdr:cNvPr>
        <xdr:cNvSpPr txBox="1"/>
      </xdr:nvSpPr>
      <xdr:spPr>
        <a:xfrm>
          <a:off x="10744200" y="11195050"/>
          <a:ext cx="8464549" cy="13652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溶接生産計画</a:t>
          </a:r>
          <a:r>
            <a:rPr lang="en-US" altLang="ja-JP" sz="1100">
              <a:solidFill>
                <a:schemeClr val="dk1"/>
              </a:solidFill>
              <a:latin typeface="+mn-lt"/>
              <a:ea typeface="+mn-ea"/>
              <a:cs typeface="+mn-cs"/>
            </a:rPr>
            <a:t>ID","</a:t>
          </a:r>
          <a:r>
            <a:rPr lang="ja-JP" altLang="en-US" sz="1100">
              <a:solidFill>
                <a:schemeClr val="dk1"/>
              </a:solidFill>
              <a:latin typeface="+mn-lt"/>
              <a:ea typeface="+mn-ea"/>
              <a:cs typeface="+mn-cs"/>
            </a:rPr>
            <a:t>タクトインデックス</a:t>
          </a:r>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基本部番</a:t>
          </a:r>
          <a:r>
            <a:rPr lang="en-US" altLang="ja-JP" sz="1100">
              <a:solidFill>
                <a:schemeClr val="dk1"/>
              </a:solidFill>
              <a:latin typeface="+mn-lt"/>
              <a:ea typeface="+mn-ea"/>
              <a:cs typeface="+mn-cs"/>
            </a:rPr>
            <a:t>","WE</a:t>
          </a:r>
          <a:r>
            <a:rPr lang="ja-JP" altLang="en-US" sz="1100">
              <a:solidFill>
                <a:schemeClr val="dk1"/>
              </a:solidFill>
              <a:latin typeface="+mn-lt"/>
              <a:ea typeface="+mn-ea"/>
              <a:cs typeface="+mn-cs"/>
            </a:rPr>
            <a:t>生産日</a:t>
          </a:r>
          <a:r>
            <a:rPr lang="en-US" altLang="ja-JP" sz="1100">
              <a:solidFill>
                <a:schemeClr val="dk1"/>
              </a:solidFill>
              <a:latin typeface="+mn-lt"/>
              <a:ea typeface="+mn-ea"/>
              <a:cs typeface="+mn-cs"/>
            </a:rPr>
            <a:t>","WE</a:t>
          </a:r>
          <a:r>
            <a:rPr lang="ja-JP" altLang="en-US" sz="1100">
              <a:solidFill>
                <a:schemeClr val="dk1"/>
              </a:solidFill>
              <a:latin typeface="+mn-lt"/>
              <a:ea typeface="+mn-ea"/>
              <a:cs typeface="+mn-cs"/>
            </a:rPr>
            <a:t>台数</a:t>
          </a:r>
          <a:r>
            <a:rPr lang="en-US" altLang="ja-JP" sz="1100">
              <a:solidFill>
                <a:schemeClr val="dk1"/>
              </a:solidFill>
              <a:latin typeface="+mn-lt"/>
              <a:ea typeface="+mn-ea"/>
              <a:cs typeface="+mn-cs"/>
            </a:rPr>
            <a:t>","AF</a:t>
          </a:r>
          <a:r>
            <a:rPr lang="ja-JP" altLang="en-US" sz="1100">
              <a:solidFill>
                <a:schemeClr val="dk1"/>
              </a:solidFill>
              <a:latin typeface="+mn-lt"/>
              <a:ea typeface="+mn-ea"/>
              <a:cs typeface="+mn-cs"/>
            </a:rPr>
            <a:t>払出台数</a:t>
          </a:r>
          <a:r>
            <a:rPr lang="en-US" altLang="ja-JP" sz="1100">
              <a:solidFill>
                <a:schemeClr val="dk1"/>
              </a:solidFill>
              <a:latin typeface="+mn-lt"/>
              <a:ea typeface="+mn-ea"/>
              <a:cs typeface="+mn-cs"/>
            </a:rPr>
            <a:t>_today","</a:t>
          </a:r>
          <a:r>
            <a:rPr lang="ja-JP" altLang="en-US" sz="1100">
              <a:solidFill>
                <a:schemeClr val="dk1"/>
              </a:solidFill>
              <a:latin typeface="+mn-lt"/>
              <a:ea typeface="+mn-ea"/>
              <a:cs typeface="+mn-cs"/>
            </a:rPr>
            <a:t>勤怠</a:t>
          </a:r>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生産負荷率</a:t>
          </a:r>
          <a:r>
            <a:rPr lang="en-US" altLang="ja-JP" sz="1100">
              <a:solidFill>
                <a:schemeClr val="dk1"/>
              </a:solidFill>
              <a:latin typeface="+mn-lt"/>
              <a:ea typeface="+mn-ea"/>
              <a:cs typeface="+mn-cs"/>
            </a:rPr>
            <a:t>"</a:t>
          </a:r>
        </a:p>
        <a:p>
          <a:r>
            <a:rPr lang="en-US" altLang="ja-JP" sz="1100" b="0" i="0" u="none" strike="noStrike">
              <a:solidFill>
                <a:schemeClr val="dk1"/>
              </a:solidFill>
              <a:effectLst/>
              <a:latin typeface="+mn-lt"/>
              <a:ea typeface="+mn-ea"/>
              <a:cs typeface="+mn-cs"/>
            </a:rPr>
            <a:t>"K2WE0457202508010001","0","</a:t>
          </a:r>
          <a:r>
            <a:rPr kumimoji="1" lang="en-US" altLang="ja-JP" sz="1100">
              <a:solidFill>
                <a:schemeClr val="dk1"/>
              </a:solidFill>
              <a:effectLst/>
              <a:latin typeface="+mn-lt"/>
              <a:ea typeface="+mn-ea"/>
              <a:cs typeface="+mn-cs"/>
            </a:rPr>
            <a:t>50100MFP</a:t>
          </a:r>
          <a:r>
            <a:rPr kumimoji="1" lang="ja-JP" altLang="ja-JP" sz="1100" baseline="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JD00   </a:t>
          </a:r>
          <a:r>
            <a:rPr lang="en-US" altLang="ja-JP" sz="1100" b="0" i="0" u="none" strike="noStrike">
              <a:solidFill>
                <a:schemeClr val="dk1"/>
              </a:solidFill>
              <a:effectLst/>
              <a:latin typeface="+mn-lt"/>
              <a:ea typeface="+mn-ea"/>
              <a:cs typeface="+mn-cs"/>
            </a:rPr>
            <a:t>","2024/04/23","10","","1S/2S","90"</a:t>
          </a:r>
        </a:p>
        <a:p>
          <a:endParaRPr lang="en-US" altLang="ja-JP" sz="1100" b="0" i="0" u="none" strike="noStrike">
            <a:solidFill>
              <a:schemeClr val="dk1"/>
            </a:solidFill>
            <a:effectLst/>
            <a:latin typeface="+mn-lt"/>
            <a:ea typeface="+mn-ea"/>
            <a:cs typeface="+mn-cs"/>
          </a:endParaRPr>
        </a:p>
      </xdr:txBody>
    </xdr:sp>
    <xdr:clientData/>
  </xdr:twoCellAnchor>
  <xdr:twoCellAnchor>
    <xdr:from>
      <xdr:col>10</xdr:col>
      <xdr:colOff>0</xdr:colOff>
      <xdr:row>141</xdr:row>
      <xdr:rowOff>0</xdr:rowOff>
    </xdr:from>
    <xdr:to>
      <xdr:col>35</xdr:col>
      <xdr:colOff>209550</xdr:colOff>
      <xdr:row>145</xdr:row>
      <xdr:rowOff>31750</xdr:rowOff>
    </xdr:to>
    <xdr:sp macro="" textlink="">
      <xdr:nvSpPr>
        <xdr:cNvPr id="6" name="テキスト ボックス 5">
          <a:extLst>
            <a:ext uri="{FF2B5EF4-FFF2-40B4-BE49-F238E27FC236}">
              <a16:creationId xmlns:a16="http://schemas.microsoft.com/office/drawing/2014/main" id="{0DE908FC-D48A-43AF-A47B-6FC6264F11A8}"/>
            </a:ext>
          </a:extLst>
        </xdr:cNvPr>
        <xdr:cNvSpPr txBox="1"/>
      </xdr:nvSpPr>
      <xdr:spPr>
        <a:xfrm>
          <a:off x="10744200" y="12096750"/>
          <a:ext cx="6400800" cy="1143000"/>
        </a:xfrm>
        <a:prstGeom prst="rect">
          <a:avLst/>
        </a:prstGeom>
        <a:solidFill>
          <a:schemeClr val="bg1">
            <a:lumMod val="5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ライン</a:t>
          </a:r>
          <a:r>
            <a:rPr lang="en-US" altLang="ja-JP" sz="1100">
              <a:solidFill>
                <a:schemeClr val="dk1"/>
              </a:solidFill>
              <a:latin typeface="+mn-lt"/>
              <a:ea typeface="+mn-ea"/>
              <a:cs typeface="+mn-cs"/>
            </a:rPr>
            <a:t>ID","</a:t>
          </a:r>
          <a:r>
            <a:rPr lang="ja-JP" altLang="en-US" sz="1100">
              <a:solidFill>
                <a:schemeClr val="dk1"/>
              </a:solidFill>
              <a:latin typeface="+mn-lt"/>
              <a:ea typeface="+mn-ea"/>
              <a:cs typeface="+mn-cs"/>
            </a:rPr>
            <a:t>機種コード</a:t>
          </a:r>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基本部番</a:t>
          </a:r>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タクトインデックス</a:t>
          </a:r>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派生</a:t>
          </a:r>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タクト</a:t>
          </a:r>
          <a:r>
            <a:rPr lang="en-US" altLang="ja-JP" sz="1100">
              <a:solidFill>
                <a:schemeClr val="dk1"/>
              </a:solidFill>
              <a:latin typeface="+mn-lt"/>
              <a:ea typeface="+mn-ea"/>
              <a:cs typeface="+mn-cs"/>
            </a:rPr>
            <a:t>"</a:t>
          </a:r>
        </a:p>
        <a:p>
          <a:r>
            <a:rPr lang="en-US" altLang="ja-JP" sz="1100" b="0" i="0" u="none" strike="noStrike">
              <a:solidFill>
                <a:schemeClr val="dk1"/>
              </a:solidFill>
              <a:effectLst/>
              <a:latin typeface="+mn-lt"/>
              <a:ea typeface="+mn-ea"/>
              <a:cs typeface="+mn-cs"/>
            </a:rPr>
            <a:t>"57","MFMA","</a:t>
          </a:r>
          <a:r>
            <a:rPr kumimoji="1" lang="en-US" altLang="ja-JP" sz="1100">
              <a:solidFill>
                <a:schemeClr val="dk1"/>
              </a:solidFill>
              <a:effectLst/>
              <a:latin typeface="+mn-lt"/>
              <a:ea typeface="+mn-ea"/>
              <a:cs typeface="+mn-cs"/>
            </a:rPr>
            <a:t>50100MFP</a:t>
          </a:r>
          <a:r>
            <a:rPr kumimoji="1" lang="ja-JP" altLang="ja-JP" sz="1100" baseline="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JD00   </a:t>
          </a:r>
          <a:r>
            <a:rPr lang="en-US" altLang="ja-JP" sz="1100" b="0" i="0" u="none" strike="noStrike">
              <a:solidFill>
                <a:schemeClr val="dk1"/>
              </a:solidFill>
              <a:effectLst/>
              <a:latin typeface="+mn-lt"/>
              <a:ea typeface="+mn-ea"/>
              <a:cs typeface="+mn-cs"/>
            </a:rPr>
            <a:t>","0","J","200"</a:t>
          </a:r>
        </a:p>
      </xdr:txBody>
    </xdr:sp>
    <xdr:clientData/>
  </xdr:twoCellAnchor>
  <xdr:twoCellAnchor>
    <xdr:from>
      <xdr:col>2</xdr:col>
      <xdr:colOff>12703</xdr:colOff>
      <xdr:row>149</xdr:row>
      <xdr:rowOff>203202</xdr:rowOff>
    </xdr:from>
    <xdr:to>
      <xdr:col>8</xdr:col>
      <xdr:colOff>1301750</xdr:colOff>
      <xdr:row>159</xdr:row>
      <xdr:rowOff>114300</xdr:rowOff>
    </xdr:to>
    <xdr:sp macro="" textlink="">
      <xdr:nvSpPr>
        <xdr:cNvPr id="4" name="テキスト ボックス 3">
          <a:extLst>
            <a:ext uri="{FF2B5EF4-FFF2-40B4-BE49-F238E27FC236}">
              <a16:creationId xmlns:a16="http://schemas.microsoft.com/office/drawing/2014/main" id="{9075B0E9-4105-40EB-9E5F-91A28EA20BB0}"/>
            </a:ext>
          </a:extLst>
        </xdr:cNvPr>
        <xdr:cNvSpPr txBox="1"/>
      </xdr:nvSpPr>
      <xdr:spPr>
        <a:xfrm>
          <a:off x="508003" y="21189952"/>
          <a:ext cx="4756147" cy="2133598"/>
        </a:xfrm>
        <a:prstGeom prst="rect">
          <a:avLst/>
        </a:prstGeom>
        <a:solidFill>
          <a:schemeClr val="bg1">
            <a:lumMod val="5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ysClr val="windowText" lastClr="000000"/>
              </a:solidFill>
              <a:latin typeface="+mn-lt"/>
              <a:ea typeface="+mn-ea"/>
              <a:cs typeface="+mn-cs"/>
            </a:rPr>
            <a:t>SELECT</a:t>
          </a:r>
        </a:p>
        <a:p>
          <a:r>
            <a:rPr lang="en-US" altLang="ja-JP" sz="1100">
              <a:solidFill>
                <a:schemeClr val="dk1"/>
              </a:solidFill>
              <a:latin typeface="+mn-lt"/>
              <a:ea typeface="+mn-ea"/>
              <a:cs typeface="+mn-cs"/>
            </a:rPr>
            <a:t>    COUNT(*) AS CNT</a:t>
          </a:r>
        </a:p>
        <a:p>
          <a:r>
            <a:rPr lang="en-US" altLang="ja-JP" sz="1100">
              <a:solidFill>
                <a:schemeClr val="dk1"/>
              </a:solidFill>
              <a:latin typeface="+mn-lt"/>
              <a:ea typeface="+mn-ea"/>
              <a:cs typeface="+mn-cs"/>
            </a:rPr>
            <a:t>FROM</a:t>
          </a:r>
        </a:p>
        <a:p>
          <a:r>
            <a:rPr lang="en-US" altLang="ja-JP" sz="1100">
              <a:solidFill>
                <a:schemeClr val="dk1"/>
              </a:solidFill>
              <a:latin typeface="+mn-lt"/>
              <a:ea typeface="+mn-ea"/>
              <a:cs typeface="+mn-cs"/>
            </a:rPr>
            <a:t>    vap.t_tact_management</a:t>
          </a:r>
        </a:p>
        <a:p>
          <a:r>
            <a:rPr lang="en-US" altLang="ja-JP" sz="1100">
              <a:solidFill>
                <a:schemeClr val="dk1"/>
              </a:solidFill>
              <a:latin typeface="+mn-lt"/>
              <a:ea typeface="+mn-ea"/>
              <a:cs typeface="+mn-cs"/>
            </a:rPr>
            <a:t>WHERE</a:t>
          </a:r>
        </a:p>
        <a:p>
          <a:r>
            <a:rPr lang="en-US" altLang="ja-JP" sz="1100">
              <a:solidFill>
                <a:schemeClr val="dk1"/>
              </a:solidFill>
              <a:latin typeface="+mn-lt"/>
              <a:ea typeface="+mn-ea"/>
              <a:cs typeface="+mn-cs"/>
            </a:rPr>
            <a:t>    </a:t>
          </a:r>
          <a:r>
            <a:rPr lang="en-US" altLang="ja-JP" sz="1100" b="1">
              <a:solidFill>
                <a:sysClr val="windowText" lastClr="000000"/>
              </a:solidFill>
              <a:latin typeface="+mn-lt"/>
              <a:ea typeface="+mn-ea"/>
              <a:cs typeface="+mn-cs"/>
            </a:rPr>
            <a:t>--</a:t>
          </a:r>
          <a:r>
            <a:rPr lang="en-US" altLang="ja-JP" sz="1100">
              <a:solidFill>
                <a:sysClr val="windowText" lastClr="000000"/>
              </a:solidFill>
              <a:latin typeface="+mn-lt"/>
              <a:ea typeface="+mn-ea"/>
              <a:cs typeface="+mn-cs"/>
            </a:rPr>
            <a:t>line_id = :[I]line_id AND</a:t>
          </a:r>
        </a:p>
        <a:p>
          <a:r>
            <a:rPr lang="en-US" altLang="ja-JP" sz="1100">
              <a:solidFill>
                <a:sysClr val="windowText" lastClr="000000"/>
              </a:solidFill>
              <a:latin typeface="+mn-lt"/>
              <a:ea typeface="+mn-ea"/>
              <a:cs typeface="+mn-cs"/>
            </a:rPr>
            <a:t>    </a:t>
          </a:r>
          <a:r>
            <a:rPr lang="en-US" altLang="ja-JP" sz="1100" b="1">
              <a:solidFill>
                <a:sysClr val="windowText" lastClr="000000"/>
              </a:solidFill>
              <a:latin typeface="+mn-lt"/>
              <a:ea typeface="+mn-ea"/>
              <a:cs typeface="+mn-cs"/>
            </a:rPr>
            <a:t>--</a:t>
          </a:r>
          <a:r>
            <a:rPr lang="en-US" altLang="ja-JP" sz="1100">
              <a:solidFill>
                <a:sysClr val="windowText" lastClr="000000"/>
              </a:solidFill>
              <a:latin typeface="+mn-lt"/>
              <a:ea typeface="+mn-ea"/>
              <a:cs typeface="+mn-cs"/>
            </a:rPr>
            <a:t>model_cd = :[S]model_cd AND</a:t>
          </a:r>
        </a:p>
        <a:p>
          <a:r>
            <a:rPr lang="en-US" altLang="ja-JP" sz="1100">
              <a:solidFill>
                <a:sysClr val="windowText" lastClr="000000"/>
              </a:solidFill>
              <a:latin typeface="+mn-lt"/>
              <a:ea typeface="+mn-ea"/>
              <a:cs typeface="+mn-cs"/>
            </a:rPr>
            <a:t>    basic_parts_no = :[S]basic_parts_no </a:t>
          </a:r>
          <a:r>
            <a:rPr lang="en-US" altLang="ja-JP" sz="1100" b="1">
              <a:solidFill>
                <a:sysClr val="windowText" lastClr="000000"/>
              </a:solidFill>
              <a:latin typeface="+mn-lt"/>
              <a:ea typeface="+mn-ea"/>
              <a:cs typeface="+mn-cs"/>
            </a:rPr>
            <a:t>--</a:t>
          </a:r>
          <a:r>
            <a:rPr lang="en-US" altLang="ja-JP" sz="1100">
              <a:solidFill>
                <a:sysClr val="windowText" lastClr="000000"/>
              </a:solidFill>
              <a:latin typeface="+mn-lt"/>
              <a:ea typeface="+mn-ea"/>
              <a:cs typeface="+mn-cs"/>
            </a:rPr>
            <a:t>AND</a:t>
          </a:r>
        </a:p>
        <a:p>
          <a:r>
            <a:rPr lang="en-US" altLang="ja-JP" sz="1100">
              <a:solidFill>
                <a:sysClr val="windowText" lastClr="000000"/>
              </a:solidFill>
              <a:latin typeface="+mn-lt"/>
              <a:ea typeface="+mn-ea"/>
              <a:cs typeface="+mn-cs"/>
            </a:rPr>
            <a:t>    </a:t>
          </a:r>
          <a:r>
            <a:rPr lang="en-US" altLang="ja-JP" sz="1100" b="1">
              <a:solidFill>
                <a:sysClr val="windowText" lastClr="000000"/>
              </a:solidFill>
              <a:latin typeface="+mn-lt"/>
              <a:ea typeface="+mn-ea"/>
              <a:cs typeface="+mn-cs"/>
            </a:rPr>
            <a:t>--</a:t>
          </a:r>
          <a:r>
            <a:rPr lang="en-US" altLang="ja-JP" sz="1100">
              <a:solidFill>
                <a:sysClr val="windowText" lastClr="000000"/>
              </a:solidFill>
              <a:latin typeface="+mn-lt"/>
              <a:ea typeface="+mn-ea"/>
              <a:cs typeface="+mn-cs"/>
            </a:rPr>
            <a:t>derivation = :[S]derivation AND</a:t>
          </a:r>
        </a:p>
        <a:p>
          <a:r>
            <a:rPr lang="en-US" altLang="ja-JP" sz="1100">
              <a:solidFill>
                <a:sysClr val="windowText" lastClr="000000"/>
              </a:solidFill>
              <a:latin typeface="+mn-lt"/>
              <a:ea typeface="+mn-ea"/>
              <a:cs typeface="+mn-cs"/>
            </a:rPr>
            <a:t>    </a:t>
          </a:r>
          <a:r>
            <a:rPr lang="en-US" altLang="ja-JP" sz="1100" b="1">
              <a:solidFill>
                <a:sysClr val="windowText" lastClr="000000"/>
              </a:solidFill>
              <a:latin typeface="+mn-lt"/>
              <a:ea typeface="+mn-ea"/>
              <a:cs typeface="+mn-cs"/>
            </a:rPr>
            <a:t>--</a:t>
          </a:r>
          <a:r>
            <a:rPr lang="en-US" altLang="ja-JP" sz="1100">
              <a:solidFill>
                <a:sysClr val="windowText" lastClr="000000"/>
              </a:solidFill>
              <a:latin typeface="+mn-lt"/>
              <a:ea typeface="+mn-ea"/>
              <a:cs typeface="+mn-cs"/>
            </a:rPr>
            <a:t>tact = :[I]tact</a:t>
          </a:r>
        </a:p>
        <a:p>
          <a:r>
            <a:rPr lang="en-US" altLang="ja-JP" sz="1100">
              <a:solidFill>
                <a:schemeClr val="dk1"/>
              </a:solidFill>
              <a:latin typeface="+mn-lt"/>
              <a:ea typeface="+mn-ea"/>
              <a:cs typeface="+mn-cs"/>
            </a:rPr>
            <a:t>;</a:t>
          </a:r>
        </a:p>
      </xdr:txBody>
    </xdr:sp>
    <xdr:clientData/>
  </xdr:twoCellAnchor>
  <xdr:twoCellAnchor>
    <xdr:from>
      <xdr:col>8</xdr:col>
      <xdr:colOff>1479553</xdr:colOff>
      <xdr:row>149</xdr:row>
      <xdr:rowOff>203202</xdr:rowOff>
    </xdr:from>
    <xdr:to>
      <xdr:col>8</xdr:col>
      <xdr:colOff>6235700</xdr:colOff>
      <xdr:row>159</xdr:row>
      <xdr:rowOff>107950</xdr:rowOff>
    </xdr:to>
    <xdr:sp macro="" textlink="">
      <xdr:nvSpPr>
        <xdr:cNvPr id="7" name="テキスト ボックス 6">
          <a:extLst>
            <a:ext uri="{FF2B5EF4-FFF2-40B4-BE49-F238E27FC236}">
              <a16:creationId xmlns:a16="http://schemas.microsoft.com/office/drawing/2014/main" id="{BD7DEF81-65BC-434C-96C7-1F4EB3DB8627}"/>
            </a:ext>
          </a:extLst>
        </xdr:cNvPr>
        <xdr:cNvSpPr txBox="1"/>
      </xdr:nvSpPr>
      <xdr:spPr>
        <a:xfrm>
          <a:off x="5441953" y="21189952"/>
          <a:ext cx="4756147" cy="21272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ＭＳ ゴシック" panose="020B0609070205080204" pitchFamily="49" charset="-128"/>
              <a:ea typeface="ＭＳ ゴシック" panose="020B0609070205080204" pitchFamily="49" charset="-128"/>
              <a:cs typeface="+mn-cs"/>
            </a:rPr>
            <a:t>DELETE</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FROM</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vap.t_weorder</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WHERE</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work</a:t>
          </a:r>
          <a:r>
            <a:rPr lang="en-US" altLang="ja-JP" sz="1100">
              <a:solidFill>
                <a:sysClr val="windowText" lastClr="000000"/>
              </a:solidFill>
              <a:latin typeface="ＭＳ ゴシック" panose="020B0609070205080204" pitchFamily="49" charset="-128"/>
              <a:ea typeface="ＭＳ ゴシック" panose="020B0609070205080204" pitchFamily="49" charset="-128"/>
              <a:cs typeface="+mn-cs"/>
            </a:rPr>
            <a:t>_date &gt;= :[D]START_DATE</a:t>
          </a:r>
          <a:r>
            <a:rPr lang="ja-JP" altLang="en-US" sz="1100">
              <a:solidFill>
                <a:sysClr val="windowText" lastClr="000000"/>
              </a:solidFill>
              <a:latin typeface="ＭＳ ゴシック" panose="020B0609070205080204" pitchFamily="49" charset="-128"/>
              <a:ea typeface="ＭＳ ゴシック" panose="020B0609070205080204" pitchFamily="49" charset="-128"/>
              <a:cs typeface="+mn-cs"/>
            </a:rPr>
            <a:t>　</a:t>
          </a:r>
          <a:r>
            <a:rPr lang="ja-JP" altLang="en-US" sz="1100" b="1">
              <a:solidFill>
                <a:sysClr val="windowText" lastClr="000000"/>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2025/09/26A</a:t>
          </a:r>
          <a:r>
            <a:rPr lang="ja-JP" altLang="en-US" sz="1100" b="1">
              <a:solidFill>
                <a:sysClr val="windowText" lastClr="000000"/>
              </a:solidFill>
              <a:latin typeface="ＭＳ ゴシック" panose="020B0609070205080204" pitchFamily="49" charset="-128"/>
              <a:ea typeface="ＭＳ ゴシック" panose="020B0609070205080204" pitchFamily="49" charset="-128"/>
              <a:cs typeface="+mn-cs"/>
            </a:rPr>
            <a:t>　修正</a:t>
          </a:r>
          <a:endPar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endParaRP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xdr:txBody>
    </xdr:sp>
    <xdr:clientData/>
  </xdr:twoCellAnchor>
  <xdr:twoCellAnchor>
    <xdr:from>
      <xdr:col>8</xdr:col>
      <xdr:colOff>3968753</xdr:colOff>
      <xdr:row>170</xdr:row>
      <xdr:rowOff>2</xdr:rowOff>
    </xdr:from>
    <xdr:to>
      <xdr:col>34</xdr:col>
      <xdr:colOff>50800</xdr:colOff>
      <xdr:row>234</xdr:row>
      <xdr:rowOff>0</xdr:rowOff>
    </xdr:to>
    <xdr:sp macro="" textlink="">
      <xdr:nvSpPr>
        <xdr:cNvPr id="8" name="テキスト ボックス 7">
          <a:extLst>
            <a:ext uri="{FF2B5EF4-FFF2-40B4-BE49-F238E27FC236}">
              <a16:creationId xmlns:a16="http://schemas.microsoft.com/office/drawing/2014/main" id="{6F0BA787-EB4B-474E-B7DA-5E0E1DABFD3A}"/>
            </a:ext>
          </a:extLst>
        </xdr:cNvPr>
        <xdr:cNvSpPr txBox="1"/>
      </xdr:nvSpPr>
      <xdr:spPr>
        <a:xfrm>
          <a:off x="8096253" y="38366702"/>
          <a:ext cx="8807447" cy="14223998"/>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ＭＳ ゴシック" panose="020B0609070205080204" pitchFamily="49" charset="-128"/>
              <a:ea typeface="ＭＳ ゴシック" panose="020B0609070205080204" pitchFamily="49" charset="-128"/>
              <a:cs typeface="+mn-cs"/>
            </a:rPr>
            <a:t>INSERT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INTO</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vap.t_weorder</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we_production_id,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tact_id,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we_product_date,</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create_record_date,</a:t>
          </a:r>
        </a:p>
        <a:p>
          <a:r>
            <a:rPr lang="ja-JP" altLang="en-US" sz="1100" b="1" baseline="0">
              <a:solidFill>
                <a:srgbClr val="FF0000"/>
              </a:solidFill>
              <a:latin typeface="ＭＳ ゴシック" panose="020B0609070205080204" pitchFamily="49" charset="-128"/>
              <a:ea typeface="ＭＳ ゴシック" panose="020B0609070205080204" pitchFamily="49" charset="-128"/>
              <a:cs typeface="+mn-cs"/>
            </a:rPr>
            <a:t>    </a:t>
          </a:r>
          <a:r>
            <a:rPr lang="en-US" altLang="ja-JP" sz="1100" b="1" baseline="0">
              <a:solidFill>
                <a:srgbClr val="FF0000"/>
              </a:solidFill>
              <a:latin typeface="ＭＳ ゴシック" panose="020B0609070205080204" pitchFamily="49" charset="-128"/>
              <a:ea typeface="ＭＳ ゴシック" panose="020B0609070205080204" pitchFamily="49" charset="-128"/>
              <a:cs typeface="+mn-cs"/>
            </a:rPr>
            <a:t>line_id,</a:t>
          </a:r>
          <a:endParaRPr lang="en-US" altLang="ja-JP" sz="1100" b="1">
            <a:solidFill>
              <a:srgbClr val="FF0000"/>
            </a:solidFill>
            <a:latin typeface="ＭＳ ゴシック" panose="020B0609070205080204" pitchFamily="49" charset="-128"/>
            <a:ea typeface="ＭＳ ゴシック" panose="020B0609070205080204" pitchFamily="49" charset="-128"/>
            <a:cs typeface="+mn-cs"/>
          </a:endParaRPr>
        </a:p>
        <a:p>
          <a:r>
            <a:rPr lang="en-US" altLang="ja-JP" sz="1100" b="1">
              <a:solidFill>
                <a:srgbClr val="FF0000"/>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line_name,</a:t>
          </a:r>
        </a:p>
        <a:p>
          <a:r>
            <a:rPr lang="ja-JP" altLang="en-US" sz="1100" b="1" baseline="0">
              <a:solidFill>
                <a:srgbClr val="FF0000"/>
              </a:solidFill>
              <a:latin typeface="ＭＳ ゴシック" panose="020B0609070205080204" pitchFamily="49" charset="-128"/>
              <a:ea typeface="ＭＳ ゴシック" panose="020B0609070205080204" pitchFamily="49" charset="-128"/>
              <a:cs typeface="+mn-cs"/>
            </a:rPr>
            <a:t>    </a:t>
          </a:r>
          <a:r>
            <a:rPr lang="en-US" altLang="ja-JP" sz="1100" b="1" baseline="0">
              <a:solidFill>
                <a:sysClr val="windowText" lastClr="000000"/>
              </a:solidFill>
              <a:latin typeface="ＭＳ ゴシック" panose="020B0609070205080204" pitchFamily="49" charset="-128"/>
              <a:ea typeface="ＭＳ ゴシック" panose="020B0609070205080204" pitchFamily="49" charset="-128"/>
              <a:cs typeface="+mn-cs"/>
            </a:rPr>
            <a:t>basic_parts_no,</a:t>
          </a:r>
        </a:p>
        <a:p>
          <a:r>
            <a:rPr lang="en-US" altLang="ja-JP" sz="1100" b="1" baseline="0">
              <a:solidFill>
                <a:srgbClr val="FF0000"/>
              </a:solidFill>
              <a:latin typeface="ＭＳ ゴシック" panose="020B0609070205080204" pitchFamily="49" charset="-128"/>
              <a:ea typeface="ＭＳ ゴシック" panose="020B0609070205080204" pitchFamily="49" charset="-128"/>
              <a:cs typeface="+mn-cs"/>
            </a:rPr>
            <a:t>    </a:t>
          </a:r>
          <a:r>
            <a:rPr lang="en-US" altLang="ja-JP" sz="1100" b="1" baseline="0">
              <a:solidFill>
                <a:sysClr val="windowText" lastClr="000000"/>
              </a:solidFill>
              <a:latin typeface="ＭＳ ゴシック" panose="020B0609070205080204" pitchFamily="49" charset="-128"/>
              <a:ea typeface="ＭＳ ゴシック" panose="020B0609070205080204" pitchFamily="49" charset="-128"/>
              <a:cs typeface="+mn-cs"/>
            </a:rPr>
            <a:t>work_date,</a:t>
          </a:r>
          <a:endPar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endParaRP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af_amount,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we_amount,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--kps_kintai,</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production_lur,</a:t>
          </a:r>
        </a:p>
        <a:p>
          <a:r>
            <a:rPr lang="en-US" altLang="ja-JP" sz="1100">
              <a:solidFill>
                <a:sysClr val="windowText" lastClr="000000"/>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model_cd,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    derivation,</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    tact_time</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SELECT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'K2WE04'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計画コード</a:t>
          </a:r>
        </a:p>
        <a:p>
          <a:r>
            <a:rPr lang="ja-JP" altLang="en-US"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LPAD(:[I]line_id::TEXT, 2, '0')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ライン</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SUBSTRING(:[D]we_product_date::TEXT, 1, 4)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年</a:t>
          </a:r>
        </a:p>
        <a:p>
          <a:r>
            <a:rPr lang="ja-JP" altLang="en-US"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SUBSTRING(:[D]we_product_date::TEXT, 6, 2)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月</a:t>
          </a:r>
        </a:p>
        <a:p>
          <a:r>
            <a:rPr lang="ja-JP" altLang="en-US"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SUBSTRING(:[D]we_product_date::TEXT, 9, 2)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日</a:t>
          </a:r>
        </a:p>
        <a:p>
          <a:r>
            <a:rPr lang="ja-JP" altLang="en-US" sz="1100" baseline="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baseline="0">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CASE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通番</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4</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桁</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WHEN Q2.we_production_id_seqno IS NULL THEN '0001'</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ELSE Q2.we_production_id_seqno</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END AS we_production_id,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Q1.tact_id AS tact_id,</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:[D]we_product_date,</a:t>
          </a:r>
        </a:p>
        <a:p>
          <a:r>
            <a:rPr lang="en-US" altLang="ja-JP" sz="1100" b="0">
              <a:solidFill>
                <a:sysClr val="windowText" lastClr="000000"/>
              </a:solidFill>
              <a:latin typeface="ＭＳ ゴシック" panose="020B0609070205080204" pitchFamily="49" charset="-128"/>
              <a:ea typeface="ＭＳ ゴシック" panose="020B0609070205080204" pitchFamily="49" charset="-128"/>
              <a:cs typeface="+mn-cs"/>
            </a:rPr>
            <a:t>VALUES</a:t>
          </a:r>
        </a:p>
        <a:p>
          <a:r>
            <a:rPr lang="en-US" altLang="ja-JP" sz="1100" b="0">
              <a:solidFill>
                <a:sysClr val="windowText" lastClr="000000"/>
              </a:solidFill>
              <a:latin typeface="ＭＳ ゴシック" panose="020B0609070205080204" pitchFamily="49" charset="-128"/>
              <a:ea typeface="ＭＳ ゴシック" panose="020B0609070205080204" pitchFamily="49" charset="-128"/>
              <a:cs typeface="+mn-cs"/>
            </a:rPr>
            <a:t>(</a:t>
          </a:r>
        </a:p>
        <a:p>
          <a:r>
            <a:rPr lang="ja-JP" altLang="en-US" sz="1100" b="0" baseline="0">
              <a:solidFill>
                <a:sysClr val="windowText" lastClr="000000"/>
              </a:solidFill>
              <a:latin typeface="ＭＳ ゴシック" panose="020B0609070205080204" pitchFamily="49" charset="-128"/>
              <a:ea typeface="ＭＳ ゴシック" panose="020B0609070205080204" pitchFamily="49" charset="-128"/>
              <a:cs typeface="+mn-cs"/>
            </a:rPr>
            <a:t>    </a:t>
          </a:r>
          <a:r>
            <a:rPr lang="en-US" altLang="ja-JP" sz="1100" b="0" baseline="0">
              <a:solidFill>
                <a:sysClr val="windowText" lastClr="000000"/>
              </a:solidFill>
              <a:latin typeface="ＭＳ ゴシック" panose="020B0609070205080204" pitchFamily="49" charset="-128"/>
              <a:ea typeface="ＭＳ ゴシック" panose="020B0609070205080204" pitchFamily="49" charset="-128"/>
              <a:cs typeface="+mn-cs"/>
            </a:rPr>
            <a:t>:[D]create_record_date,</a:t>
          </a:r>
        </a:p>
        <a:p>
          <a:r>
            <a:rPr lang="en-US" altLang="ja-JP" sz="1100" b="0" baseline="0">
              <a:solidFill>
                <a:sysClr val="windowText" lastClr="000000"/>
              </a:solidFill>
              <a:latin typeface="ＭＳ ゴシック" panose="020B0609070205080204" pitchFamily="49" charset="-128"/>
              <a:ea typeface="ＭＳ ゴシック" panose="020B0609070205080204" pitchFamily="49" charset="-128"/>
              <a:cs typeface="+mn-cs"/>
            </a:rPr>
            <a:t>    </a:t>
          </a:r>
          <a:r>
            <a:rPr lang="en-US" altLang="ja-JP" sz="1100" b="1" baseline="0">
              <a:solidFill>
                <a:srgbClr val="FF0000"/>
              </a:solidFill>
              <a:latin typeface="ＭＳ ゴシック" panose="020B0609070205080204" pitchFamily="49" charset="-128"/>
              <a:ea typeface="ＭＳ ゴシック" panose="020B0609070205080204" pitchFamily="49" charset="-128"/>
              <a:cs typeface="+mn-cs"/>
            </a:rPr>
            <a:t>:[I]line_id,</a:t>
          </a:r>
        </a:p>
        <a:p>
          <a:r>
            <a:rPr lang="en-US" altLang="ja-JP" sz="1100" b="0" baseline="0">
              <a:solidFill>
                <a:sysClr val="windowText" lastClr="000000"/>
              </a:solidFill>
              <a:latin typeface="ＭＳ ゴシック" panose="020B0609070205080204" pitchFamily="49" charset="-128"/>
              <a:ea typeface="ＭＳ ゴシック" panose="020B0609070205080204" pitchFamily="49" charset="-128"/>
              <a:cs typeface="+mn-cs"/>
            </a:rPr>
            <a:t>    :[S]line_name,</a:t>
          </a:r>
        </a:p>
        <a:p>
          <a:r>
            <a:rPr lang="en-US" altLang="ja-JP" sz="1100" b="0" baseline="0">
              <a:solidFill>
                <a:sysClr val="windowText" lastClr="000000"/>
              </a:solidFill>
              <a:latin typeface="ＭＳ ゴシック" panose="020B0609070205080204" pitchFamily="49" charset="-128"/>
              <a:ea typeface="ＭＳ ゴシック" panose="020B0609070205080204" pitchFamily="49" charset="-128"/>
              <a:cs typeface="+mn-cs"/>
            </a:rPr>
            <a:t>    :[S]basic_parts_no,</a:t>
          </a:r>
        </a:p>
        <a:p>
          <a:r>
            <a:rPr lang="en-US" altLang="ja-JP" sz="1100" b="0" baseline="0">
              <a:solidFill>
                <a:sysClr val="windowText" lastClr="000000"/>
              </a:solidFill>
              <a:latin typeface="ＭＳ ゴシック" panose="020B0609070205080204" pitchFamily="49" charset="-128"/>
              <a:ea typeface="ＭＳ ゴシック" panose="020B0609070205080204" pitchFamily="49" charset="-128"/>
              <a:cs typeface="+mn-cs"/>
            </a:rPr>
            <a:t>    :[D]work_date,</a:t>
          </a:r>
          <a:endParaRPr lang="en-US" altLang="ja-JP" sz="1100" b="0">
            <a:solidFill>
              <a:sysClr val="windowText" lastClr="000000"/>
            </a:solidFill>
            <a:latin typeface="ＭＳ ゴシック" panose="020B0609070205080204" pitchFamily="49" charset="-128"/>
            <a:ea typeface="ＭＳ ゴシック" panose="020B0609070205080204" pitchFamily="49" charset="-128"/>
            <a:cs typeface="+mn-cs"/>
          </a:endParaRP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:[I]we_amount,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:[I]af_amount,</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--:[S]kps_kintai,</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    :[I]production_lur,</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    :[S]model_cd,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    :[S]derivation,</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    :[I]tact_time</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FROM</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   -- tact_id</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取得用</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SELECT </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tact_id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FROM</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vap.t_tact_management</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WHERE</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line_id = :[I]line_id AND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model_cd = :[S]model_cd AND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basic_parts_no = :[S]basic_parts_no AND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derivation = :[S]derivation AND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tact = :[I]tact</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 Q1</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CROSS JOIN</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   -- we_production_id</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取得用</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SELECT </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LPAD((MAX(SUBSTRING(we_production_id FROM '.{4}$')::INTEGER) + 1)::TEXT, 4, '0') AS we_production_id_seqno</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FROM</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vap.t_weorder</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WHERE</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LENGTH(we_production_id) &gt; 4 AND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we_production_id ~ '\d{4}$' AND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末尾</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4</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桁が数字</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LEFT(we_production_id, LENGTH(we_production_id) - 4) = </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'K2WE04'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計画コード</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LPAD(:[I]line_id::TEXT, 2, '0')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ライン</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ID</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SUBSTRING(:[D]we_product_date::TEXT, 1, 4)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年</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SUBSTRING(:[D]we_product_date::TEXT, 6, 2) ||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月</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SUBSTRING(:[D]we_product_date::TEXT, 9, 2)     -- </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日</a:t>
          </a:r>
        </a:p>
        <a:p>
          <a:r>
            <a:rPr lang="en-US" altLang="ja-JP" sz="1100" b="1">
              <a:solidFill>
                <a:sysClr val="windowText" lastClr="000000"/>
              </a:solidFill>
              <a:latin typeface="ＭＳ ゴシック" panose="020B0609070205080204" pitchFamily="49" charset="-128"/>
              <a:ea typeface="ＭＳ ゴシック" panose="020B0609070205080204" pitchFamily="49" charset="-128"/>
              <a:cs typeface="+mn-cs"/>
            </a:rPr>
            <a:t>--</a:t>
          </a:r>
          <a:r>
            <a:rPr lang="ja-JP" altLang="en-US" sz="1100">
              <a:solidFill>
                <a:schemeClr val="bg1">
                  <a:lumMod val="50000"/>
                </a:schemeClr>
              </a:solidFill>
              <a:latin typeface="ＭＳ ゴシック" panose="020B0609070205080204" pitchFamily="49" charset="-128"/>
              <a:ea typeface="ＭＳ ゴシック" panose="020B0609070205080204" pitchFamily="49" charset="-128"/>
              <a:cs typeface="+mn-cs"/>
            </a:rPr>
            <a:t>    </a:t>
          </a:r>
          <a:r>
            <a:rPr lang="en-US" altLang="ja-JP" sz="1100">
              <a:solidFill>
                <a:schemeClr val="bg1">
                  <a:lumMod val="50000"/>
                </a:schemeClr>
              </a:solidFill>
              <a:latin typeface="ＭＳ ゴシック" panose="020B0609070205080204" pitchFamily="49" charset="-128"/>
              <a:ea typeface="ＭＳ ゴシック" panose="020B0609070205080204" pitchFamily="49" charset="-128"/>
              <a:cs typeface="+mn-cs"/>
            </a:rPr>
            <a:t>) Q2</a:t>
          </a:r>
        </a:p>
        <a:p>
          <a:r>
            <a:rPr lang="en-US" altLang="ja-JP" sz="1100">
              <a:solidFill>
                <a:schemeClr val="dk1"/>
              </a:solidFill>
              <a:latin typeface="ＭＳ ゴシック" panose="020B0609070205080204" pitchFamily="49" charset="-128"/>
              <a:ea typeface="ＭＳ ゴシック" panose="020B0609070205080204" pitchFamily="49" charset="-128"/>
              <a:cs typeface="+mn-cs"/>
            </a:rPr>
            <a:t>;</a:t>
          </a:r>
        </a:p>
      </xdr:txBody>
    </xdr:sp>
    <xdr:clientData/>
  </xdr:twoCellAnchor>
  <xdr:twoCellAnchor editAs="oneCell">
    <xdr:from>
      <xdr:col>11</xdr:col>
      <xdr:colOff>0</xdr:colOff>
      <xdr:row>116</xdr:row>
      <xdr:rowOff>0</xdr:rowOff>
    </xdr:from>
    <xdr:to>
      <xdr:col>36</xdr:col>
      <xdr:colOff>232795</xdr:colOff>
      <xdr:row>118</xdr:row>
      <xdr:rowOff>57150</xdr:rowOff>
    </xdr:to>
    <xdr:pic>
      <xdr:nvPicPr>
        <xdr:cNvPr id="2" name="図 1">
          <a:extLst>
            <a:ext uri="{FF2B5EF4-FFF2-40B4-BE49-F238E27FC236}">
              <a16:creationId xmlns:a16="http://schemas.microsoft.com/office/drawing/2014/main" id="{BF8415E6-D6F6-0A68-8C9B-4734A6D9F4C7}"/>
            </a:ext>
          </a:extLst>
        </xdr:cNvPr>
        <xdr:cNvPicPr>
          <a:picLocks noChangeAspect="1"/>
        </xdr:cNvPicPr>
      </xdr:nvPicPr>
      <xdr:blipFill>
        <a:blip xmlns:r="http://schemas.openxmlformats.org/officeDocument/2006/relationships" r:embed="rId1"/>
        <a:stretch>
          <a:fillRect/>
        </a:stretch>
      </xdr:blipFill>
      <xdr:spPr>
        <a:xfrm>
          <a:off x="10991850" y="13633450"/>
          <a:ext cx="6424045"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18"/>
  <sheetViews>
    <sheetView tabSelected="1" topLeftCell="B1" workbookViewId="0">
      <pane ySplit="2" topLeftCell="A15" activePane="bottomLeft" state="frozen"/>
      <selection pane="bottomLeft" activeCell="B17" sqref="B17:G17"/>
    </sheetView>
  </sheetViews>
  <sheetFormatPr defaultColWidth="8.85546875" defaultRowHeight="17.5" x14ac:dyDescent="0.6"/>
  <cols>
    <col min="1" max="1" width="2.140625" style="1" customWidth="1"/>
    <col min="2" max="2" width="3" style="1" customWidth="1"/>
    <col min="3" max="3" width="10.640625" style="1" customWidth="1"/>
    <col min="4" max="5" width="8.85546875" style="1"/>
    <col min="6" max="6" width="25.640625" style="1" bestFit="1" customWidth="1"/>
    <col min="7" max="7" width="63.5703125" style="1" customWidth="1"/>
    <col min="8" max="16384" width="8.85546875" style="1"/>
  </cols>
  <sheetData>
    <row r="1" spans="2:7" ht="22.5" x14ac:dyDescent="0.75">
      <c r="B1" s="8" t="s">
        <v>0</v>
      </c>
      <c r="C1" s="8" t="s">
        <v>1</v>
      </c>
    </row>
    <row r="2" spans="2:7" ht="18" thickBot="1" x14ac:dyDescent="0.65">
      <c r="B2" s="5" t="s">
        <v>2</v>
      </c>
      <c r="C2" s="5" t="s">
        <v>3</v>
      </c>
      <c r="D2" s="5" t="s">
        <v>4</v>
      </c>
      <c r="E2" s="5" t="s">
        <v>5</v>
      </c>
      <c r="F2" s="5" t="s">
        <v>6</v>
      </c>
      <c r="G2" s="5" t="s">
        <v>7</v>
      </c>
    </row>
    <row r="3" spans="2:7" ht="18" thickTop="1" x14ac:dyDescent="0.6">
      <c r="B3" s="55">
        <v>1</v>
      </c>
      <c r="C3" s="4">
        <v>45895</v>
      </c>
      <c r="D3" s="7" t="s">
        <v>29</v>
      </c>
      <c r="E3" s="7" t="s">
        <v>31</v>
      </c>
      <c r="F3" s="3" t="s">
        <v>8</v>
      </c>
      <c r="G3" s="3" t="s">
        <v>9</v>
      </c>
    </row>
    <row r="4" spans="2:7" x14ac:dyDescent="0.6">
      <c r="B4" s="12">
        <f>B3+1</f>
        <v>2</v>
      </c>
      <c r="C4" s="13">
        <v>45917</v>
      </c>
      <c r="D4" s="12" t="s">
        <v>29</v>
      </c>
      <c r="E4" s="12" t="s">
        <v>31</v>
      </c>
      <c r="F4" s="3" t="s">
        <v>222</v>
      </c>
      <c r="G4" s="35" t="s">
        <v>223</v>
      </c>
    </row>
    <row r="5" spans="2:7" ht="35" x14ac:dyDescent="0.6">
      <c r="B5" s="36">
        <f>B4+1</f>
        <v>3</v>
      </c>
      <c r="C5" s="13">
        <v>45918</v>
      </c>
      <c r="D5" s="12" t="s">
        <v>29</v>
      </c>
      <c r="E5" s="12" t="s">
        <v>31</v>
      </c>
      <c r="F5" s="34" t="s">
        <v>27</v>
      </c>
      <c r="G5" s="35" t="s">
        <v>236</v>
      </c>
    </row>
    <row r="6" spans="2:7" ht="52.5" x14ac:dyDescent="0.6">
      <c r="B6" s="36">
        <f t="shared" ref="B6:B17" si="0">B5+1</f>
        <v>4</v>
      </c>
      <c r="C6" s="13">
        <v>45925</v>
      </c>
      <c r="D6" s="12" t="s">
        <v>29</v>
      </c>
      <c r="E6" s="12" t="s">
        <v>31</v>
      </c>
      <c r="F6" s="34" t="s">
        <v>222</v>
      </c>
      <c r="G6" s="35" t="s">
        <v>247</v>
      </c>
    </row>
    <row r="7" spans="2:7" ht="35" x14ac:dyDescent="0.6">
      <c r="B7" s="36">
        <f t="shared" si="0"/>
        <v>5</v>
      </c>
      <c r="C7" s="13">
        <v>45926</v>
      </c>
      <c r="D7" s="12" t="s">
        <v>29</v>
      </c>
      <c r="E7" s="12" t="s">
        <v>31</v>
      </c>
      <c r="F7" s="34" t="s">
        <v>286</v>
      </c>
      <c r="G7" s="35" t="s">
        <v>248</v>
      </c>
    </row>
    <row r="8" spans="2:7" ht="35" x14ac:dyDescent="0.6">
      <c r="B8" s="36">
        <f t="shared" si="0"/>
        <v>6</v>
      </c>
      <c r="C8" s="13">
        <v>45929</v>
      </c>
      <c r="D8" s="12" t="s">
        <v>29</v>
      </c>
      <c r="E8" s="12" t="s">
        <v>31</v>
      </c>
      <c r="F8" s="34" t="s">
        <v>27</v>
      </c>
      <c r="G8" s="35" t="s">
        <v>295</v>
      </c>
    </row>
    <row r="9" spans="2:7" x14ac:dyDescent="0.6">
      <c r="B9" s="36">
        <f t="shared" si="0"/>
        <v>7</v>
      </c>
      <c r="C9" s="13">
        <v>45936</v>
      </c>
      <c r="D9" s="12" t="s">
        <v>29</v>
      </c>
      <c r="E9" s="12" t="s">
        <v>31</v>
      </c>
      <c r="F9" s="34" t="s">
        <v>222</v>
      </c>
      <c r="G9" s="35" t="s">
        <v>431</v>
      </c>
    </row>
    <row r="10" spans="2:7" ht="35" x14ac:dyDescent="0.6">
      <c r="B10" s="36">
        <f t="shared" si="0"/>
        <v>8</v>
      </c>
      <c r="C10" s="13">
        <v>45953</v>
      </c>
      <c r="D10" s="12" t="s">
        <v>29</v>
      </c>
      <c r="E10" s="12" t="s">
        <v>433</v>
      </c>
      <c r="F10" s="35" t="s">
        <v>27</v>
      </c>
      <c r="G10" s="35" t="s">
        <v>442</v>
      </c>
    </row>
    <row r="11" spans="2:7" ht="35" x14ac:dyDescent="0.6">
      <c r="B11" s="36">
        <f t="shared" si="0"/>
        <v>9</v>
      </c>
      <c r="C11" s="13">
        <v>45957</v>
      </c>
      <c r="D11" s="12" t="s">
        <v>29</v>
      </c>
      <c r="E11" s="12" t="s">
        <v>444</v>
      </c>
      <c r="F11" s="35" t="s">
        <v>27</v>
      </c>
      <c r="G11" s="166" t="s">
        <v>445</v>
      </c>
    </row>
    <row r="12" spans="2:7" ht="21" customHeight="1" x14ac:dyDescent="0.6">
      <c r="B12" s="36">
        <f t="shared" si="0"/>
        <v>10</v>
      </c>
      <c r="C12" s="13">
        <v>45958</v>
      </c>
      <c r="D12" s="12" t="s">
        <v>29</v>
      </c>
      <c r="E12" s="12" t="s">
        <v>444</v>
      </c>
      <c r="F12" s="2" t="s">
        <v>633</v>
      </c>
      <c r="G12" s="2" t="s">
        <v>634</v>
      </c>
    </row>
    <row r="13" spans="2:7" ht="52.5" x14ac:dyDescent="0.6">
      <c r="B13" s="36">
        <f t="shared" si="0"/>
        <v>11</v>
      </c>
      <c r="C13" s="13">
        <v>45964</v>
      </c>
      <c r="D13" s="12" t="s">
        <v>29</v>
      </c>
      <c r="E13" s="12" t="s">
        <v>635</v>
      </c>
      <c r="F13" s="35" t="s">
        <v>27</v>
      </c>
      <c r="G13" s="166" t="s">
        <v>659</v>
      </c>
    </row>
    <row r="14" spans="2:7" ht="52.5" x14ac:dyDescent="0.6">
      <c r="B14" s="36">
        <f t="shared" si="0"/>
        <v>12</v>
      </c>
      <c r="C14" s="13">
        <v>45966</v>
      </c>
      <c r="D14" s="12" t="s">
        <v>29</v>
      </c>
      <c r="E14" s="12" t="s">
        <v>663</v>
      </c>
      <c r="F14" s="35" t="s">
        <v>27</v>
      </c>
      <c r="G14" s="166" t="s">
        <v>664</v>
      </c>
    </row>
    <row r="15" spans="2:7" ht="35" x14ac:dyDescent="0.6">
      <c r="B15" s="36">
        <f t="shared" si="0"/>
        <v>13</v>
      </c>
      <c r="C15" s="13">
        <v>45967</v>
      </c>
      <c r="D15" s="12" t="s">
        <v>29</v>
      </c>
      <c r="E15" s="12" t="s">
        <v>665</v>
      </c>
      <c r="F15" s="35" t="s">
        <v>27</v>
      </c>
      <c r="G15" s="166" t="s">
        <v>666</v>
      </c>
    </row>
    <row r="16" spans="2:7" ht="35" x14ac:dyDescent="0.6">
      <c r="B16" s="36">
        <f t="shared" si="0"/>
        <v>14</v>
      </c>
      <c r="C16" s="13">
        <v>45972</v>
      </c>
      <c r="D16" s="12" t="s">
        <v>29</v>
      </c>
      <c r="E16" s="12" t="s">
        <v>677</v>
      </c>
      <c r="F16" s="35" t="s">
        <v>679</v>
      </c>
      <c r="G16" s="166" t="s">
        <v>680</v>
      </c>
    </row>
    <row r="17" spans="2:7" ht="35" x14ac:dyDescent="0.6">
      <c r="B17" s="36">
        <f t="shared" si="0"/>
        <v>15</v>
      </c>
      <c r="C17" s="13">
        <v>45980</v>
      </c>
      <c r="D17" s="12" t="s">
        <v>29</v>
      </c>
      <c r="E17" s="12" t="s">
        <v>708</v>
      </c>
      <c r="F17" s="35" t="s">
        <v>679</v>
      </c>
      <c r="G17" s="166" t="s">
        <v>709</v>
      </c>
    </row>
    <row r="18" spans="2:7" x14ac:dyDescent="0.6">
      <c r="B18" s="36"/>
      <c r="C18" s="6"/>
      <c r="D18" s="6"/>
      <c r="E18" s="6"/>
      <c r="F18" s="2"/>
      <c r="G18" s="2"/>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1CEAF-4FAD-4960-8FA9-3D1DD0327F4A}">
  <sheetPr codeName="Sheet2"/>
  <dimension ref="A1:CK241"/>
  <sheetViews>
    <sheetView workbookViewId="0"/>
  </sheetViews>
  <sheetFormatPr defaultColWidth="2.78515625" defaultRowHeight="17.5" x14ac:dyDescent="0.6"/>
  <cols>
    <col min="1" max="1" width="2.78515625" style="1"/>
    <col min="2" max="2" width="3.2109375" style="1" customWidth="1"/>
    <col min="3" max="3" width="5.5703125" style="1" customWidth="1"/>
    <col min="4" max="4" width="2.78515625" style="1"/>
    <col min="5" max="5" width="3.5703125" style="1" bestFit="1" customWidth="1"/>
    <col min="6" max="18" width="2.78515625" style="1"/>
    <col min="19" max="19" width="5.85546875" style="1" bestFit="1" customWidth="1"/>
    <col min="20" max="16384" width="2.78515625" style="1"/>
  </cols>
  <sheetData>
    <row r="1" spans="1:89" ht="22.5" x14ac:dyDescent="0.75">
      <c r="A1" s="8" t="s">
        <v>0</v>
      </c>
      <c r="B1" s="8" t="s">
        <v>10</v>
      </c>
    </row>
    <row r="2" spans="1:89" x14ac:dyDescent="0.6">
      <c r="B2" s="14" t="s">
        <v>11</v>
      </c>
      <c r="C2" s="1" t="s">
        <v>52</v>
      </c>
    </row>
    <row r="3" spans="1:89" x14ac:dyDescent="0.6">
      <c r="B3" s="14"/>
      <c r="C3" s="37" t="s">
        <v>303</v>
      </c>
      <c r="S3" s="32"/>
      <c r="W3" s="37"/>
      <c r="X3" s="37"/>
      <c r="Z3" s="37" t="s">
        <v>303</v>
      </c>
    </row>
    <row r="4" spans="1:89" x14ac:dyDescent="0.6">
      <c r="B4" s="14"/>
      <c r="C4" s="1431" t="s">
        <v>685</v>
      </c>
      <c r="Q4" s="37"/>
      <c r="T4" s="38"/>
      <c r="U4" s="38"/>
      <c r="V4" s="38"/>
      <c r="W4" s="1431" t="s">
        <v>654</v>
      </c>
    </row>
    <row r="5" spans="1:89" x14ac:dyDescent="0.6">
      <c r="B5" s="14"/>
      <c r="C5" s="37" t="s">
        <v>678</v>
      </c>
      <c r="Q5" s="37"/>
      <c r="W5" s="37" t="s">
        <v>655</v>
      </c>
    </row>
    <row r="6" spans="1:89" x14ac:dyDescent="0.6">
      <c r="B6" s="14"/>
      <c r="C6" s="100" t="s">
        <v>656</v>
      </c>
      <c r="D6" s="100"/>
      <c r="E6" s="100"/>
      <c r="F6" s="100"/>
      <c r="G6" s="100"/>
      <c r="H6" s="37"/>
      <c r="I6" s="37"/>
      <c r="J6" s="37"/>
      <c r="K6" s="37"/>
      <c r="L6" s="37"/>
      <c r="M6" s="37"/>
      <c r="N6" s="37"/>
      <c r="O6" s="37"/>
      <c r="P6" s="37"/>
      <c r="Q6" s="37"/>
      <c r="R6" s="37"/>
      <c r="S6" s="37"/>
      <c r="T6" s="37"/>
      <c r="U6" s="37"/>
      <c r="V6" s="37"/>
      <c r="W6" s="100" t="s">
        <v>656</v>
      </c>
      <c r="X6" s="100"/>
      <c r="Y6" s="100"/>
      <c r="Z6" s="100"/>
      <c r="AA6" s="100"/>
      <c r="AB6" s="86"/>
      <c r="AD6" s="32"/>
    </row>
    <row r="7" spans="1:89" x14ac:dyDescent="0.6">
      <c r="B7" s="14"/>
      <c r="C7" s="100" t="s">
        <v>304</v>
      </c>
      <c r="D7" s="100"/>
      <c r="E7" s="100"/>
      <c r="F7" s="100"/>
      <c r="G7" s="100"/>
      <c r="H7" s="100"/>
      <c r="I7" s="100"/>
      <c r="J7" s="100"/>
      <c r="K7" s="100"/>
      <c r="L7" s="100"/>
      <c r="M7" s="100"/>
      <c r="N7" s="100"/>
      <c r="O7" s="100"/>
      <c r="P7" s="32"/>
      <c r="Q7" s="37"/>
      <c r="R7" s="37"/>
      <c r="S7" s="37"/>
      <c r="T7" s="37"/>
      <c r="U7" s="37"/>
      <c r="V7" s="37"/>
      <c r="W7" s="100" t="s">
        <v>305</v>
      </c>
      <c r="X7" s="100"/>
      <c r="Y7" s="100"/>
      <c r="Z7" s="100"/>
      <c r="AA7" s="100"/>
      <c r="AB7" s="86"/>
      <c r="AC7" s="86"/>
      <c r="AD7" s="86"/>
      <c r="AE7" s="86"/>
      <c r="AF7" s="86"/>
      <c r="AG7" s="86"/>
      <c r="AH7" s="86"/>
      <c r="AI7" s="86"/>
      <c r="AK7" s="32"/>
    </row>
    <row r="8" spans="1:89" x14ac:dyDescent="0.6">
      <c r="B8" s="14"/>
      <c r="C8" s="1" t="s">
        <v>180</v>
      </c>
      <c r="Q8" s="37"/>
      <c r="W8" s="1" t="s">
        <v>180</v>
      </c>
    </row>
    <row r="9" spans="1:89" x14ac:dyDescent="0.6">
      <c r="B9" s="14"/>
      <c r="C9" s="1769" t="s">
        <v>684</v>
      </c>
      <c r="Q9" s="37"/>
    </row>
    <row r="10" spans="1:89" x14ac:dyDescent="0.6">
      <c r="B10" s="14" t="s">
        <v>12</v>
      </c>
      <c r="C10" s="1" t="s">
        <v>39</v>
      </c>
    </row>
    <row r="11" spans="1:89" x14ac:dyDescent="0.6">
      <c r="B11" s="14"/>
      <c r="C11" s="1431" t="s">
        <v>654</v>
      </c>
      <c r="U11" s="37" t="s">
        <v>297</v>
      </c>
      <c r="V11" s="37"/>
      <c r="W11" s="37"/>
    </row>
    <row r="12" spans="1:89" x14ac:dyDescent="0.6">
      <c r="B12" s="14"/>
      <c r="C12" s="1" t="s">
        <v>32</v>
      </c>
    </row>
    <row r="13" spans="1:89" x14ac:dyDescent="0.6">
      <c r="B13" s="14"/>
      <c r="D13" s="40" t="s">
        <v>40</v>
      </c>
      <c r="AB13" s="37"/>
    </row>
    <row r="14" spans="1:89" x14ac:dyDescent="0.6">
      <c r="B14" s="14"/>
      <c r="D14" s="41" t="s">
        <v>302</v>
      </c>
      <c r="E14" s="42"/>
      <c r="F14" s="42"/>
      <c r="G14" s="42"/>
      <c r="H14" s="42"/>
      <c r="I14" s="42"/>
      <c r="J14" s="42"/>
      <c r="K14" s="42"/>
      <c r="L14" s="42"/>
      <c r="M14" s="42"/>
      <c r="N14" s="42"/>
      <c r="O14" s="42"/>
      <c r="P14" s="42"/>
      <c r="Q14" s="42"/>
      <c r="R14" s="42"/>
      <c r="S14" s="42"/>
      <c r="T14" s="42"/>
      <c r="U14" s="42"/>
      <c r="V14" s="42"/>
      <c r="W14" s="42"/>
      <c r="X14" s="42"/>
      <c r="Y14" s="41"/>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row>
    <row r="15" spans="1:89" x14ac:dyDescent="0.6">
      <c r="B15" s="14"/>
      <c r="D15" s="41"/>
      <c r="E15" s="45" t="s">
        <v>35</v>
      </c>
      <c r="F15" s="42"/>
      <c r="G15" s="42"/>
      <c r="H15" s="42"/>
      <c r="I15" s="54"/>
      <c r="J15" s="44"/>
      <c r="K15" s="42"/>
      <c r="L15" s="42"/>
      <c r="M15" s="42"/>
      <c r="N15" s="42"/>
      <c r="O15" s="42"/>
      <c r="P15" s="42"/>
      <c r="Q15" s="42"/>
      <c r="R15" s="42"/>
      <c r="S15" s="42"/>
      <c r="T15" s="42"/>
      <c r="U15" s="42"/>
      <c r="V15" s="42"/>
      <c r="W15" s="42"/>
      <c r="X15" s="42"/>
      <c r="Y15" s="41"/>
      <c r="Z15" s="41"/>
      <c r="AA15" s="41"/>
      <c r="AB15" s="41"/>
      <c r="AC15" s="41"/>
      <c r="AD15" s="41"/>
      <c r="AE15" s="41"/>
      <c r="AF15" s="41"/>
      <c r="AG15" s="41"/>
      <c r="AH15" s="41"/>
      <c r="AI15" s="41"/>
      <c r="AJ15" s="41"/>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row>
    <row r="16" spans="1:89" ht="18" thickBot="1" x14ac:dyDescent="0.65">
      <c r="B16" s="14"/>
      <c r="D16" s="41"/>
      <c r="E16" s="42" t="s">
        <v>50</v>
      </c>
      <c r="F16" s="42"/>
      <c r="G16" s="42"/>
      <c r="H16" s="42"/>
      <c r="I16" s="42"/>
      <c r="J16" s="42"/>
      <c r="K16" s="42"/>
      <c r="L16" s="42"/>
      <c r="M16" s="42"/>
      <c r="N16" s="86"/>
      <c r="O16" s="86" t="s">
        <v>42</v>
      </c>
      <c r="P16" s="86"/>
      <c r="Q16" s="86"/>
      <c r="R16" s="86"/>
      <c r="S16" s="86"/>
      <c r="T16" s="86"/>
      <c r="U16" s="86"/>
      <c r="V16" s="86"/>
      <c r="W16" s="86"/>
      <c r="X16" s="86"/>
      <c r="Y16" s="86" t="s">
        <v>49</v>
      </c>
      <c r="Z16" s="86"/>
      <c r="AA16" s="86"/>
      <c r="AB16" s="86"/>
      <c r="AC16" s="87"/>
      <c r="AD16" s="41"/>
      <c r="AE16" s="41"/>
      <c r="AF16" s="41"/>
      <c r="AG16" s="41"/>
      <c r="AH16" s="41"/>
      <c r="AI16" s="41"/>
      <c r="AJ16" s="41"/>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row>
    <row r="17" spans="2:89" x14ac:dyDescent="0.6">
      <c r="B17" s="14"/>
      <c r="D17" s="41"/>
      <c r="E17" s="146" t="s">
        <v>250</v>
      </c>
      <c r="F17" s="98"/>
      <c r="G17" s="98"/>
      <c r="H17" s="98"/>
      <c r="I17" s="98"/>
      <c r="J17" s="99"/>
      <c r="K17" s="42"/>
      <c r="L17" s="42"/>
      <c r="M17" s="42"/>
      <c r="N17" s="86"/>
      <c r="O17" s="88" t="s">
        <v>41</v>
      </c>
      <c r="P17" s="89"/>
      <c r="Q17" s="89"/>
      <c r="R17" s="89"/>
      <c r="S17" s="90"/>
      <c r="T17" s="86"/>
      <c r="U17" s="86"/>
      <c r="V17" s="86"/>
      <c r="W17" s="86"/>
      <c r="X17" s="86"/>
      <c r="Y17" s="88" t="s">
        <v>36</v>
      </c>
      <c r="Z17" s="89"/>
      <c r="AA17" s="89"/>
      <c r="AB17" s="90"/>
      <c r="AC17" s="87"/>
      <c r="AD17" s="41"/>
      <c r="AE17" s="41"/>
      <c r="AF17" s="41"/>
      <c r="AG17" s="41"/>
      <c r="AH17" s="41"/>
      <c r="AI17" s="41"/>
      <c r="AJ17" s="41"/>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row>
    <row r="18" spans="2:89" ht="18" thickBot="1" x14ac:dyDescent="0.65">
      <c r="B18" s="14"/>
      <c r="D18" s="41"/>
      <c r="E18" s="147" t="s">
        <v>255</v>
      </c>
      <c r="F18" s="43"/>
      <c r="G18" s="43"/>
      <c r="H18" s="43"/>
      <c r="I18" s="43"/>
      <c r="J18" s="50"/>
      <c r="K18" s="42"/>
      <c r="L18" s="42"/>
      <c r="M18" s="42"/>
      <c r="N18" s="86"/>
      <c r="O18" s="91" t="s">
        <v>43</v>
      </c>
      <c r="P18" s="92"/>
      <c r="Q18" s="92"/>
      <c r="R18" s="92"/>
      <c r="S18" s="93"/>
      <c r="T18" s="86"/>
      <c r="U18" s="86"/>
      <c r="V18" s="86"/>
      <c r="W18" s="86"/>
      <c r="X18" s="86"/>
      <c r="Y18" s="94"/>
      <c r="Z18" s="95"/>
      <c r="AA18" s="95"/>
      <c r="AB18" s="96"/>
      <c r="AC18" s="87"/>
      <c r="AD18" s="41"/>
      <c r="AE18" s="41"/>
      <c r="AF18" s="41"/>
      <c r="AG18" s="41"/>
      <c r="AH18" s="41"/>
      <c r="AI18" s="41"/>
      <c r="AJ18" s="41"/>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row>
    <row r="19" spans="2:89" x14ac:dyDescent="0.6">
      <c r="B19" s="14"/>
      <c r="D19" s="41"/>
      <c r="E19" s="147" t="s">
        <v>251</v>
      </c>
      <c r="F19" s="43"/>
      <c r="G19" s="43"/>
      <c r="H19" s="43"/>
      <c r="I19" s="43"/>
      <c r="J19" s="50"/>
      <c r="K19" s="42"/>
      <c r="L19" s="42"/>
      <c r="M19" s="42"/>
      <c r="N19" s="86"/>
      <c r="O19" s="91" t="s">
        <v>44</v>
      </c>
      <c r="P19" s="92"/>
      <c r="Q19" s="92"/>
      <c r="R19" s="92"/>
      <c r="S19" s="93"/>
      <c r="T19" s="86"/>
      <c r="U19" s="86"/>
      <c r="V19" s="86"/>
      <c r="W19" s="86"/>
      <c r="X19" s="86"/>
      <c r="Y19" s="86"/>
      <c r="Z19" s="86"/>
      <c r="AA19" s="86"/>
      <c r="AB19" s="86"/>
      <c r="AC19" s="87"/>
      <c r="AD19" s="41"/>
      <c r="AE19" s="41"/>
      <c r="AF19" s="41"/>
      <c r="AG19" s="41"/>
      <c r="AH19" s="41"/>
      <c r="AI19" s="41"/>
      <c r="AJ19" s="41"/>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row>
    <row r="20" spans="2:89" x14ac:dyDescent="0.6">
      <c r="B20" s="14"/>
      <c r="D20" s="41"/>
      <c r="E20" s="147" t="s">
        <v>252</v>
      </c>
      <c r="F20" s="43"/>
      <c r="G20" s="43"/>
      <c r="H20" s="43"/>
      <c r="I20" s="43"/>
      <c r="J20" s="50"/>
      <c r="K20" s="42"/>
      <c r="L20" s="42"/>
      <c r="M20" s="42"/>
      <c r="N20" s="86"/>
      <c r="O20" s="91" t="s">
        <v>45</v>
      </c>
      <c r="P20" s="92"/>
      <c r="Q20" s="92"/>
      <c r="R20" s="92"/>
      <c r="S20" s="93"/>
      <c r="T20" s="86"/>
      <c r="U20" s="86"/>
      <c r="V20" s="86"/>
      <c r="W20" s="86"/>
      <c r="X20" s="86"/>
      <c r="Y20" s="87"/>
      <c r="Z20" s="87"/>
      <c r="AA20" s="87"/>
      <c r="AB20" s="87"/>
      <c r="AC20" s="87"/>
      <c r="AD20" s="41"/>
      <c r="AE20" s="41"/>
      <c r="AF20" s="41"/>
      <c r="AG20" s="41"/>
      <c r="AH20" s="41"/>
      <c r="AI20" s="41"/>
      <c r="AJ20" s="41"/>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row>
    <row r="21" spans="2:89" x14ac:dyDescent="0.6">
      <c r="B21" s="14"/>
      <c r="D21" s="41"/>
      <c r="E21" s="148" t="s">
        <v>253</v>
      </c>
      <c r="F21" s="46"/>
      <c r="G21" s="46"/>
      <c r="H21" s="46"/>
      <c r="I21" s="46"/>
      <c r="J21" s="47"/>
      <c r="K21" s="42"/>
      <c r="L21" s="42"/>
      <c r="M21" s="42"/>
      <c r="N21" s="86"/>
      <c r="O21" s="91" t="s">
        <v>37</v>
      </c>
      <c r="P21" s="92"/>
      <c r="Q21" s="92"/>
      <c r="R21" s="92"/>
      <c r="S21" s="93"/>
      <c r="T21" s="86"/>
      <c r="U21" s="86"/>
      <c r="V21" s="86"/>
      <c r="W21" s="86"/>
      <c r="X21" s="86"/>
      <c r="Y21" s="87"/>
      <c r="Z21" s="87"/>
      <c r="AA21" s="87"/>
      <c r="AB21" s="87"/>
      <c r="AC21" s="87"/>
      <c r="AD21" s="41"/>
      <c r="AE21" s="41"/>
      <c r="AF21" s="41"/>
      <c r="AG21" s="41"/>
      <c r="AH21" s="41"/>
      <c r="AI21" s="41"/>
      <c r="AJ21" s="41"/>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row>
    <row r="22" spans="2:89" ht="18" thickBot="1" x14ac:dyDescent="0.65">
      <c r="B22" s="14"/>
      <c r="D22" s="41"/>
      <c r="E22" s="148" t="s">
        <v>47</v>
      </c>
      <c r="F22" s="46"/>
      <c r="G22" s="46"/>
      <c r="H22" s="46"/>
      <c r="I22" s="46"/>
      <c r="J22" s="47"/>
      <c r="K22" s="42"/>
      <c r="L22" s="42"/>
      <c r="M22" s="42"/>
      <c r="N22" s="86"/>
      <c r="O22" s="94" t="s">
        <v>46</v>
      </c>
      <c r="P22" s="95"/>
      <c r="Q22" s="95"/>
      <c r="R22" s="95"/>
      <c r="S22" s="96"/>
      <c r="T22" s="86"/>
      <c r="U22" s="86"/>
      <c r="V22" s="86"/>
      <c r="W22" s="86"/>
      <c r="X22" s="86"/>
      <c r="Y22" s="87"/>
      <c r="Z22" s="87"/>
      <c r="AA22" s="87"/>
      <c r="AB22" s="87"/>
      <c r="AC22" s="87"/>
      <c r="AD22" s="41"/>
      <c r="AE22" s="41"/>
      <c r="AF22" s="41"/>
      <c r="AG22" s="41"/>
      <c r="AH22" s="41"/>
      <c r="AI22" s="41"/>
      <c r="AJ22" s="41"/>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row>
    <row r="23" spans="2:89" x14ac:dyDescent="0.6">
      <c r="B23" s="14"/>
      <c r="D23" s="41"/>
      <c r="E23" s="148" t="s">
        <v>48</v>
      </c>
      <c r="F23" s="46"/>
      <c r="G23" s="46"/>
      <c r="H23" s="46"/>
      <c r="I23" s="46"/>
      <c r="J23" s="47"/>
      <c r="K23" s="42"/>
      <c r="L23" s="42"/>
      <c r="M23" s="42"/>
      <c r="N23" s="86"/>
      <c r="O23" s="86"/>
      <c r="P23" s="86"/>
      <c r="Q23" s="86"/>
      <c r="R23" s="86"/>
      <c r="S23" s="86"/>
      <c r="T23" s="86"/>
      <c r="U23" s="86"/>
      <c r="V23" s="86"/>
      <c r="W23" s="86"/>
      <c r="X23" s="86"/>
      <c r="Y23" s="87"/>
      <c r="Z23" s="87"/>
      <c r="AA23" s="87"/>
      <c r="AB23" s="87"/>
      <c r="AC23" s="87"/>
      <c r="AD23" s="41"/>
      <c r="AE23" s="41"/>
      <c r="AF23" s="41"/>
      <c r="AG23" s="41"/>
      <c r="AH23" s="41"/>
      <c r="AI23" s="41"/>
      <c r="AJ23" s="41"/>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row>
    <row r="24" spans="2:89" x14ac:dyDescent="0.6">
      <c r="B24" s="14"/>
      <c r="D24" s="41"/>
      <c r="E24" s="148" t="s">
        <v>44</v>
      </c>
      <c r="F24" s="46"/>
      <c r="G24" s="46"/>
      <c r="H24" s="46"/>
      <c r="I24" s="46"/>
      <c r="J24" s="47"/>
      <c r="K24" s="42"/>
      <c r="L24" s="42"/>
      <c r="M24" s="42"/>
      <c r="N24" s="54" t="s">
        <v>249</v>
      </c>
      <c r="O24" s="42"/>
      <c r="P24" s="42"/>
      <c r="Q24" s="42"/>
      <c r="R24" s="42"/>
      <c r="S24" s="42"/>
      <c r="T24" s="42"/>
      <c r="U24" s="42"/>
      <c r="V24" s="42"/>
      <c r="W24" s="42"/>
      <c r="X24" s="42"/>
      <c r="Y24" s="41"/>
      <c r="Z24" s="41"/>
      <c r="AA24" s="41"/>
      <c r="AB24" s="41"/>
      <c r="AC24" s="41"/>
      <c r="AD24" s="41"/>
      <c r="AE24" s="41"/>
      <c r="AF24" s="41"/>
      <c r="AG24" s="41"/>
      <c r="AH24" s="41"/>
      <c r="AI24" s="41"/>
      <c r="AJ24" s="41"/>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row>
    <row r="25" spans="2:89" x14ac:dyDescent="0.6">
      <c r="B25" s="14"/>
      <c r="D25" s="41"/>
      <c r="E25" s="148" t="s">
        <v>37</v>
      </c>
      <c r="F25" s="46"/>
      <c r="G25" s="46"/>
      <c r="H25" s="46"/>
      <c r="I25" s="46"/>
      <c r="J25" s="47"/>
      <c r="K25" s="42"/>
      <c r="L25" s="42"/>
      <c r="M25" s="42"/>
      <c r="N25" s="44"/>
      <c r="O25" s="42"/>
      <c r="P25" s="42"/>
      <c r="Q25" s="42"/>
      <c r="R25" s="42"/>
      <c r="S25" s="42"/>
      <c r="T25" s="42"/>
      <c r="U25" s="42"/>
      <c r="V25" s="42"/>
      <c r="W25" s="42"/>
      <c r="X25" s="42"/>
      <c r="Y25" s="41"/>
      <c r="Z25" s="41"/>
      <c r="AA25" s="41"/>
      <c r="AB25" s="41"/>
      <c r="AC25" s="41"/>
      <c r="AD25" s="41"/>
      <c r="AE25" s="41"/>
      <c r="AF25" s="41"/>
      <c r="AG25" s="41"/>
      <c r="AH25" s="41"/>
      <c r="AI25" s="41"/>
      <c r="AJ25" s="41"/>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row>
    <row r="26" spans="2:89" ht="18" thickBot="1" x14ac:dyDescent="0.65">
      <c r="B26" s="14"/>
      <c r="D26" s="41"/>
      <c r="E26" s="149" t="s">
        <v>254</v>
      </c>
      <c r="F26" s="48"/>
      <c r="G26" s="48"/>
      <c r="H26" s="48"/>
      <c r="I26" s="48"/>
      <c r="J26" s="49"/>
      <c r="K26" s="42"/>
      <c r="L26" s="42"/>
      <c r="M26" s="42"/>
      <c r="N26" s="44"/>
      <c r="O26" s="42"/>
      <c r="P26" s="42"/>
      <c r="Q26" s="42"/>
      <c r="R26" s="42"/>
      <c r="S26" s="42"/>
      <c r="T26" s="42"/>
      <c r="U26" s="42"/>
      <c r="V26" s="42"/>
      <c r="W26" s="42"/>
      <c r="X26" s="42"/>
      <c r="Y26" s="41"/>
      <c r="Z26" s="41"/>
      <c r="AA26" s="41"/>
      <c r="AB26" s="41"/>
      <c r="AC26" s="41"/>
      <c r="AD26" s="41"/>
      <c r="AE26" s="41"/>
      <c r="AF26" s="41"/>
      <c r="AG26" s="41"/>
      <c r="AH26" s="41"/>
      <c r="AI26" s="41"/>
      <c r="AJ26" s="41"/>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row>
    <row r="27" spans="2:89" x14ac:dyDescent="0.6">
      <c r="B27" s="14"/>
      <c r="D27" s="41"/>
      <c r="E27" s="54" t="s">
        <v>256</v>
      </c>
      <c r="F27" s="42"/>
      <c r="G27" s="42"/>
      <c r="H27" s="42"/>
      <c r="I27" s="42"/>
      <c r="J27" s="42"/>
      <c r="K27" s="42"/>
      <c r="L27" s="42"/>
      <c r="M27" s="42"/>
      <c r="N27" s="44"/>
      <c r="O27" s="42"/>
      <c r="P27" s="42"/>
      <c r="Q27" s="42"/>
      <c r="R27" s="42"/>
      <c r="S27" s="42"/>
      <c r="T27" s="42"/>
      <c r="U27" s="42"/>
      <c r="V27" s="42"/>
      <c r="W27" s="42"/>
      <c r="X27" s="42"/>
      <c r="Y27" s="41"/>
      <c r="Z27" s="41"/>
      <c r="AA27" s="41"/>
      <c r="AB27" s="41"/>
      <c r="AC27" s="41"/>
      <c r="AD27" s="41"/>
      <c r="AE27" s="41"/>
      <c r="AF27" s="41"/>
      <c r="AG27" s="41"/>
      <c r="AH27" s="41"/>
      <c r="AI27" s="41"/>
      <c r="AJ27" s="41"/>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row>
    <row r="28" spans="2:89" x14ac:dyDescent="0.6">
      <c r="B28" s="14"/>
      <c r="D28" s="41"/>
      <c r="E28" s="42"/>
      <c r="F28" s="42"/>
      <c r="G28" s="42"/>
      <c r="H28" s="42"/>
      <c r="I28" s="42"/>
      <c r="J28" s="42"/>
      <c r="K28" s="42"/>
      <c r="L28" s="42"/>
      <c r="M28" s="42"/>
      <c r="N28" s="44"/>
      <c r="O28" s="42"/>
      <c r="P28" s="42"/>
      <c r="Q28" s="42"/>
      <c r="R28" s="42"/>
      <c r="S28" s="42"/>
      <c r="T28" s="42"/>
      <c r="U28" s="42"/>
      <c r="V28" s="42"/>
      <c r="W28" s="42"/>
      <c r="X28" s="42"/>
      <c r="Y28" s="41"/>
      <c r="Z28" s="41"/>
      <c r="AA28" s="41"/>
      <c r="AB28" s="41"/>
      <c r="AC28" s="41"/>
      <c r="AD28" s="41"/>
      <c r="AE28" s="41"/>
      <c r="AF28" s="41"/>
      <c r="AG28" s="41"/>
      <c r="AH28" s="41"/>
      <c r="AI28" s="41"/>
      <c r="AJ28" s="41"/>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row>
    <row r="29" spans="2:89" x14ac:dyDescent="0.6">
      <c r="B29" s="14"/>
      <c r="D29" s="41"/>
      <c r="E29" s="45" t="s">
        <v>51</v>
      </c>
      <c r="F29" s="42"/>
      <c r="G29" s="42"/>
      <c r="H29" s="42"/>
      <c r="I29" s="42"/>
      <c r="J29" s="42"/>
      <c r="K29" s="42"/>
      <c r="L29" s="42"/>
      <c r="M29" s="42"/>
      <c r="N29" s="42"/>
      <c r="O29" s="42"/>
      <c r="P29" s="42"/>
      <c r="Q29" s="42"/>
      <c r="R29" s="42"/>
      <c r="S29" s="42"/>
      <c r="T29" s="42"/>
      <c r="U29" s="42"/>
      <c r="V29" s="42"/>
      <c r="W29" s="42"/>
      <c r="X29" s="42"/>
      <c r="Y29" s="41"/>
      <c r="Z29" s="41"/>
      <c r="AA29" s="41"/>
      <c r="AB29" s="41"/>
      <c r="AC29" s="41"/>
      <c r="AD29" s="41"/>
      <c r="AE29" s="41"/>
      <c r="AF29" s="41"/>
      <c r="AG29" s="41"/>
      <c r="AH29" s="41"/>
      <c r="AI29" s="41"/>
      <c r="AJ29" s="41"/>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2"/>
      <c r="BU29" s="42"/>
      <c r="BV29" s="42"/>
      <c r="BW29" s="42"/>
      <c r="BX29" s="42"/>
      <c r="BY29" s="42"/>
      <c r="BZ29" s="42"/>
      <c r="CA29" s="42"/>
      <c r="CB29" s="42"/>
      <c r="CC29" s="42"/>
      <c r="CD29" s="42"/>
      <c r="CE29" s="42"/>
      <c r="CF29" s="42"/>
      <c r="CG29" s="42"/>
      <c r="CH29" s="42"/>
      <c r="CI29" s="42"/>
      <c r="CJ29" s="42"/>
      <c r="CK29" s="42"/>
    </row>
    <row r="30" spans="2:89" x14ac:dyDescent="0.6">
      <c r="B30" s="14"/>
      <c r="D30" s="41"/>
      <c r="E30" s="42" t="s">
        <v>161</v>
      </c>
      <c r="F30" s="42"/>
      <c r="G30" s="42"/>
      <c r="H30" s="42"/>
      <c r="I30" s="42"/>
      <c r="J30" s="42"/>
      <c r="K30" s="42"/>
      <c r="L30" s="42"/>
      <c r="M30" s="42"/>
      <c r="N30" s="42"/>
      <c r="O30" s="42"/>
      <c r="P30" s="42"/>
      <c r="Q30" s="42"/>
      <c r="R30" s="42"/>
      <c r="S30" s="42"/>
      <c r="T30" s="42"/>
      <c r="U30" s="42"/>
      <c r="V30" s="42"/>
      <c r="W30" s="42"/>
      <c r="X30" s="42"/>
      <c r="Y30" s="41"/>
      <c r="Z30" s="41"/>
      <c r="AA30" s="41"/>
      <c r="AB30" s="41"/>
      <c r="AC30" s="41"/>
      <c r="AD30" s="41"/>
      <c r="AE30" s="41"/>
      <c r="AF30" s="41"/>
      <c r="AG30" s="41"/>
      <c r="AH30" s="41"/>
      <c r="AI30" s="41"/>
      <c r="AJ30" s="41"/>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42"/>
      <c r="CG30" s="42"/>
      <c r="CH30" s="42"/>
      <c r="CI30" s="42"/>
      <c r="CJ30" s="42"/>
      <c r="CK30" s="42"/>
    </row>
    <row r="31" spans="2:89" x14ac:dyDescent="0.6">
      <c r="B31" s="14"/>
      <c r="D31" s="54"/>
      <c r="E31" s="42"/>
      <c r="F31" s="42"/>
      <c r="G31" s="42"/>
      <c r="H31" s="42"/>
      <c r="I31" s="42"/>
      <c r="J31" s="42"/>
      <c r="K31" s="42"/>
      <c r="L31" s="42"/>
      <c r="M31" s="42"/>
      <c r="N31" s="42"/>
      <c r="O31" s="42"/>
      <c r="P31" s="54"/>
      <c r="Q31" s="42"/>
      <c r="R31" s="42"/>
      <c r="S31" s="42"/>
      <c r="T31" s="42"/>
      <c r="U31" s="42"/>
      <c r="V31" s="42"/>
      <c r="W31" s="42"/>
      <c r="X31" s="42"/>
      <c r="Y31" s="54"/>
      <c r="Z31" s="42"/>
      <c r="AA31" s="42"/>
      <c r="AB31" s="42"/>
      <c r="AC31" s="42"/>
      <c r="AD31" s="42"/>
      <c r="AE31" s="42"/>
      <c r="AF31" s="42"/>
      <c r="AG31" s="42"/>
      <c r="AH31" s="42"/>
      <c r="AI31" s="54"/>
      <c r="AJ31" s="42"/>
      <c r="AK31" s="42"/>
      <c r="AL31" s="42"/>
      <c r="AM31" s="42"/>
      <c r="AN31" s="42"/>
      <c r="AO31" s="42"/>
      <c r="AP31" s="42"/>
      <c r="AQ31" s="42"/>
      <c r="AR31" s="42"/>
      <c r="AS31" s="54"/>
      <c r="AT31" s="42"/>
      <c r="AU31" s="42"/>
      <c r="AV31" s="42"/>
      <c r="AW31" s="42"/>
      <c r="AX31" s="42"/>
      <c r="AY31" s="42"/>
      <c r="AZ31" s="42"/>
      <c r="BA31" s="42"/>
      <c r="BB31" s="42"/>
      <c r="BC31" s="54"/>
      <c r="BD31" s="42"/>
      <c r="BE31" s="42"/>
      <c r="BF31" s="42"/>
      <c r="BG31" s="42"/>
      <c r="BH31" s="42"/>
      <c r="BI31" s="42"/>
      <c r="BJ31" s="42"/>
      <c r="BK31" s="42"/>
      <c r="BL31" s="42"/>
      <c r="BM31" s="42"/>
      <c r="BN31" s="42"/>
      <c r="BO31" s="42"/>
      <c r="BP31" s="42"/>
      <c r="BQ31" s="42"/>
      <c r="BR31" s="42"/>
      <c r="BS31" s="42"/>
      <c r="BT31" s="42"/>
      <c r="BU31" s="42"/>
      <c r="BV31" s="42"/>
      <c r="BW31" s="42"/>
      <c r="BX31" s="42"/>
      <c r="BY31" s="42"/>
      <c r="BZ31" s="42"/>
      <c r="CA31" s="42"/>
      <c r="CB31" s="42"/>
      <c r="CC31" s="42"/>
      <c r="CD31" s="42"/>
      <c r="CE31" s="42"/>
      <c r="CF31" s="42"/>
      <c r="CG31" s="42"/>
      <c r="CH31" s="42"/>
      <c r="CI31" s="42"/>
      <c r="CJ31" s="42"/>
      <c r="CK31" s="42"/>
    </row>
    <row r="32" spans="2:89" x14ac:dyDescent="0.6">
      <c r="B32" s="14"/>
    </row>
    <row r="33" spans="2:36" x14ac:dyDescent="0.6">
      <c r="B33" s="14" t="s">
        <v>13</v>
      </c>
      <c r="C33" s="37" t="s">
        <v>657</v>
      </c>
      <c r="AJ33" s="37" t="s">
        <v>297</v>
      </c>
    </row>
    <row r="34" spans="2:36" x14ac:dyDescent="0.6">
      <c r="B34" s="14"/>
      <c r="C34" s="1" t="s">
        <v>182</v>
      </c>
    </row>
    <row r="35" spans="2:36" x14ac:dyDescent="0.6">
      <c r="B35" s="14"/>
      <c r="C35" s="1" t="s">
        <v>387</v>
      </c>
    </row>
    <row r="36" spans="2:36" x14ac:dyDescent="0.6">
      <c r="B36" s="14"/>
    </row>
    <row r="37" spans="2:36" x14ac:dyDescent="0.6">
      <c r="B37" s="14" t="s">
        <v>33</v>
      </c>
      <c r="C37" s="1" t="s">
        <v>30</v>
      </c>
    </row>
    <row r="38" spans="2:36" x14ac:dyDescent="0.6">
      <c r="C38" s="1" t="s">
        <v>14</v>
      </c>
    </row>
    <row r="40" spans="2:36" x14ac:dyDescent="0.6">
      <c r="B40" s="1" t="s">
        <v>15</v>
      </c>
    </row>
    <row r="41" spans="2:36" x14ac:dyDescent="0.6">
      <c r="C41" s="1" t="s">
        <v>181</v>
      </c>
    </row>
    <row r="42" spans="2:36" x14ac:dyDescent="0.6">
      <c r="C42" s="1" t="s">
        <v>53</v>
      </c>
    </row>
    <row r="44" spans="2:36" x14ac:dyDescent="0.6">
      <c r="C44" s="1" t="s">
        <v>54</v>
      </c>
    </row>
    <row r="46" spans="2:36" x14ac:dyDescent="0.6">
      <c r="C46" s="37" t="s">
        <v>307</v>
      </c>
      <c r="D46" s="37"/>
      <c r="E46" s="37"/>
      <c r="F46" s="37"/>
      <c r="G46" s="37"/>
      <c r="H46" s="37"/>
      <c r="I46" s="37"/>
      <c r="J46" s="37"/>
      <c r="K46" s="37"/>
      <c r="L46" s="37" t="s">
        <v>183</v>
      </c>
      <c r="M46" s="37"/>
      <c r="N46" s="37"/>
      <c r="O46" s="37"/>
      <c r="P46" s="37"/>
      <c r="Q46" s="37"/>
      <c r="R46" s="37"/>
      <c r="S46" s="37"/>
      <c r="T46" s="37" t="s">
        <v>306</v>
      </c>
      <c r="U46" s="37"/>
      <c r="V46" s="37"/>
      <c r="X46" s="37"/>
      <c r="Y46" s="37"/>
      <c r="Z46" s="37"/>
      <c r="AA46" s="37"/>
      <c r="AB46" s="37"/>
      <c r="AC46" s="97"/>
    </row>
    <row r="47" spans="2:36" x14ac:dyDescent="0.6">
      <c r="C47" s="37" t="s">
        <v>308</v>
      </c>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97"/>
    </row>
    <row r="48" spans="2:36" x14ac:dyDescent="0.6">
      <c r="C48" s="37" t="s">
        <v>309</v>
      </c>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97"/>
    </row>
    <row r="49" spans="3:29" x14ac:dyDescent="0.6">
      <c r="C49" s="37" t="s">
        <v>310</v>
      </c>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97"/>
    </row>
    <row r="50" spans="3:29" x14ac:dyDescent="0.6">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97"/>
    </row>
    <row r="51" spans="3:29" x14ac:dyDescent="0.6">
      <c r="C51" s="37" t="s">
        <v>307</v>
      </c>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97"/>
    </row>
    <row r="52" spans="3:29" x14ac:dyDescent="0.6">
      <c r="C52" s="37" t="s">
        <v>311</v>
      </c>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row>
    <row r="53" spans="3:29" x14ac:dyDescent="0.6">
      <c r="C53" s="37" t="s">
        <v>309</v>
      </c>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97"/>
    </row>
    <row r="54" spans="3:29" x14ac:dyDescent="0.6">
      <c r="C54" s="37" t="s">
        <v>312</v>
      </c>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97"/>
    </row>
    <row r="55" spans="3:29" x14ac:dyDescent="0.6">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97"/>
    </row>
    <row r="56" spans="3:29" x14ac:dyDescent="0.6">
      <c r="C56" s="37" t="s">
        <v>307</v>
      </c>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97"/>
    </row>
    <row r="57" spans="3:29" x14ac:dyDescent="0.6">
      <c r="C57" s="37" t="s">
        <v>313</v>
      </c>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3"/>
    </row>
    <row r="58" spans="3:29" x14ac:dyDescent="0.6">
      <c r="C58" s="37" t="s">
        <v>309</v>
      </c>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97"/>
    </row>
    <row r="59" spans="3:29" x14ac:dyDescent="0.6">
      <c r="C59" s="37" t="s">
        <v>314</v>
      </c>
      <c r="D59" s="37"/>
      <c r="E59" s="37"/>
      <c r="F59" s="37"/>
      <c r="G59" s="37"/>
      <c r="H59" s="37"/>
      <c r="I59" s="37"/>
      <c r="J59" s="37"/>
      <c r="K59" s="37"/>
      <c r="L59" s="37"/>
      <c r="M59" s="37"/>
      <c r="N59" s="37"/>
      <c r="O59" s="37"/>
      <c r="P59" s="37"/>
      <c r="Q59" s="37"/>
      <c r="R59" s="37"/>
      <c r="S59" s="37"/>
      <c r="T59" s="37"/>
      <c r="U59" s="37"/>
      <c r="V59" s="37"/>
      <c r="W59" s="37"/>
      <c r="X59" s="37"/>
      <c r="Y59" s="37"/>
      <c r="Z59" s="32"/>
      <c r="AA59" s="37"/>
      <c r="AB59" s="37"/>
      <c r="AC59" s="97"/>
    </row>
    <row r="60" spans="3:29" x14ac:dyDescent="0.6">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97"/>
    </row>
    <row r="61" spans="3:29" x14ac:dyDescent="0.6">
      <c r="C61" s="37" t="s">
        <v>307</v>
      </c>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97"/>
    </row>
    <row r="62" spans="3:29" x14ac:dyDescent="0.6">
      <c r="C62" s="37" t="s">
        <v>315</v>
      </c>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97"/>
    </row>
    <row r="63" spans="3:29" x14ac:dyDescent="0.6">
      <c r="C63" s="37" t="s">
        <v>309</v>
      </c>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97"/>
    </row>
    <row r="64" spans="3:29" x14ac:dyDescent="0.6">
      <c r="C64" s="37" t="s">
        <v>316</v>
      </c>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97"/>
    </row>
    <row r="65" spans="3:29" x14ac:dyDescent="0.6">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97"/>
    </row>
    <row r="66" spans="3:29" x14ac:dyDescent="0.6">
      <c r="C66" s="37" t="s">
        <v>307</v>
      </c>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97"/>
    </row>
    <row r="67" spans="3:29" x14ac:dyDescent="0.6">
      <c r="C67" s="37" t="s">
        <v>317</v>
      </c>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97"/>
    </row>
    <row r="68" spans="3:29" x14ac:dyDescent="0.6">
      <c r="C68" s="37" t="s">
        <v>309</v>
      </c>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97"/>
    </row>
    <row r="69" spans="3:29" x14ac:dyDescent="0.6">
      <c r="C69" s="37" t="s">
        <v>318</v>
      </c>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97"/>
    </row>
    <row r="70" spans="3:29" x14ac:dyDescent="0.6">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97"/>
    </row>
    <row r="71" spans="3:29" x14ac:dyDescent="0.6">
      <c r="C71" s="37" t="s">
        <v>307</v>
      </c>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97"/>
    </row>
    <row r="72" spans="3:29" x14ac:dyDescent="0.6">
      <c r="C72" s="37" t="s">
        <v>319</v>
      </c>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97"/>
    </row>
    <row r="73" spans="3:29" x14ac:dyDescent="0.6">
      <c r="C73" s="37" t="s">
        <v>309</v>
      </c>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97"/>
    </row>
    <row r="74" spans="3:29" x14ac:dyDescent="0.6">
      <c r="C74" s="37" t="s">
        <v>320</v>
      </c>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97"/>
    </row>
    <row r="75" spans="3:29" x14ac:dyDescent="0.6">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97"/>
    </row>
    <row r="76" spans="3:29" x14ac:dyDescent="0.6">
      <c r="C76" s="37" t="s">
        <v>307</v>
      </c>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97"/>
    </row>
    <row r="77" spans="3:29" x14ac:dyDescent="0.6">
      <c r="C77" s="37" t="s">
        <v>321</v>
      </c>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97"/>
    </row>
    <row r="78" spans="3:29" x14ac:dyDescent="0.6">
      <c r="C78" s="37" t="s">
        <v>309</v>
      </c>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97"/>
    </row>
    <row r="79" spans="3:29" x14ac:dyDescent="0.6">
      <c r="C79" s="37" t="s">
        <v>322</v>
      </c>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97"/>
    </row>
    <row r="80" spans="3:29" x14ac:dyDescent="0.6">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97"/>
    </row>
    <row r="81" spans="3:29" x14ac:dyDescent="0.6">
      <c r="C81" s="1" t="s">
        <v>307</v>
      </c>
      <c r="Q81" s="37"/>
      <c r="R81" s="37"/>
      <c r="S81" s="37"/>
      <c r="T81" s="37"/>
      <c r="U81" s="37"/>
      <c r="V81" s="37"/>
      <c r="W81" s="37"/>
      <c r="X81" s="37"/>
      <c r="Y81" s="37"/>
      <c r="Z81" s="37"/>
      <c r="AA81" s="37"/>
      <c r="AB81" s="37"/>
      <c r="AC81" s="97"/>
    </row>
    <row r="82" spans="3:29" x14ac:dyDescent="0.6">
      <c r="C82" s="1" t="s">
        <v>323</v>
      </c>
      <c r="Q82" s="37"/>
      <c r="R82" s="37"/>
      <c r="S82" s="37"/>
      <c r="T82" s="37"/>
      <c r="U82" s="37"/>
      <c r="V82" s="37"/>
      <c r="W82" s="37"/>
      <c r="X82" s="37"/>
      <c r="Y82" s="37"/>
      <c r="Z82" s="37"/>
      <c r="AA82" s="37"/>
      <c r="AB82" s="37"/>
      <c r="AC82" s="97"/>
    </row>
    <row r="83" spans="3:29" x14ac:dyDescent="0.6">
      <c r="C83" s="1" t="s">
        <v>309</v>
      </c>
      <c r="Q83" s="37"/>
      <c r="R83" s="37"/>
      <c r="S83" s="37"/>
      <c r="T83" s="37"/>
      <c r="U83" s="37"/>
      <c r="V83" s="37"/>
      <c r="W83" s="37"/>
      <c r="X83" s="37"/>
      <c r="Y83" s="37"/>
      <c r="Z83" s="37"/>
      <c r="AA83" s="37"/>
      <c r="AB83" s="37"/>
      <c r="AC83" s="97"/>
    </row>
    <row r="84" spans="3:29" x14ac:dyDescent="0.6">
      <c r="C84" s="1" t="s">
        <v>324</v>
      </c>
      <c r="Q84" s="37"/>
      <c r="R84" s="37"/>
      <c r="S84" s="37"/>
      <c r="T84" s="37"/>
      <c r="U84" s="37"/>
      <c r="V84" s="37"/>
      <c r="W84" s="37"/>
      <c r="X84" s="37"/>
      <c r="Y84" s="37"/>
      <c r="Z84" s="37"/>
      <c r="AA84" s="37"/>
      <c r="AB84" s="37"/>
      <c r="AC84" s="97"/>
    </row>
    <row r="85" spans="3:29" x14ac:dyDescent="0.6">
      <c r="Q85" s="37"/>
      <c r="R85" s="37"/>
      <c r="S85" s="37"/>
      <c r="T85" s="37"/>
      <c r="U85" s="37"/>
      <c r="V85" s="37"/>
      <c r="W85" s="37"/>
      <c r="X85" s="37"/>
      <c r="Y85" s="37"/>
      <c r="Z85" s="37"/>
      <c r="AA85" s="37"/>
      <c r="AB85" s="37"/>
      <c r="AC85" s="97"/>
    </row>
    <row r="86" spans="3:29" x14ac:dyDescent="0.6">
      <c r="C86" s="1" t="s">
        <v>307</v>
      </c>
    </row>
    <row r="87" spans="3:29" x14ac:dyDescent="0.6">
      <c r="C87" s="1" t="s">
        <v>325</v>
      </c>
    </row>
    <row r="88" spans="3:29" x14ac:dyDescent="0.6">
      <c r="C88" s="1" t="s">
        <v>309</v>
      </c>
    </row>
    <row r="89" spans="3:29" x14ac:dyDescent="0.6">
      <c r="C89" s="1" t="s">
        <v>326</v>
      </c>
    </row>
    <row r="91" spans="3:29" x14ac:dyDescent="0.6">
      <c r="C91" s="1" t="s">
        <v>307</v>
      </c>
    </row>
    <row r="92" spans="3:29" x14ac:dyDescent="0.6">
      <c r="C92" s="1" t="s">
        <v>327</v>
      </c>
    </row>
    <row r="93" spans="3:29" x14ac:dyDescent="0.6">
      <c r="C93" s="1" t="s">
        <v>309</v>
      </c>
    </row>
    <row r="94" spans="3:29" x14ac:dyDescent="0.6">
      <c r="C94" s="1" t="s">
        <v>328</v>
      </c>
    </row>
    <row r="96" spans="3:29" x14ac:dyDescent="0.6">
      <c r="C96" s="1" t="s">
        <v>307</v>
      </c>
    </row>
    <row r="97" spans="3:3" x14ac:dyDescent="0.6">
      <c r="C97" s="1" t="s">
        <v>329</v>
      </c>
    </row>
    <row r="98" spans="3:3" x14ac:dyDescent="0.6">
      <c r="C98" s="1" t="s">
        <v>309</v>
      </c>
    </row>
    <row r="99" spans="3:3" x14ac:dyDescent="0.6">
      <c r="C99" s="1" t="s">
        <v>330</v>
      </c>
    </row>
    <row r="101" spans="3:3" x14ac:dyDescent="0.6">
      <c r="C101" s="1" t="s">
        <v>307</v>
      </c>
    </row>
    <row r="102" spans="3:3" x14ac:dyDescent="0.6">
      <c r="C102" s="1" t="s">
        <v>331</v>
      </c>
    </row>
    <row r="103" spans="3:3" x14ac:dyDescent="0.6">
      <c r="C103" s="1" t="s">
        <v>309</v>
      </c>
    </row>
    <row r="104" spans="3:3" x14ac:dyDescent="0.6">
      <c r="C104" s="1" t="s">
        <v>332</v>
      </c>
    </row>
    <row r="106" spans="3:3" x14ac:dyDescent="0.6">
      <c r="C106" s="1" t="s">
        <v>307</v>
      </c>
    </row>
    <row r="107" spans="3:3" x14ac:dyDescent="0.6">
      <c r="C107" s="1" t="s">
        <v>333</v>
      </c>
    </row>
    <row r="108" spans="3:3" x14ac:dyDescent="0.6">
      <c r="C108" s="1" t="s">
        <v>309</v>
      </c>
    </row>
    <row r="109" spans="3:3" x14ac:dyDescent="0.6">
      <c r="C109" s="1" t="s">
        <v>334</v>
      </c>
    </row>
    <row r="111" spans="3:3" x14ac:dyDescent="0.6">
      <c r="C111" s="1" t="s">
        <v>307</v>
      </c>
    </row>
    <row r="112" spans="3:3" x14ac:dyDescent="0.6">
      <c r="C112" s="1" t="s">
        <v>335</v>
      </c>
    </row>
    <row r="113" spans="3:3" x14ac:dyDescent="0.6">
      <c r="C113" s="1" t="s">
        <v>309</v>
      </c>
    </row>
    <row r="114" spans="3:3" x14ac:dyDescent="0.6">
      <c r="C114" s="1" t="s">
        <v>336</v>
      </c>
    </row>
    <row r="116" spans="3:3" x14ac:dyDescent="0.6">
      <c r="C116" s="1" t="s">
        <v>307</v>
      </c>
    </row>
    <row r="117" spans="3:3" x14ac:dyDescent="0.6">
      <c r="C117" s="1" t="s">
        <v>337</v>
      </c>
    </row>
    <row r="118" spans="3:3" x14ac:dyDescent="0.6">
      <c r="C118" s="1" t="s">
        <v>309</v>
      </c>
    </row>
    <row r="119" spans="3:3" x14ac:dyDescent="0.6">
      <c r="C119" s="1" t="s">
        <v>338</v>
      </c>
    </row>
    <row r="121" spans="3:3" x14ac:dyDescent="0.6">
      <c r="C121" s="1" t="s">
        <v>307</v>
      </c>
    </row>
    <row r="122" spans="3:3" x14ac:dyDescent="0.6">
      <c r="C122" s="1" t="s">
        <v>339</v>
      </c>
    </row>
    <row r="123" spans="3:3" x14ac:dyDescent="0.6">
      <c r="C123" s="1" t="s">
        <v>309</v>
      </c>
    </row>
    <row r="124" spans="3:3" x14ac:dyDescent="0.6">
      <c r="C124" s="1" t="s">
        <v>340</v>
      </c>
    </row>
    <row r="126" spans="3:3" x14ac:dyDescent="0.6">
      <c r="C126" s="1" t="s">
        <v>307</v>
      </c>
    </row>
    <row r="127" spans="3:3" x14ac:dyDescent="0.6">
      <c r="C127" s="1" t="s">
        <v>341</v>
      </c>
    </row>
    <row r="128" spans="3:3" x14ac:dyDescent="0.6">
      <c r="C128" s="1" t="s">
        <v>309</v>
      </c>
    </row>
    <row r="129" spans="3:3" x14ac:dyDescent="0.6">
      <c r="C129" s="1" t="s">
        <v>342</v>
      </c>
    </row>
    <row r="131" spans="3:3" x14ac:dyDescent="0.6">
      <c r="C131" s="1" t="s">
        <v>307</v>
      </c>
    </row>
    <row r="132" spans="3:3" x14ac:dyDescent="0.6">
      <c r="C132" s="1" t="s">
        <v>343</v>
      </c>
    </row>
    <row r="133" spans="3:3" x14ac:dyDescent="0.6">
      <c r="C133" s="1" t="s">
        <v>309</v>
      </c>
    </row>
    <row r="134" spans="3:3" x14ac:dyDescent="0.6">
      <c r="C134" s="1" t="s">
        <v>344</v>
      </c>
    </row>
    <row r="136" spans="3:3" x14ac:dyDescent="0.6">
      <c r="C136" s="1" t="s">
        <v>307</v>
      </c>
    </row>
    <row r="137" spans="3:3" x14ac:dyDescent="0.6">
      <c r="C137" s="1" t="s">
        <v>345</v>
      </c>
    </row>
    <row r="138" spans="3:3" x14ac:dyDescent="0.6">
      <c r="C138" s="1" t="s">
        <v>309</v>
      </c>
    </row>
    <row r="139" spans="3:3" x14ac:dyDescent="0.6">
      <c r="C139" s="1" t="s">
        <v>346</v>
      </c>
    </row>
    <row r="141" spans="3:3" x14ac:dyDescent="0.6">
      <c r="C141" s="1" t="s">
        <v>307</v>
      </c>
    </row>
    <row r="142" spans="3:3" x14ac:dyDescent="0.6">
      <c r="C142" s="1" t="s">
        <v>347</v>
      </c>
    </row>
    <row r="143" spans="3:3" x14ac:dyDescent="0.6">
      <c r="C143" s="1" t="s">
        <v>309</v>
      </c>
    </row>
    <row r="144" spans="3:3" x14ac:dyDescent="0.6">
      <c r="C144" s="1" t="s">
        <v>348</v>
      </c>
    </row>
    <row r="146" spans="3:3" x14ac:dyDescent="0.6">
      <c r="C146" s="1" t="s">
        <v>307</v>
      </c>
    </row>
    <row r="147" spans="3:3" x14ac:dyDescent="0.6">
      <c r="C147" s="1" t="s">
        <v>349</v>
      </c>
    </row>
    <row r="148" spans="3:3" x14ac:dyDescent="0.6">
      <c r="C148" s="1" t="s">
        <v>309</v>
      </c>
    </row>
    <row r="149" spans="3:3" x14ac:dyDescent="0.6">
      <c r="C149" s="1" t="s">
        <v>350</v>
      </c>
    </row>
    <row r="151" spans="3:3" x14ac:dyDescent="0.6">
      <c r="C151" s="1" t="s">
        <v>307</v>
      </c>
    </row>
    <row r="152" spans="3:3" x14ac:dyDescent="0.6">
      <c r="C152" s="1" t="s">
        <v>351</v>
      </c>
    </row>
    <row r="153" spans="3:3" x14ac:dyDescent="0.6">
      <c r="C153" s="1" t="s">
        <v>309</v>
      </c>
    </row>
    <row r="154" spans="3:3" x14ac:dyDescent="0.6">
      <c r="C154" s="1" t="s">
        <v>352</v>
      </c>
    </row>
    <row r="156" spans="3:3" x14ac:dyDescent="0.6">
      <c r="C156" s="1" t="s">
        <v>307</v>
      </c>
    </row>
    <row r="157" spans="3:3" x14ac:dyDescent="0.6">
      <c r="C157" s="1" t="s">
        <v>353</v>
      </c>
    </row>
    <row r="158" spans="3:3" x14ac:dyDescent="0.6">
      <c r="C158" s="1" t="s">
        <v>309</v>
      </c>
    </row>
    <row r="159" spans="3:3" x14ac:dyDescent="0.6">
      <c r="C159" s="1" t="s">
        <v>354</v>
      </c>
    </row>
    <row r="161" spans="3:3" x14ac:dyDescent="0.6">
      <c r="C161" s="1" t="s">
        <v>307</v>
      </c>
    </row>
    <row r="162" spans="3:3" x14ac:dyDescent="0.6">
      <c r="C162" s="1" t="s">
        <v>355</v>
      </c>
    </row>
    <row r="163" spans="3:3" x14ac:dyDescent="0.6">
      <c r="C163" s="1" t="s">
        <v>309</v>
      </c>
    </row>
    <row r="164" spans="3:3" x14ac:dyDescent="0.6">
      <c r="C164" s="1" t="s">
        <v>356</v>
      </c>
    </row>
    <row r="166" spans="3:3" x14ac:dyDescent="0.6">
      <c r="C166" s="1" t="s">
        <v>307</v>
      </c>
    </row>
    <row r="167" spans="3:3" x14ac:dyDescent="0.6">
      <c r="C167" s="1" t="s">
        <v>357</v>
      </c>
    </row>
    <row r="168" spans="3:3" x14ac:dyDescent="0.6">
      <c r="C168" s="1" t="s">
        <v>309</v>
      </c>
    </row>
    <row r="169" spans="3:3" x14ac:dyDescent="0.6">
      <c r="C169" s="1" t="s">
        <v>358</v>
      </c>
    </row>
    <row r="171" spans="3:3" x14ac:dyDescent="0.6">
      <c r="C171" s="1" t="s">
        <v>307</v>
      </c>
    </row>
    <row r="172" spans="3:3" x14ac:dyDescent="0.6">
      <c r="C172" s="1" t="s">
        <v>359</v>
      </c>
    </row>
    <row r="173" spans="3:3" x14ac:dyDescent="0.6">
      <c r="C173" s="1" t="s">
        <v>309</v>
      </c>
    </row>
    <row r="174" spans="3:3" x14ac:dyDescent="0.6">
      <c r="C174" s="1" t="s">
        <v>360</v>
      </c>
    </row>
    <row r="176" spans="3:3" x14ac:dyDescent="0.6">
      <c r="C176" s="1" t="s">
        <v>307</v>
      </c>
    </row>
    <row r="177" spans="3:3" x14ac:dyDescent="0.6">
      <c r="C177" s="1" t="s">
        <v>361</v>
      </c>
    </row>
    <row r="178" spans="3:3" x14ac:dyDescent="0.6">
      <c r="C178" s="1" t="s">
        <v>309</v>
      </c>
    </row>
    <row r="179" spans="3:3" x14ac:dyDescent="0.6">
      <c r="C179" s="1" t="s">
        <v>362</v>
      </c>
    </row>
    <row r="181" spans="3:3" x14ac:dyDescent="0.6">
      <c r="C181" s="1" t="s">
        <v>307</v>
      </c>
    </row>
    <row r="182" spans="3:3" x14ac:dyDescent="0.6">
      <c r="C182" s="1" t="s">
        <v>363</v>
      </c>
    </row>
    <row r="183" spans="3:3" x14ac:dyDescent="0.6">
      <c r="C183" s="1" t="s">
        <v>309</v>
      </c>
    </row>
    <row r="184" spans="3:3" x14ac:dyDescent="0.6">
      <c r="C184" s="1" t="s">
        <v>364</v>
      </c>
    </row>
    <row r="186" spans="3:3" x14ac:dyDescent="0.6">
      <c r="C186" s="1" t="s">
        <v>307</v>
      </c>
    </row>
    <row r="187" spans="3:3" x14ac:dyDescent="0.6">
      <c r="C187" s="1" t="s">
        <v>365</v>
      </c>
    </row>
    <row r="188" spans="3:3" x14ac:dyDescent="0.6">
      <c r="C188" s="1" t="s">
        <v>309</v>
      </c>
    </row>
    <row r="189" spans="3:3" x14ac:dyDescent="0.6">
      <c r="C189" s="1" t="s">
        <v>366</v>
      </c>
    </row>
    <row r="191" spans="3:3" x14ac:dyDescent="0.6">
      <c r="C191" s="1" t="s">
        <v>307</v>
      </c>
    </row>
    <row r="192" spans="3:3" x14ac:dyDescent="0.6">
      <c r="C192" s="1" t="s">
        <v>367</v>
      </c>
    </row>
    <row r="193" spans="3:3" x14ac:dyDescent="0.6">
      <c r="C193" s="1" t="s">
        <v>309</v>
      </c>
    </row>
    <row r="194" spans="3:3" x14ac:dyDescent="0.6">
      <c r="C194" s="1" t="s">
        <v>368</v>
      </c>
    </row>
    <row r="196" spans="3:3" x14ac:dyDescent="0.6">
      <c r="C196" s="1" t="s">
        <v>307</v>
      </c>
    </row>
    <row r="197" spans="3:3" x14ac:dyDescent="0.6">
      <c r="C197" s="1" t="s">
        <v>369</v>
      </c>
    </row>
    <row r="198" spans="3:3" x14ac:dyDescent="0.6">
      <c r="C198" s="1" t="s">
        <v>309</v>
      </c>
    </row>
    <row r="199" spans="3:3" x14ac:dyDescent="0.6">
      <c r="C199" s="1" t="s">
        <v>370</v>
      </c>
    </row>
    <row r="201" spans="3:3" x14ac:dyDescent="0.6">
      <c r="C201" s="1" t="s">
        <v>307</v>
      </c>
    </row>
    <row r="202" spans="3:3" x14ac:dyDescent="0.6">
      <c r="C202" s="1" t="s">
        <v>371</v>
      </c>
    </row>
    <row r="203" spans="3:3" x14ac:dyDescent="0.6">
      <c r="C203" s="1" t="s">
        <v>309</v>
      </c>
    </row>
    <row r="204" spans="3:3" x14ac:dyDescent="0.6">
      <c r="C204" s="1" t="s">
        <v>372</v>
      </c>
    </row>
    <row r="206" spans="3:3" x14ac:dyDescent="0.6">
      <c r="C206" s="1" t="s">
        <v>307</v>
      </c>
    </row>
    <row r="207" spans="3:3" x14ac:dyDescent="0.6">
      <c r="C207" s="1" t="s">
        <v>373</v>
      </c>
    </row>
    <row r="208" spans="3:3" x14ac:dyDescent="0.6">
      <c r="C208" s="1" t="s">
        <v>309</v>
      </c>
    </row>
    <row r="209" spans="3:3" x14ac:dyDescent="0.6">
      <c r="C209" s="1" t="s">
        <v>374</v>
      </c>
    </row>
    <row r="211" spans="3:3" x14ac:dyDescent="0.6">
      <c r="C211" s="1" t="s">
        <v>307</v>
      </c>
    </row>
    <row r="212" spans="3:3" x14ac:dyDescent="0.6">
      <c r="C212" s="1" t="s">
        <v>375</v>
      </c>
    </row>
    <row r="213" spans="3:3" x14ac:dyDescent="0.6">
      <c r="C213" s="1" t="s">
        <v>309</v>
      </c>
    </row>
    <row r="214" spans="3:3" x14ac:dyDescent="0.6">
      <c r="C214" s="1" t="s">
        <v>376</v>
      </c>
    </row>
    <row r="216" spans="3:3" x14ac:dyDescent="0.6">
      <c r="C216" s="1" t="s">
        <v>307</v>
      </c>
    </row>
    <row r="217" spans="3:3" x14ac:dyDescent="0.6">
      <c r="C217" s="1" t="s">
        <v>377</v>
      </c>
    </row>
    <row r="218" spans="3:3" x14ac:dyDescent="0.6">
      <c r="C218" s="1" t="s">
        <v>309</v>
      </c>
    </row>
    <row r="219" spans="3:3" x14ac:dyDescent="0.6">
      <c r="C219" s="1" t="s">
        <v>378</v>
      </c>
    </row>
    <row r="221" spans="3:3" x14ac:dyDescent="0.6">
      <c r="C221" s="1" t="s">
        <v>307</v>
      </c>
    </row>
    <row r="222" spans="3:3" x14ac:dyDescent="0.6">
      <c r="C222" s="1" t="s">
        <v>379</v>
      </c>
    </row>
    <row r="223" spans="3:3" x14ac:dyDescent="0.6">
      <c r="C223" s="1" t="s">
        <v>309</v>
      </c>
    </row>
    <row r="224" spans="3:3" x14ac:dyDescent="0.6">
      <c r="C224" s="1" t="s">
        <v>380</v>
      </c>
    </row>
    <row r="226" spans="3:3" x14ac:dyDescent="0.6">
      <c r="C226" s="1" t="s">
        <v>307</v>
      </c>
    </row>
    <row r="227" spans="3:3" x14ac:dyDescent="0.6">
      <c r="C227" s="1" t="s">
        <v>381</v>
      </c>
    </row>
    <row r="228" spans="3:3" x14ac:dyDescent="0.6">
      <c r="C228" s="1" t="s">
        <v>309</v>
      </c>
    </row>
    <row r="229" spans="3:3" x14ac:dyDescent="0.6">
      <c r="C229" s="1" t="s">
        <v>382</v>
      </c>
    </row>
    <row r="231" spans="3:3" x14ac:dyDescent="0.6">
      <c r="C231" s="1" t="s">
        <v>307</v>
      </c>
    </row>
    <row r="232" spans="3:3" x14ac:dyDescent="0.6">
      <c r="C232" s="1" t="s">
        <v>383</v>
      </c>
    </row>
    <row r="233" spans="3:3" x14ac:dyDescent="0.6">
      <c r="C233" s="1" t="s">
        <v>309</v>
      </c>
    </row>
    <row r="234" spans="3:3" x14ac:dyDescent="0.6">
      <c r="C234" s="1" t="s">
        <v>384</v>
      </c>
    </row>
    <row r="236" spans="3:3" x14ac:dyDescent="0.6">
      <c r="C236" s="1" t="s">
        <v>307</v>
      </c>
    </row>
    <row r="237" spans="3:3" x14ac:dyDescent="0.6">
      <c r="C237" s="1" t="s">
        <v>385</v>
      </c>
    </row>
    <row r="238" spans="3:3" x14ac:dyDescent="0.6">
      <c r="C238" s="1" t="s">
        <v>309</v>
      </c>
    </row>
    <row r="239" spans="3:3" x14ac:dyDescent="0.6">
      <c r="C239" s="1" t="s">
        <v>386</v>
      </c>
    </row>
    <row r="241" spans="2:2" x14ac:dyDescent="0.6">
      <c r="B241" s="1" t="s">
        <v>38</v>
      </c>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6299E-1503-4267-A425-F0703C51E14F}">
  <sheetPr codeName="Sheet3"/>
  <dimension ref="A1:J38"/>
  <sheetViews>
    <sheetView workbookViewId="0"/>
  </sheetViews>
  <sheetFormatPr defaultRowHeight="17.5" x14ac:dyDescent="0.6"/>
  <cols>
    <col min="1" max="1" width="15.85546875" customWidth="1"/>
    <col min="2" max="2" width="18.7109375" customWidth="1"/>
    <col min="3" max="3" width="14.92578125" customWidth="1"/>
    <col min="4" max="4" width="13.28515625" customWidth="1"/>
    <col min="5" max="5" width="15.640625" customWidth="1"/>
    <col min="6" max="6" width="9.5703125" customWidth="1"/>
    <col min="7" max="7" width="13.0703125" customWidth="1"/>
    <col min="8" max="8" width="11.85546875" bestFit="1" customWidth="1"/>
  </cols>
  <sheetData>
    <row r="1" spans="1:1" ht="22.5" x14ac:dyDescent="0.75">
      <c r="A1" s="77" t="s">
        <v>446</v>
      </c>
    </row>
    <row r="2" spans="1:1" x14ac:dyDescent="0.6">
      <c r="A2" s="51" t="s">
        <v>179</v>
      </c>
    </row>
    <row r="3" spans="1:1" ht="22.5" x14ac:dyDescent="0.75">
      <c r="A3" s="77"/>
    </row>
    <row r="4" spans="1:1" ht="22.5" x14ac:dyDescent="0.75">
      <c r="A4" s="77"/>
    </row>
    <row r="5" spans="1:1" ht="22.5" x14ac:dyDescent="0.75">
      <c r="A5" s="77"/>
    </row>
    <row r="6" spans="1:1" ht="22.5" x14ac:dyDescent="0.75">
      <c r="A6" s="77"/>
    </row>
    <row r="7" spans="1:1" ht="22.5" x14ac:dyDescent="0.75">
      <c r="A7" s="77"/>
    </row>
    <row r="8" spans="1:1" ht="22.5" x14ac:dyDescent="0.75">
      <c r="A8" s="77"/>
    </row>
    <row r="9" spans="1:1" ht="22.5" x14ac:dyDescent="0.75">
      <c r="A9" s="77"/>
    </row>
    <row r="10" spans="1:1" ht="22.5" x14ac:dyDescent="0.75">
      <c r="A10" s="77"/>
    </row>
    <row r="11" spans="1:1" ht="22.5" x14ac:dyDescent="0.75">
      <c r="A11" s="77"/>
    </row>
    <row r="12" spans="1:1" ht="22.5" x14ac:dyDescent="0.75">
      <c r="A12" s="77"/>
    </row>
    <row r="13" spans="1:1" ht="22.5" x14ac:dyDescent="0.75">
      <c r="A13" s="77"/>
    </row>
    <row r="14" spans="1:1" ht="22.5" x14ac:dyDescent="0.75">
      <c r="A14" s="77"/>
    </row>
    <row r="15" spans="1:1" ht="22.5" x14ac:dyDescent="0.75">
      <c r="A15" s="77"/>
    </row>
    <row r="16" spans="1:1" ht="22.5" x14ac:dyDescent="0.75">
      <c r="A16" s="77"/>
    </row>
    <row r="17" spans="1:10" ht="22.5" x14ac:dyDescent="0.75">
      <c r="A17" s="77"/>
    </row>
    <row r="18" spans="1:10" ht="22.5" x14ac:dyDescent="0.75">
      <c r="A18" s="77"/>
    </row>
    <row r="19" spans="1:10" x14ac:dyDescent="0.6">
      <c r="A19" s="51" t="s">
        <v>171</v>
      </c>
    </row>
    <row r="20" spans="1:10" x14ac:dyDescent="0.6">
      <c r="A20" s="120" t="s">
        <v>257</v>
      </c>
      <c r="B20" s="120" t="s">
        <v>283</v>
      </c>
      <c r="C20" s="120" t="s">
        <v>284</v>
      </c>
      <c r="D20" s="121" t="s">
        <v>285</v>
      </c>
      <c r="E20" s="120" t="s">
        <v>258</v>
      </c>
      <c r="F20" s="120" t="s">
        <v>259</v>
      </c>
      <c r="G20" s="120" t="s">
        <v>260</v>
      </c>
      <c r="H20" s="120" t="s">
        <v>261</v>
      </c>
      <c r="I20" s="120" t="s">
        <v>262</v>
      </c>
      <c r="J20" s="120" t="s">
        <v>263</v>
      </c>
    </row>
    <row r="21" spans="1:10" x14ac:dyDescent="0.6">
      <c r="A21" s="107" t="s">
        <v>264</v>
      </c>
      <c r="B21" s="107" t="s">
        <v>265</v>
      </c>
      <c r="C21" s="107" t="s">
        <v>266</v>
      </c>
      <c r="D21" s="122" t="s">
        <v>267</v>
      </c>
      <c r="E21" s="107" t="s">
        <v>268</v>
      </c>
      <c r="F21" s="107" t="s">
        <v>268</v>
      </c>
      <c r="G21" s="107" t="s">
        <v>268</v>
      </c>
      <c r="H21" s="107" t="s">
        <v>269</v>
      </c>
      <c r="I21" s="107" t="s">
        <v>270</v>
      </c>
      <c r="J21" s="107" t="s">
        <v>268</v>
      </c>
    </row>
    <row r="22" spans="1:10" ht="18" thickBot="1" x14ac:dyDescent="0.65">
      <c r="A22" s="108" t="s">
        <v>271</v>
      </c>
      <c r="B22" s="108" t="s">
        <v>272</v>
      </c>
      <c r="C22" s="108" t="s">
        <v>273</v>
      </c>
      <c r="D22" s="123" t="s">
        <v>294</v>
      </c>
      <c r="E22" s="109" t="s">
        <v>274</v>
      </c>
      <c r="F22" s="108" t="s">
        <v>275</v>
      </c>
      <c r="G22" s="108" t="s">
        <v>276</v>
      </c>
      <c r="H22" s="108" t="s">
        <v>277</v>
      </c>
      <c r="I22" s="108" t="s">
        <v>37</v>
      </c>
      <c r="J22" s="108" t="s">
        <v>278</v>
      </c>
    </row>
    <row r="23" spans="1:10" x14ac:dyDescent="0.6">
      <c r="A23" s="110">
        <v>45925.364583333336</v>
      </c>
      <c r="B23" s="111" t="s">
        <v>279</v>
      </c>
      <c r="C23" s="111" t="s">
        <v>280</v>
      </c>
      <c r="D23" s="112">
        <v>45785</v>
      </c>
      <c r="E23" s="113">
        <v>14</v>
      </c>
      <c r="F23" s="111">
        <v>0</v>
      </c>
      <c r="G23" s="114">
        <v>87</v>
      </c>
      <c r="H23" s="115" t="s">
        <v>281</v>
      </c>
      <c r="I23" s="111" t="s">
        <v>282</v>
      </c>
      <c r="J23" s="116">
        <v>200</v>
      </c>
    </row>
    <row r="24" spans="1:10" x14ac:dyDescent="0.6">
      <c r="A24" s="110">
        <v>45926.364583333336</v>
      </c>
      <c r="B24" s="111" t="s">
        <v>279</v>
      </c>
      <c r="C24" s="111" t="s">
        <v>280</v>
      </c>
      <c r="D24" s="112">
        <v>45786</v>
      </c>
      <c r="E24" s="115">
        <v>0</v>
      </c>
      <c r="F24" s="115">
        <v>0</v>
      </c>
      <c r="G24" s="115">
        <v>87</v>
      </c>
      <c r="H24" s="115" t="s">
        <v>281</v>
      </c>
      <c r="I24" s="115" t="s">
        <v>282</v>
      </c>
      <c r="J24" s="117">
        <v>200</v>
      </c>
    </row>
    <row r="25" spans="1:10" x14ac:dyDescent="0.6">
      <c r="A25" s="110">
        <v>45927.364583333336</v>
      </c>
      <c r="B25" s="111" t="s">
        <v>279</v>
      </c>
      <c r="C25" s="111" t="s">
        <v>280</v>
      </c>
      <c r="D25" s="112">
        <v>45787</v>
      </c>
      <c r="E25" s="115">
        <v>0</v>
      </c>
      <c r="F25" s="115">
        <v>0</v>
      </c>
      <c r="G25" s="115">
        <v>0</v>
      </c>
      <c r="H25" s="115" t="s">
        <v>281</v>
      </c>
      <c r="I25" s="115" t="s">
        <v>282</v>
      </c>
      <c r="J25" s="118">
        <v>200</v>
      </c>
    </row>
    <row r="26" spans="1:10" x14ac:dyDescent="0.6">
      <c r="A26" s="110">
        <v>45928.364583333336</v>
      </c>
      <c r="B26" s="111" t="s">
        <v>279</v>
      </c>
      <c r="C26" s="111" t="s">
        <v>280</v>
      </c>
      <c r="D26" s="112">
        <v>45788</v>
      </c>
      <c r="E26" s="115">
        <v>0</v>
      </c>
      <c r="F26" s="115">
        <v>0</v>
      </c>
      <c r="G26" s="115">
        <v>0</v>
      </c>
      <c r="H26" s="115" t="s">
        <v>281</v>
      </c>
      <c r="I26" s="115" t="s">
        <v>282</v>
      </c>
      <c r="J26" s="118">
        <v>200</v>
      </c>
    </row>
    <row r="27" spans="1:10" x14ac:dyDescent="0.6">
      <c r="A27" s="110">
        <v>45929.364583333336</v>
      </c>
      <c r="B27" s="111" t="s">
        <v>279</v>
      </c>
      <c r="C27" s="111" t="s">
        <v>280</v>
      </c>
      <c r="D27" s="112">
        <v>45789</v>
      </c>
      <c r="E27" s="115">
        <v>14</v>
      </c>
      <c r="F27" s="119">
        <v>14</v>
      </c>
      <c r="G27" s="114">
        <v>72</v>
      </c>
      <c r="H27" s="114" t="s">
        <v>281</v>
      </c>
      <c r="I27" s="114" t="s">
        <v>282</v>
      </c>
      <c r="J27" s="114">
        <v>200</v>
      </c>
    </row>
    <row r="28" spans="1:10" x14ac:dyDescent="0.6">
      <c r="A28" s="110">
        <v>45930.364583333336</v>
      </c>
      <c r="B28" s="111" t="s">
        <v>279</v>
      </c>
      <c r="C28" s="111" t="s">
        <v>280</v>
      </c>
      <c r="D28" s="112">
        <v>45790</v>
      </c>
      <c r="E28" s="115">
        <v>0</v>
      </c>
      <c r="F28" s="119">
        <v>0</v>
      </c>
      <c r="G28" s="114">
        <v>94</v>
      </c>
      <c r="H28" s="114" t="s">
        <v>281</v>
      </c>
      <c r="I28" s="114" t="s">
        <v>282</v>
      </c>
      <c r="J28" s="114">
        <v>200</v>
      </c>
    </row>
    <row r="29" spans="1:10" x14ac:dyDescent="0.6">
      <c r="A29" s="110">
        <v>45931.364583333336</v>
      </c>
      <c r="B29" s="111" t="s">
        <v>279</v>
      </c>
      <c r="C29" s="111" t="s">
        <v>280</v>
      </c>
      <c r="D29" s="112">
        <v>45791</v>
      </c>
      <c r="E29" s="115">
        <v>0</v>
      </c>
      <c r="F29" s="119">
        <v>14</v>
      </c>
      <c r="G29" s="114">
        <v>82</v>
      </c>
      <c r="H29" s="114" t="s">
        <v>281</v>
      </c>
      <c r="I29" s="114" t="s">
        <v>282</v>
      </c>
      <c r="J29" s="114">
        <v>200</v>
      </c>
    </row>
    <row r="30" spans="1:10" x14ac:dyDescent="0.6">
      <c r="A30" s="124">
        <v>45932.364583333336</v>
      </c>
      <c r="B30" s="125" t="s">
        <v>279</v>
      </c>
      <c r="C30" s="125" t="s">
        <v>280</v>
      </c>
      <c r="D30" s="126">
        <v>45792</v>
      </c>
      <c r="E30" s="127">
        <v>14</v>
      </c>
      <c r="F30" s="128">
        <v>0</v>
      </c>
      <c r="G30" s="129">
        <v>93</v>
      </c>
      <c r="H30" s="129" t="s">
        <v>281</v>
      </c>
      <c r="I30" s="129" t="s">
        <v>282</v>
      </c>
      <c r="J30" s="129">
        <v>200</v>
      </c>
    </row>
    <row r="31" spans="1:10" x14ac:dyDescent="0.6">
      <c r="A31" s="106" t="s">
        <v>256</v>
      </c>
    </row>
    <row r="33" spans="1:6" x14ac:dyDescent="0.6">
      <c r="A33" s="101" t="s">
        <v>175</v>
      </c>
      <c r="B33" s="86"/>
      <c r="C33" s="86"/>
      <c r="D33" s="86"/>
      <c r="E33" s="86"/>
      <c r="F33" s="86"/>
    </row>
    <row r="34" spans="1:6" x14ac:dyDescent="0.6">
      <c r="A34" s="102" t="s">
        <v>41</v>
      </c>
      <c r="B34" s="102" t="s">
        <v>43</v>
      </c>
      <c r="C34" s="102" t="s">
        <v>172</v>
      </c>
      <c r="D34" s="102" t="s">
        <v>45</v>
      </c>
      <c r="E34" s="102" t="s">
        <v>173</v>
      </c>
      <c r="F34" s="102" t="s">
        <v>174</v>
      </c>
    </row>
    <row r="35" spans="1:6" x14ac:dyDescent="0.6">
      <c r="A35" s="103" t="s">
        <v>170</v>
      </c>
      <c r="B35" s="104">
        <v>57</v>
      </c>
      <c r="C35" s="105" t="s">
        <v>176</v>
      </c>
      <c r="D35" s="103" t="s">
        <v>177</v>
      </c>
      <c r="E35" s="103" t="s">
        <v>178</v>
      </c>
      <c r="F35" s="104">
        <v>200</v>
      </c>
    </row>
    <row r="36" spans="1:6" x14ac:dyDescent="0.6">
      <c r="A36" s="106" t="s">
        <v>249</v>
      </c>
    </row>
    <row r="38" spans="1:6" x14ac:dyDescent="0.6">
      <c r="A38" s="52" t="s">
        <v>38</v>
      </c>
    </row>
  </sheetData>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41110-ED36-4B2F-BE59-060DBC6E58FB}">
  <sheetPr codeName="Sheet4">
    <pageSetUpPr fitToPage="1"/>
  </sheetPr>
  <dimension ref="A1:BG433"/>
  <sheetViews>
    <sheetView showZeros="0" view="pageBreakPreview" zoomScaleNormal="75" zoomScaleSheetLayoutView="100" workbookViewId="0">
      <pane xSplit="7" ySplit="8" topLeftCell="H35" activePane="bottomRight" state="frozen"/>
      <selection activeCell="U89" sqref="U89"/>
      <selection pane="topRight" activeCell="U89" sqref="U89"/>
      <selection pane="bottomLeft" activeCell="U89" sqref="U89"/>
      <selection pane="bottomRight"/>
    </sheetView>
  </sheetViews>
  <sheetFormatPr defaultColWidth="8.140625" defaultRowHeight="27" customHeight="1" x14ac:dyDescent="0.6"/>
  <cols>
    <col min="1" max="2" width="8.35546875" style="167" customWidth="1"/>
    <col min="3" max="4" width="7.0703125" style="167" customWidth="1"/>
    <col min="5" max="5" width="19.2109375" style="167" customWidth="1"/>
    <col min="6" max="6" width="7.78515625" style="167" hidden="1" customWidth="1"/>
    <col min="7" max="7" width="7.78515625" style="167" customWidth="1"/>
    <col min="8" max="8" width="7.92578125" style="167" customWidth="1"/>
    <col min="9" max="18" width="7.78515625" style="167" customWidth="1"/>
    <col min="19" max="40" width="7.7109375" style="167" customWidth="1"/>
    <col min="41" max="54" width="7.7109375" style="167" hidden="1" customWidth="1"/>
    <col min="55" max="55" width="13.640625" style="167" bestFit="1" customWidth="1"/>
    <col min="56" max="56" width="14.92578125" style="167" bestFit="1" customWidth="1"/>
    <col min="57" max="58" width="8.92578125" style="167" bestFit="1" customWidth="1"/>
    <col min="59" max="59" width="11.140625" style="167" bestFit="1" customWidth="1"/>
    <col min="60" max="16384" width="8.140625" style="167"/>
  </cols>
  <sheetData>
    <row r="1" spans="1:55" ht="27" customHeight="1" x14ac:dyDescent="0.75">
      <c r="A1" s="77" t="s">
        <v>632</v>
      </c>
    </row>
    <row r="2" spans="1:55" ht="27" customHeight="1" x14ac:dyDescent="0.6">
      <c r="AO2" s="168"/>
      <c r="AP2" s="168"/>
      <c r="AQ2" s="168"/>
      <c r="AR2" s="168"/>
      <c r="AY2" s="169"/>
      <c r="AZ2" s="169"/>
      <c r="BA2" s="169"/>
      <c r="BB2" s="169"/>
      <c r="BC2" s="169"/>
    </row>
    <row r="3" spans="1:55" ht="35.15" customHeight="1" x14ac:dyDescent="0.6">
      <c r="A3" s="170" t="s">
        <v>447</v>
      </c>
      <c r="B3" s="171" t="s">
        <v>448</v>
      </c>
      <c r="C3" s="1434" t="s">
        <v>449</v>
      </c>
      <c r="D3" s="1435"/>
      <c r="E3" s="1436"/>
      <c r="T3" s="172" t="s">
        <v>450</v>
      </c>
      <c r="U3" s="173"/>
      <c r="V3" s="174"/>
      <c r="W3" s="174"/>
      <c r="X3" s="174"/>
      <c r="Y3" s="175"/>
      <c r="Z3" s="176"/>
      <c r="AA3" s="177" t="s">
        <v>451</v>
      </c>
      <c r="AB3" s="1434"/>
      <c r="AC3" s="1435"/>
      <c r="AD3" s="1435"/>
      <c r="AE3" s="1435"/>
      <c r="AF3" s="1435"/>
      <c r="AG3" s="1436"/>
      <c r="AI3" s="1434" t="s">
        <v>452</v>
      </c>
      <c r="AJ3" s="1436"/>
      <c r="AK3" s="1434" t="s">
        <v>453</v>
      </c>
      <c r="AL3" s="1436"/>
      <c r="AM3" s="1434" t="s">
        <v>454</v>
      </c>
      <c r="AN3" s="1436"/>
      <c r="AO3" s="178"/>
      <c r="AP3" s="178"/>
      <c r="AQ3" s="178"/>
      <c r="AR3" s="178"/>
      <c r="AS3" s="178"/>
      <c r="AT3" s="178"/>
      <c r="AU3" s="178"/>
      <c r="AV3" s="178"/>
      <c r="AW3" s="178"/>
      <c r="AX3" s="178"/>
      <c r="AY3" s="178"/>
      <c r="AZ3" s="178"/>
      <c r="BA3" s="178"/>
      <c r="BB3" s="178"/>
    </row>
    <row r="4" spans="1:55" ht="35.15" customHeight="1" x14ac:dyDescent="0.6">
      <c r="A4" s="1739" t="s">
        <v>455</v>
      </c>
      <c r="B4" s="1741">
        <v>8</v>
      </c>
      <c r="C4" s="1727" t="s">
        <v>456</v>
      </c>
      <c r="D4" s="1743"/>
      <c r="E4" s="1728"/>
      <c r="G4" s="1745" t="s">
        <v>457</v>
      </c>
      <c r="H4" s="1745"/>
      <c r="I4" s="1745"/>
      <c r="J4" s="1745"/>
      <c r="K4" s="1745"/>
      <c r="L4" s="1745"/>
      <c r="M4" s="1745"/>
      <c r="N4" s="1745"/>
      <c r="O4" s="1745"/>
      <c r="P4" s="1745"/>
      <c r="Q4" s="1745"/>
      <c r="R4" s="1745"/>
      <c r="S4" s="179"/>
      <c r="T4" s="172" t="s">
        <v>458</v>
      </c>
      <c r="U4" s="180"/>
      <c r="V4" s="181"/>
      <c r="W4" s="181"/>
      <c r="X4" s="181"/>
      <c r="Y4" s="175"/>
      <c r="Z4" s="176"/>
      <c r="AA4" s="177" t="s">
        <v>459</v>
      </c>
      <c r="AB4" s="1434"/>
      <c r="AC4" s="1435"/>
      <c r="AD4" s="1435"/>
      <c r="AE4" s="1435"/>
      <c r="AF4" s="1435"/>
      <c r="AG4" s="1436"/>
      <c r="AI4" s="1727"/>
      <c r="AJ4" s="1728"/>
      <c r="AK4" s="1727" t="s">
        <v>460</v>
      </c>
      <c r="AL4" s="1728"/>
      <c r="AM4" s="1727" t="s">
        <v>460</v>
      </c>
      <c r="AN4" s="1728"/>
      <c r="AO4" s="182"/>
      <c r="AP4" s="183"/>
      <c r="AQ4" s="183"/>
      <c r="AR4" s="183"/>
      <c r="AS4" s="183"/>
      <c r="AT4" s="183"/>
      <c r="AU4" s="183"/>
      <c r="AV4" s="183"/>
      <c r="AW4" s="183"/>
      <c r="AX4" s="183"/>
      <c r="AY4" s="183"/>
      <c r="AZ4" s="183"/>
      <c r="BA4" s="183"/>
      <c r="BB4" s="183"/>
    </row>
    <row r="5" spans="1:55" ht="34.5" customHeight="1" x14ac:dyDescent="0.7">
      <c r="A5" s="1740"/>
      <c r="B5" s="1742"/>
      <c r="C5" s="1729"/>
      <c r="D5" s="1744"/>
      <c r="E5" s="1730"/>
      <c r="F5" s="184"/>
      <c r="G5" s="1745"/>
      <c r="H5" s="1745"/>
      <c r="I5" s="1745"/>
      <c r="J5" s="1745"/>
      <c r="K5" s="1745"/>
      <c r="L5" s="1745"/>
      <c r="M5" s="1745"/>
      <c r="N5" s="1745"/>
      <c r="O5" s="1745"/>
      <c r="P5" s="1745"/>
      <c r="Q5" s="1745"/>
      <c r="R5" s="1745"/>
      <c r="S5" s="179"/>
      <c r="T5" s="172" t="s">
        <v>461</v>
      </c>
      <c r="U5" s="1731" t="s">
        <v>462</v>
      </c>
      <c r="V5" s="1732"/>
      <c r="W5" s="1732"/>
      <c r="X5" s="1732"/>
      <c r="Y5" s="1732"/>
      <c r="Z5" s="1733"/>
      <c r="AA5" s="177" t="s">
        <v>463</v>
      </c>
      <c r="AB5" s="1434"/>
      <c r="AC5" s="1435"/>
      <c r="AD5" s="1435"/>
      <c r="AE5" s="1435"/>
      <c r="AF5" s="1435"/>
      <c r="AG5" s="1436"/>
      <c r="AI5" s="1729"/>
      <c r="AJ5" s="1730"/>
      <c r="AK5" s="1729"/>
      <c r="AL5" s="1730"/>
      <c r="AM5" s="1729"/>
      <c r="AN5" s="1730"/>
      <c r="AO5" s="182"/>
      <c r="AP5" s="183"/>
      <c r="AQ5" s="183"/>
      <c r="AR5" s="183"/>
      <c r="AS5" s="183"/>
      <c r="AT5" s="183"/>
      <c r="AU5" s="183"/>
      <c r="AV5" s="183"/>
      <c r="AW5" s="183"/>
      <c r="AX5" s="183"/>
      <c r="AY5" s="183"/>
      <c r="AZ5" s="183"/>
      <c r="BA5" s="183"/>
      <c r="BB5" s="183"/>
    </row>
    <row r="6" spans="1:55" ht="53.15" customHeight="1" thickBot="1" x14ac:dyDescent="0.65"/>
    <row r="7" spans="1:55" ht="37.5" customHeight="1" x14ac:dyDescent="0.6">
      <c r="A7" s="1459" t="s">
        <v>464</v>
      </c>
      <c r="B7" s="1734"/>
      <c r="C7" s="1734"/>
      <c r="D7" s="1734"/>
      <c r="E7" s="1735"/>
      <c r="F7" s="1497" t="s">
        <v>465</v>
      </c>
      <c r="G7" s="185" t="s">
        <v>466</v>
      </c>
      <c r="H7" s="186">
        <v>28</v>
      </c>
      <c r="I7" s="187">
        <v>29</v>
      </c>
      <c r="J7" s="188">
        <v>30</v>
      </c>
      <c r="K7" s="188">
        <v>31</v>
      </c>
      <c r="L7" s="189">
        <v>1</v>
      </c>
      <c r="M7" s="190">
        <v>4</v>
      </c>
      <c r="N7" s="191">
        <v>5</v>
      </c>
      <c r="O7" s="191">
        <v>6</v>
      </c>
      <c r="P7" s="191">
        <v>7</v>
      </c>
      <c r="Q7" s="192">
        <v>8</v>
      </c>
      <c r="R7" s="190">
        <v>18</v>
      </c>
      <c r="S7" s="188">
        <v>19</v>
      </c>
      <c r="T7" s="191">
        <v>20</v>
      </c>
      <c r="U7" s="188">
        <v>21</v>
      </c>
      <c r="V7" s="192">
        <v>22</v>
      </c>
      <c r="W7" s="190">
        <v>25</v>
      </c>
      <c r="X7" s="193">
        <v>26</v>
      </c>
      <c r="Y7" s="188">
        <v>27</v>
      </c>
      <c r="Z7" s="191">
        <v>28</v>
      </c>
      <c r="AA7" s="192">
        <v>29</v>
      </c>
      <c r="AB7" s="190"/>
      <c r="AC7" s="191"/>
      <c r="AD7" s="194"/>
      <c r="AE7" s="195"/>
      <c r="AF7" s="187"/>
      <c r="AG7" s="186"/>
      <c r="AH7" s="195"/>
      <c r="AI7" s="195"/>
      <c r="AJ7" s="194"/>
      <c r="AK7" s="195"/>
      <c r="AL7" s="187"/>
      <c r="AM7" s="194"/>
      <c r="AN7" s="195"/>
      <c r="AO7" s="195"/>
      <c r="AP7" s="195"/>
      <c r="AQ7" s="195"/>
      <c r="AR7" s="187"/>
      <c r="AS7" s="186"/>
      <c r="AT7" s="187"/>
      <c r="AU7" s="194"/>
      <c r="AV7" s="195"/>
      <c r="AW7" s="196"/>
      <c r="AX7" s="195"/>
      <c r="AY7" s="194"/>
      <c r="AZ7" s="194"/>
      <c r="BA7" s="196"/>
      <c r="BB7" s="197"/>
      <c r="BC7" s="198" t="s">
        <v>467</v>
      </c>
    </row>
    <row r="8" spans="1:55" ht="37.5" customHeight="1" thickBot="1" x14ac:dyDescent="0.65">
      <c r="A8" s="1736"/>
      <c r="B8" s="1737"/>
      <c r="C8" s="1737"/>
      <c r="D8" s="1737"/>
      <c r="E8" s="1738"/>
      <c r="F8" s="1536"/>
      <c r="G8" s="199" t="s">
        <v>468</v>
      </c>
      <c r="H8" s="200" t="s">
        <v>469</v>
      </c>
      <c r="I8" s="201" t="s">
        <v>470</v>
      </c>
      <c r="J8" s="202" t="s">
        <v>471</v>
      </c>
      <c r="K8" s="202" t="s">
        <v>472</v>
      </c>
      <c r="L8" s="203" t="s">
        <v>473</v>
      </c>
      <c r="M8" s="200" t="s">
        <v>474</v>
      </c>
      <c r="N8" s="204" t="s">
        <v>475</v>
      </c>
      <c r="O8" s="204" t="s">
        <v>476</v>
      </c>
      <c r="P8" s="204" t="s">
        <v>477</v>
      </c>
      <c r="Q8" s="205" t="s">
        <v>478</v>
      </c>
      <c r="R8" s="206" t="s">
        <v>479</v>
      </c>
      <c r="S8" s="202" t="s">
        <v>480</v>
      </c>
      <c r="T8" s="204" t="s">
        <v>481</v>
      </c>
      <c r="U8" s="204" t="s">
        <v>482</v>
      </c>
      <c r="V8" s="205" t="s">
        <v>483</v>
      </c>
      <c r="W8" s="200" t="s">
        <v>484</v>
      </c>
      <c r="X8" s="204" t="s">
        <v>485</v>
      </c>
      <c r="Y8" s="202" t="s">
        <v>486</v>
      </c>
      <c r="Z8" s="201" t="s">
        <v>469</v>
      </c>
      <c r="AA8" s="205" t="s">
        <v>470</v>
      </c>
      <c r="AB8" s="200"/>
      <c r="AC8" s="204"/>
      <c r="AD8" s="202"/>
      <c r="AE8" s="204"/>
      <c r="AF8" s="201"/>
      <c r="AG8" s="200"/>
      <c r="AH8" s="201"/>
      <c r="AI8" s="202"/>
      <c r="AJ8" s="202"/>
      <c r="AK8" s="204"/>
      <c r="AL8" s="201"/>
      <c r="AM8" s="202"/>
      <c r="AN8" s="204"/>
      <c r="AO8" s="204" t="s">
        <v>487</v>
      </c>
      <c r="AP8" s="204" t="s">
        <v>488</v>
      </c>
      <c r="AQ8" s="205" t="s">
        <v>489</v>
      </c>
      <c r="AR8" s="205" t="s">
        <v>490</v>
      </c>
      <c r="AS8" s="200"/>
      <c r="AT8" s="201"/>
      <c r="AU8" s="202"/>
      <c r="AV8" s="204"/>
      <c r="AW8" s="207"/>
      <c r="AX8" s="204"/>
      <c r="AY8" s="204"/>
      <c r="AZ8" s="204"/>
      <c r="BA8" s="207"/>
      <c r="BB8" s="208"/>
      <c r="BC8" s="209"/>
    </row>
    <row r="9" spans="1:55" ht="27" hidden="1" customHeight="1" thickBot="1" x14ac:dyDescent="0.65">
      <c r="A9" s="1451" t="s">
        <v>491</v>
      </c>
      <c r="B9" s="1721"/>
      <c r="C9" s="1591" t="s">
        <v>492</v>
      </c>
      <c r="D9" s="1592"/>
      <c r="E9" s="1722"/>
      <c r="F9" s="1497"/>
      <c r="G9" s="210" t="s">
        <v>493</v>
      </c>
      <c r="H9" s="211"/>
      <c r="I9" s="212"/>
      <c r="J9" s="213"/>
      <c r="K9" s="213"/>
      <c r="L9" s="203" t="s">
        <v>494</v>
      </c>
      <c r="M9" s="211"/>
      <c r="N9" s="214"/>
      <c r="O9" s="214"/>
      <c r="P9" s="214"/>
      <c r="Q9" s="215"/>
      <c r="R9" s="211"/>
      <c r="S9" s="216"/>
      <c r="T9" s="204"/>
      <c r="U9" s="201"/>
      <c r="V9" s="205"/>
      <c r="W9" s="200"/>
      <c r="X9" s="217"/>
      <c r="Y9" s="218"/>
      <c r="Z9" s="219"/>
      <c r="AA9" s="220"/>
      <c r="AB9" s="221"/>
      <c r="AC9" s="222"/>
      <c r="AD9" s="218"/>
      <c r="AE9" s="222"/>
      <c r="AF9" s="217"/>
      <c r="AG9" s="221"/>
      <c r="AH9" s="222"/>
      <c r="AI9" s="222"/>
      <c r="AJ9" s="218"/>
      <c r="AK9" s="222"/>
      <c r="AL9" s="217"/>
      <c r="AM9" s="218"/>
      <c r="AN9" s="222"/>
      <c r="AO9" s="222"/>
      <c r="AP9" s="222"/>
      <c r="AQ9" s="222"/>
      <c r="AR9" s="217"/>
      <c r="AS9" s="221"/>
      <c r="AT9" s="217"/>
      <c r="AU9" s="218"/>
      <c r="AV9" s="222"/>
      <c r="AW9" s="223"/>
      <c r="AX9" s="222"/>
      <c r="AY9" s="217"/>
      <c r="AZ9" s="224"/>
      <c r="BA9" s="225"/>
      <c r="BB9" s="226"/>
      <c r="BC9" s="227">
        <f>SUM(W9:BA9)</f>
        <v>0</v>
      </c>
    </row>
    <row r="10" spans="1:55" ht="27" hidden="1" customHeight="1" x14ac:dyDescent="0.6">
      <c r="A10" s="228"/>
      <c r="B10" s="229"/>
      <c r="C10" s="1593"/>
      <c r="D10" s="1594"/>
      <c r="E10" s="1723"/>
      <c r="F10" s="1498"/>
      <c r="G10" s="230" t="s">
        <v>495</v>
      </c>
      <c r="H10" s="231"/>
      <c r="I10" s="232"/>
      <c r="J10" s="233"/>
      <c r="K10" s="233"/>
      <c r="L10" s="203" t="s">
        <v>494</v>
      </c>
      <c r="M10" s="231"/>
      <c r="N10" s="234"/>
      <c r="O10" s="234"/>
      <c r="P10" s="234"/>
      <c r="Q10" s="235"/>
      <c r="R10" s="231"/>
      <c r="S10" s="236"/>
      <c r="T10" s="204"/>
      <c r="U10" s="201"/>
      <c r="V10" s="205"/>
      <c r="W10" s="200"/>
      <c r="X10" s="237"/>
      <c r="Y10" s="238"/>
      <c r="Z10" s="239"/>
      <c r="AA10" s="240"/>
      <c r="AB10" s="241"/>
      <c r="AC10" s="239"/>
      <c r="AD10" s="238"/>
      <c r="AE10" s="239"/>
      <c r="AF10" s="237"/>
      <c r="AG10" s="241"/>
      <c r="AH10" s="239"/>
      <c r="AI10" s="239"/>
      <c r="AJ10" s="238"/>
      <c r="AK10" s="239"/>
      <c r="AL10" s="237"/>
      <c r="AM10" s="238">
        <f>AU9</f>
        <v>0</v>
      </c>
      <c r="AN10" s="239">
        <f t="shared" ref="AN10:AS10" si="0">AQ9</f>
        <v>0</v>
      </c>
      <c r="AO10" s="239">
        <f t="shared" si="0"/>
        <v>0</v>
      </c>
      <c r="AP10" s="239">
        <f t="shared" si="0"/>
        <v>0</v>
      </c>
      <c r="AQ10" s="239">
        <f t="shared" si="0"/>
        <v>0</v>
      </c>
      <c r="AR10" s="237">
        <f t="shared" si="0"/>
        <v>0</v>
      </c>
      <c r="AS10" s="241">
        <f t="shared" si="0"/>
        <v>0</v>
      </c>
      <c r="AT10" s="237"/>
      <c r="AU10" s="238"/>
      <c r="AV10" s="239"/>
      <c r="AW10" s="242"/>
      <c r="AX10" s="239"/>
      <c r="AY10" s="237"/>
      <c r="AZ10" s="240"/>
      <c r="BA10" s="242"/>
      <c r="BB10" s="243"/>
      <c r="BC10" s="244">
        <f>SUM(U10:BA10)</f>
        <v>0</v>
      </c>
    </row>
    <row r="11" spans="1:55" ht="27" hidden="1" customHeight="1" x14ac:dyDescent="0.6">
      <c r="A11" s="1500" t="s">
        <v>496</v>
      </c>
      <c r="B11" s="1501"/>
      <c r="C11" s="1595"/>
      <c r="D11" s="1596"/>
      <c r="E11" s="1724"/>
      <c r="F11" s="1499"/>
      <c r="G11" s="173" t="s">
        <v>497</v>
      </c>
      <c r="H11" s="245"/>
      <c r="I11" s="246"/>
      <c r="J11" s="247"/>
      <c r="K11" s="247"/>
      <c r="L11" s="203" t="s">
        <v>494</v>
      </c>
      <c r="M11" s="245"/>
      <c r="N11" s="248"/>
      <c r="O11" s="248"/>
      <c r="P11" s="248"/>
      <c r="Q11" s="249"/>
      <c r="R11" s="245"/>
      <c r="S11" s="250"/>
      <c r="T11" s="204"/>
      <c r="U11" s="201"/>
      <c r="V11" s="205"/>
      <c r="W11" s="200"/>
      <c r="X11" s="251"/>
      <c r="Y11" s="250"/>
      <c r="Z11" s="252"/>
      <c r="AA11" s="253"/>
      <c r="AB11" s="254"/>
      <c r="AC11" s="252"/>
      <c r="AD11" s="250"/>
      <c r="AE11" s="252"/>
      <c r="AF11" s="255"/>
      <c r="AG11" s="254"/>
      <c r="AH11" s="252"/>
      <c r="AI11" s="252"/>
      <c r="AJ11" s="250"/>
      <c r="AK11" s="252">
        <f>AT9</f>
        <v>0</v>
      </c>
      <c r="AL11" s="255">
        <f>AU9</f>
        <v>0</v>
      </c>
      <c r="AM11" s="250">
        <f>AV9</f>
        <v>0</v>
      </c>
      <c r="AN11" s="252">
        <f t="shared" ref="AN11:AS11" si="1">AR9</f>
        <v>0</v>
      </c>
      <c r="AO11" s="252">
        <f t="shared" si="1"/>
        <v>0</v>
      </c>
      <c r="AP11" s="252">
        <f t="shared" si="1"/>
        <v>0</v>
      </c>
      <c r="AQ11" s="252">
        <f t="shared" si="1"/>
        <v>0</v>
      </c>
      <c r="AR11" s="255">
        <f t="shared" si="1"/>
        <v>0</v>
      </c>
      <c r="AS11" s="254">
        <f t="shared" si="1"/>
        <v>0</v>
      </c>
      <c r="AT11" s="255"/>
      <c r="AU11" s="250"/>
      <c r="AV11" s="252"/>
      <c r="AW11" s="256"/>
      <c r="AX11" s="257"/>
      <c r="AY11" s="251"/>
      <c r="AZ11" s="258"/>
      <c r="BA11" s="256">
        <f>BE9</f>
        <v>0</v>
      </c>
      <c r="BB11" s="259"/>
      <c r="BC11" s="260">
        <f>SUM(S11:AW11)</f>
        <v>0</v>
      </c>
    </row>
    <row r="12" spans="1:55" ht="27" hidden="1" customHeight="1" x14ac:dyDescent="0.6">
      <c r="A12" s="1472" t="s">
        <v>498</v>
      </c>
      <c r="B12" s="1473"/>
      <c r="C12" s="1602" t="s">
        <v>499</v>
      </c>
      <c r="D12" s="1477"/>
      <c r="E12" s="1478"/>
      <c r="F12" s="1479"/>
      <c r="G12" s="1477"/>
      <c r="H12" s="261"/>
      <c r="I12" s="262"/>
      <c r="J12" s="263"/>
      <c r="K12" s="263"/>
      <c r="L12" s="203" t="s">
        <v>494</v>
      </c>
      <c r="M12" s="261"/>
      <c r="N12" s="264"/>
      <c r="O12" s="264"/>
      <c r="P12" s="264"/>
      <c r="Q12" s="265"/>
      <c r="R12" s="261"/>
      <c r="S12" s="266"/>
      <c r="T12" s="204"/>
      <c r="U12" s="201"/>
      <c r="V12" s="205"/>
      <c r="W12" s="200"/>
      <c r="X12" s="267"/>
      <c r="Y12" s="266"/>
      <c r="Z12" s="268"/>
      <c r="AA12" s="269"/>
      <c r="AB12" s="270"/>
      <c r="AC12" s="268"/>
      <c r="AD12" s="266"/>
      <c r="AE12" s="268"/>
      <c r="AF12" s="267"/>
      <c r="AG12" s="270"/>
      <c r="AH12" s="268"/>
      <c r="AI12" s="268"/>
      <c r="AJ12" s="266"/>
      <c r="AK12" s="268">
        <f>AJ12+AK11-AK10</f>
        <v>0</v>
      </c>
      <c r="AL12" s="267">
        <f>AK12+AL11-AL10</f>
        <v>0</v>
      </c>
      <c r="AM12" s="266">
        <f>AL12+AM11-AM10</f>
        <v>0</v>
      </c>
      <c r="AN12" s="268">
        <f>AH12+AN11-AN10</f>
        <v>0</v>
      </c>
      <c r="AO12" s="268">
        <f>AN12+AO11-AO10</f>
        <v>0</v>
      </c>
      <c r="AP12" s="268">
        <f>AO12+AP11-AP10</f>
        <v>0</v>
      </c>
      <c r="AQ12" s="268">
        <f>AP12+AQ11-AQ10</f>
        <v>0</v>
      </c>
      <c r="AR12" s="267">
        <f>AQ12+AR11-AR10</f>
        <v>0</v>
      </c>
      <c r="AS12" s="270">
        <f>AR12+AS11-AS10</f>
        <v>0</v>
      </c>
      <c r="AT12" s="267"/>
      <c r="AU12" s="266"/>
      <c r="AV12" s="268"/>
      <c r="AW12" s="271"/>
      <c r="AX12" s="268"/>
      <c r="AY12" s="267"/>
      <c r="AZ12" s="269"/>
      <c r="BA12" s="271"/>
      <c r="BB12" s="272"/>
      <c r="BC12" s="273"/>
    </row>
    <row r="13" spans="1:55" ht="27" hidden="1" customHeight="1" x14ac:dyDescent="0.6">
      <c r="A13" s="1474"/>
      <c r="B13" s="1475"/>
      <c r="C13" s="1597" t="s">
        <v>500</v>
      </c>
      <c r="D13" s="1480"/>
      <c r="E13" s="1481"/>
      <c r="F13" s="1603"/>
      <c r="G13" s="1480"/>
      <c r="H13" s="274"/>
      <c r="I13" s="169"/>
      <c r="J13" s="275"/>
      <c r="K13" s="275"/>
      <c r="L13" s="203" t="s">
        <v>494</v>
      </c>
      <c r="M13" s="274"/>
      <c r="N13" s="276"/>
      <c r="O13" s="276"/>
      <c r="P13" s="276"/>
      <c r="Q13" s="277"/>
      <c r="R13" s="274"/>
      <c r="S13" s="278"/>
      <c r="T13" s="204"/>
      <c r="U13" s="201"/>
      <c r="V13" s="205"/>
      <c r="W13" s="200"/>
      <c r="X13" s="279"/>
      <c r="Y13" s="280"/>
      <c r="Z13" s="281"/>
      <c r="AA13" s="282"/>
      <c r="AB13" s="283"/>
      <c r="AC13" s="281"/>
      <c r="AD13" s="280"/>
      <c r="AE13" s="281"/>
      <c r="AF13" s="279"/>
      <c r="AG13" s="283"/>
      <c r="AH13" s="281"/>
      <c r="AI13" s="281"/>
      <c r="AJ13" s="280"/>
      <c r="AK13" s="281">
        <f>AS9</f>
        <v>0</v>
      </c>
      <c r="AL13" s="279">
        <f>AT9</f>
        <v>0</v>
      </c>
      <c r="AM13" s="280">
        <f>AU9</f>
        <v>0</v>
      </c>
      <c r="AN13" s="281">
        <f t="shared" ref="AN13:AS13" si="2">AQ9</f>
        <v>0</v>
      </c>
      <c r="AO13" s="281">
        <f t="shared" si="2"/>
        <v>0</v>
      </c>
      <c r="AP13" s="281">
        <f t="shared" si="2"/>
        <v>0</v>
      </c>
      <c r="AQ13" s="281">
        <f t="shared" si="2"/>
        <v>0</v>
      </c>
      <c r="AR13" s="279">
        <f t="shared" si="2"/>
        <v>0</v>
      </c>
      <c r="AS13" s="283">
        <f t="shared" si="2"/>
        <v>0</v>
      </c>
      <c r="AT13" s="279"/>
      <c r="AU13" s="280"/>
      <c r="AV13" s="281"/>
      <c r="AW13" s="284"/>
      <c r="AX13" s="281"/>
      <c r="AY13" s="279"/>
      <c r="AZ13" s="282"/>
      <c r="BA13" s="284"/>
      <c r="BB13" s="285"/>
      <c r="BC13" s="286"/>
    </row>
    <row r="14" spans="1:55" ht="27" hidden="1" customHeight="1" x14ac:dyDescent="0.6">
      <c r="A14" s="1500"/>
      <c r="B14" s="1501"/>
      <c r="C14" s="1725" t="s">
        <v>501</v>
      </c>
      <c r="D14" s="1627"/>
      <c r="E14" s="1726"/>
      <c r="F14" s="1484"/>
      <c r="G14" s="1485"/>
      <c r="H14" s="241"/>
      <c r="I14" s="237"/>
      <c r="J14" s="238"/>
      <c r="K14" s="238"/>
      <c r="L14" s="203" t="s">
        <v>494</v>
      </c>
      <c r="M14" s="241"/>
      <c r="N14" s="239"/>
      <c r="O14" s="239"/>
      <c r="P14" s="239"/>
      <c r="Q14" s="240"/>
      <c r="R14" s="241"/>
      <c r="S14" s="287"/>
      <c r="T14" s="204"/>
      <c r="U14" s="201"/>
      <c r="V14" s="205"/>
      <c r="W14" s="200"/>
      <c r="X14" s="288"/>
      <c r="Y14" s="287"/>
      <c r="Z14" s="289"/>
      <c r="AA14" s="290"/>
      <c r="AB14" s="291"/>
      <c r="AC14" s="289"/>
      <c r="AD14" s="287"/>
      <c r="AE14" s="289"/>
      <c r="AF14" s="288"/>
      <c r="AG14" s="291"/>
      <c r="AH14" s="289"/>
      <c r="AI14" s="289"/>
      <c r="AJ14" s="287"/>
      <c r="AK14" s="289">
        <f>AJ14+AK10-AK13</f>
        <v>0</v>
      </c>
      <c r="AL14" s="288">
        <f>AK14+AL10-AL13</f>
        <v>0</v>
      </c>
      <c r="AM14" s="287">
        <f>AL14+AM10-AM13</f>
        <v>0</v>
      </c>
      <c r="AN14" s="289"/>
      <c r="AO14" s="289">
        <f>AN14+AO10-AO13</f>
        <v>0</v>
      </c>
      <c r="AP14" s="289">
        <f>AO14+AP10-AP13</f>
        <v>0</v>
      </c>
      <c r="AQ14" s="289">
        <f>AP14+AQ10-AQ13</f>
        <v>0</v>
      </c>
      <c r="AR14" s="288">
        <f>AQ14+AR10-AR13</f>
        <v>0</v>
      </c>
      <c r="AS14" s="291">
        <f>AR14+AS10-AS13</f>
        <v>0</v>
      </c>
      <c r="AT14" s="288"/>
      <c r="AU14" s="287"/>
      <c r="AV14" s="289"/>
      <c r="AW14" s="292"/>
      <c r="AX14" s="289"/>
      <c r="AY14" s="288"/>
      <c r="AZ14" s="290"/>
      <c r="BA14" s="292"/>
      <c r="BB14" s="293"/>
      <c r="BC14" s="294"/>
    </row>
    <row r="15" spans="1:55" ht="27" hidden="1" customHeight="1" x14ac:dyDescent="0.6">
      <c r="A15" s="1711" t="s">
        <v>491</v>
      </c>
      <c r="B15" s="1712"/>
      <c r="C15" s="1665" t="s">
        <v>502</v>
      </c>
      <c r="D15" s="1713"/>
      <c r="E15" s="1714"/>
      <c r="F15" s="1587"/>
      <c r="G15" s="210" t="s">
        <v>493</v>
      </c>
      <c r="H15" s="211"/>
      <c r="I15" s="212"/>
      <c r="J15" s="213"/>
      <c r="K15" s="213"/>
      <c r="L15" s="203" t="s">
        <v>494</v>
      </c>
      <c r="M15" s="211"/>
      <c r="N15" s="214"/>
      <c r="O15" s="214"/>
      <c r="P15" s="214"/>
      <c r="Q15" s="215"/>
      <c r="R15" s="211"/>
      <c r="S15" s="216"/>
      <c r="T15" s="204"/>
      <c r="U15" s="201"/>
      <c r="V15" s="205"/>
      <c r="W15" s="200"/>
      <c r="X15" s="217"/>
      <c r="Y15" s="218"/>
      <c r="Z15" s="222"/>
      <c r="AA15" s="295"/>
      <c r="AB15" s="221"/>
      <c r="AC15" s="222"/>
      <c r="AD15" s="218"/>
      <c r="AE15" s="222"/>
      <c r="AF15" s="217"/>
      <c r="AG15" s="221"/>
      <c r="AH15" s="222"/>
      <c r="AI15" s="222"/>
      <c r="AJ15" s="218"/>
      <c r="AK15" s="222"/>
      <c r="AL15" s="217"/>
      <c r="AM15" s="218"/>
      <c r="AN15" s="222"/>
      <c r="AO15" s="222"/>
      <c r="AP15" s="222"/>
      <c r="AQ15" s="222"/>
      <c r="AR15" s="217"/>
      <c r="AS15" s="221"/>
      <c r="AT15" s="217"/>
      <c r="AU15" s="218"/>
      <c r="AV15" s="222"/>
      <c r="AW15" s="223"/>
      <c r="AX15" s="222"/>
      <c r="AY15" s="217"/>
      <c r="AZ15" s="224"/>
      <c r="BA15" s="225"/>
      <c r="BB15" s="226"/>
      <c r="BC15" s="227">
        <f>SUM(W15:BA15)</f>
        <v>0</v>
      </c>
    </row>
    <row r="16" spans="1:55" ht="27" hidden="1" customHeight="1" x14ac:dyDescent="0.6">
      <c r="A16" s="228"/>
      <c r="B16" s="229"/>
      <c r="C16" s="1715"/>
      <c r="D16" s="1716"/>
      <c r="E16" s="1717"/>
      <c r="F16" s="1498"/>
      <c r="G16" s="230" t="s">
        <v>495</v>
      </c>
      <c r="H16" s="231"/>
      <c r="I16" s="232"/>
      <c r="J16" s="233"/>
      <c r="K16" s="233"/>
      <c r="L16" s="203" t="s">
        <v>494</v>
      </c>
      <c r="M16" s="231"/>
      <c r="N16" s="234"/>
      <c r="O16" s="234"/>
      <c r="P16" s="234"/>
      <c r="Q16" s="235"/>
      <c r="R16" s="231"/>
      <c r="S16" s="236"/>
      <c r="T16" s="204"/>
      <c r="U16" s="201"/>
      <c r="V16" s="205"/>
      <c r="W16" s="200"/>
      <c r="X16" s="237"/>
      <c r="Y16" s="238"/>
      <c r="Z16" s="239"/>
      <c r="AA16" s="240"/>
      <c r="AB16" s="241"/>
      <c r="AC16" s="239"/>
      <c r="AD16" s="238"/>
      <c r="AE16" s="239"/>
      <c r="AF16" s="237"/>
      <c r="AG16" s="241"/>
      <c r="AH16" s="239"/>
      <c r="AI16" s="239"/>
      <c r="AJ16" s="238"/>
      <c r="AK16" s="239">
        <f>AS15</f>
        <v>0</v>
      </c>
      <c r="AL16" s="237">
        <f>AT15</f>
        <v>0</v>
      </c>
      <c r="AM16" s="238">
        <f>AU15</f>
        <v>0</v>
      </c>
      <c r="AN16" s="239">
        <f t="shared" ref="AN16:AS16" si="3">AQ15</f>
        <v>0</v>
      </c>
      <c r="AO16" s="239">
        <f t="shared" si="3"/>
        <v>0</v>
      </c>
      <c r="AP16" s="239">
        <f t="shared" si="3"/>
        <v>0</v>
      </c>
      <c r="AQ16" s="239">
        <f t="shared" si="3"/>
        <v>0</v>
      </c>
      <c r="AR16" s="237">
        <f t="shared" si="3"/>
        <v>0</v>
      </c>
      <c r="AS16" s="241">
        <f t="shared" si="3"/>
        <v>0</v>
      </c>
      <c r="AT16" s="237"/>
      <c r="AU16" s="238"/>
      <c r="AV16" s="239"/>
      <c r="AW16" s="242"/>
      <c r="AX16" s="239"/>
      <c r="AY16" s="237"/>
      <c r="AZ16" s="240"/>
      <c r="BA16" s="242"/>
      <c r="BB16" s="243"/>
      <c r="BC16" s="244">
        <f>SUM(U16:BA16)</f>
        <v>0</v>
      </c>
    </row>
    <row r="17" spans="1:55" ht="27" hidden="1" customHeight="1" x14ac:dyDescent="0.6">
      <c r="A17" s="1500" t="s">
        <v>496</v>
      </c>
      <c r="B17" s="1501"/>
      <c r="C17" s="1718"/>
      <c r="D17" s="1719"/>
      <c r="E17" s="1720"/>
      <c r="F17" s="1499"/>
      <c r="G17" s="173" t="s">
        <v>497</v>
      </c>
      <c r="H17" s="245"/>
      <c r="I17" s="246"/>
      <c r="J17" s="247"/>
      <c r="K17" s="247"/>
      <c r="L17" s="203" t="s">
        <v>494</v>
      </c>
      <c r="M17" s="245"/>
      <c r="N17" s="248"/>
      <c r="O17" s="248"/>
      <c r="P17" s="248"/>
      <c r="Q17" s="249"/>
      <c r="R17" s="245"/>
      <c r="S17" s="296"/>
      <c r="T17" s="204"/>
      <c r="U17" s="201"/>
      <c r="V17" s="205"/>
      <c r="W17" s="200"/>
      <c r="X17" s="251"/>
      <c r="Y17" s="250"/>
      <c r="Z17" s="252"/>
      <c r="AA17" s="253"/>
      <c r="AB17" s="254"/>
      <c r="AC17" s="252"/>
      <c r="AD17" s="250"/>
      <c r="AE17" s="252"/>
      <c r="AF17" s="255"/>
      <c r="AG17" s="254"/>
      <c r="AH17" s="252"/>
      <c r="AI17" s="252"/>
      <c r="AJ17" s="250"/>
      <c r="AK17" s="252">
        <f>AT15</f>
        <v>0</v>
      </c>
      <c r="AL17" s="255">
        <f>AU15</f>
        <v>0</v>
      </c>
      <c r="AM17" s="250">
        <f>AV15</f>
        <v>0</v>
      </c>
      <c r="AN17" s="252">
        <f t="shared" ref="AN17:AS17" si="4">AR15</f>
        <v>0</v>
      </c>
      <c r="AO17" s="252">
        <f t="shared" si="4"/>
        <v>0</v>
      </c>
      <c r="AP17" s="252">
        <f t="shared" si="4"/>
        <v>0</v>
      </c>
      <c r="AQ17" s="252">
        <f t="shared" si="4"/>
        <v>0</v>
      </c>
      <c r="AR17" s="255">
        <f t="shared" si="4"/>
        <v>0</v>
      </c>
      <c r="AS17" s="254">
        <f t="shared" si="4"/>
        <v>0</v>
      </c>
      <c r="AT17" s="255"/>
      <c r="AU17" s="250"/>
      <c r="AV17" s="252"/>
      <c r="AW17" s="256"/>
      <c r="AX17" s="257"/>
      <c r="AY17" s="251"/>
      <c r="AZ17" s="258"/>
      <c r="BA17" s="256"/>
      <c r="BB17" s="259"/>
      <c r="BC17" s="260">
        <f>SUM(S17:AW17)</f>
        <v>0</v>
      </c>
    </row>
    <row r="18" spans="1:55" ht="27" hidden="1" customHeight="1" x14ac:dyDescent="0.6">
      <c r="A18" s="1472" t="s">
        <v>498</v>
      </c>
      <c r="B18" s="1473"/>
      <c r="C18" s="1602" t="s">
        <v>499</v>
      </c>
      <c r="D18" s="1477"/>
      <c r="E18" s="1478"/>
      <c r="F18" s="1479"/>
      <c r="G18" s="1477"/>
      <c r="H18" s="297"/>
      <c r="I18" s="298"/>
      <c r="J18" s="299"/>
      <c r="K18" s="299"/>
      <c r="L18" s="203" t="s">
        <v>494</v>
      </c>
      <c r="M18" s="297"/>
      <c r="N18" s="300"/>
      <c r="O18" s="300"/>
      <c r="P18" s="300"/>
      <c r="Q18" s="301"/>
      <c r="R18" s="297"/>
      <c r="S18" s="302"/>
      <c r="T18" s="204"/>
      <c r="U18" s="201"/>
      <c r="V18" s="205"/>
      <c r="W18" s="200"/>
      <c r="X18" s="303"/>
      <c r="Y18" s="302"/>
      <c r="Z18" s="304"/>
      <c r="AA18" s="305"/>
      <c r="AB18" s="306"/>
      <c r="AC18" s="304"/>
      <c r="AD18" s="302"/>
      <c r="AE18" s="304"/>
      <c r="AF18" s="303"/>
      <c r="AG18" s="306"/>
      <c r="AH18" s="304"/>
      <c r="AI18" s="304"/>
      <c r="AJ18" s="302"/>
      <c r="AK18" s="304">
        <f>AJ18+AK17-AK16</f>
        <v>0</v>
      </c>
      <c r="AL18" s="303">
        <f>AK18+AL17-AL16</f>
        <v>0</v>
      </c>
      <c r="AM18" s="302">
        <f>AL18+AM17-AM16</f>
        <v>0</v>
      </c>
      <c r="AN18" s="304">
        <f>AH18+AN17-AN16</f>
        <v>0</v>
      </c>
      <c r="AO18" s="304">
        <f>AN18+AO17-AO16</f>
        <v>0</v>
      </c>
      <c r="AP18" s="304">
        <f>AO18+AP17-AP16</f>
        <v>0</v>
      </c>
      <c r="AQ18" s="304">
        <f>AP18+AQ17-AQ16</f>
        <v>0</v>
      </c>
      <c r="AR18" s="303">
        <f>AQ18+AR17-AR16</f>
        <v>0</v>
      </c>
      <c r="AS18" s="306">
        <f>AR18+AS17-AS16</f>
        <v>0</v>
      </c>
      <c r="AT18" s="303"/>
      <c r="AU18" s="302"/>
      <c r="AV18" s="304"/>
      <c r="AW18" s="307"/>
      <c r="AX18" s="304"/>
      <c r="AY18" s="303"/>
      <c r="AZ18" s="305"/>
      <c r="BA18" s="307"/>
      <c r="BB18" s="308"/>
      <c r="BC18" s="309">
        <f>AZ18</f>
        <v>0</v>
      </c>
    </row>
    <row r="19" spans="1:55" ht="27" hidden="1" customHeight="1" x14ac:dyDescent="0.6">
      <c r="A19" s="1474"/>
      <c r="B19" s="1475"/>
      <c r="C19" s="1597" t="s">
        <v>500</v>
      </c>
      <c r="D19" s="1480"/>
      <c r="E19" s="1481"/>
      <c r="F19" s="1603"/>
      <c r="G19" s="1480"/>
      <c r="H19" s="274"/>
      <c r="I19" s="169"/>
      <c r="J19" s="275"/>
      <c r="K19" s="275"/>
      <c r="L19" s="203" t="s">
        <v>494</v>
      </c>
      <c r="M19" s="274"/>
      <c r="N19" s="276"/>
      <c r="O19" s="276"/>
      <c r="P19" s="276"/>
      <c r="Q19" s="277"/>
      <c r="R19" s="274"/>
      <c r="S19" s="278"/>
      <c r="T19" s="204"/>
      <c r="U19" s="201"/>
      <c r="V19" s="205"/>
      <c r="W19" s="200"/>
      <c r="X19" s="279"/>
      <c r="Y19" s="280"/>
      <c r="Z19" s="281"/>
      <c r="AA19" s="282"/>
      <c r="AB19" s="283"/>
      <c r="AC19" s="281"/>
      <c r="AD19" s="280"/>
      <c r="AE19" s="281"/>
      <c r="AF19" s="279"/>
      <c r="AG19" s="283"/>
      <c r="AH19" s="281"/>
      <c r="AI19" s="281"/>
      <c r="AJ19" s="280"/>
      <c r="AK19" s="281">
        <f>AS15</f>
        <v>0</v>
      </c>
      <c r="AL19" s="279">
        <f>AT15</f>
        <v>0</v>
      </c>
      <c r="AM19" s="280">
        <f>AU15</f>
        <v>0</v>
      </c>
      <c r="AN19" s="281">
        <f t="shared" ref="AN19:AS19" si="5">AQ15</f>
        <v>0</v>
      </c>
      <c r="AO19" s="281">
        <f t="shared" si="5"/>
        <v>0</v>
      </c>
      <c r="AP19" s="281">
        <f t="shared" si="5"/>
        <v>0</v>
      </c>
      <c r="AQ19" s="281">
        <f t="shared" si="5"/>
        <v>0</v>
      </c>
      <c r="AR19" s="279">
        <f t="shared" si="5"/>
        <v>0</v>
      </c>
      <c r="AS19" s="283">
        <f t="shared" si="5"/>
        <v>0</v>
      </c>
      <c r="AT19" s="279"/>
      <c r="AU19" s="280"/>
      <c r="AV19" s="281"/>
      <c r="AW19" s="284"/>
      <c r="AX19" s="281"/>
      <c r="AY19" s="279"/>
      <c r="AZ19" s="282"/>
      <c r="BA19" s="284"/>
      <c r="BB19" s="285"/>
      <c r="BC19" s="286"/>
    </row>
    <row r="20" spans="1:55" ht="38.15" hidden="1" customHeight="1" x14ac:dyDescent="0.6">
      <c r="A20" s="1455"/>
      <c r="B20" s="1476"/>
      <c r="C20" s="1598" t="s">
        <v>501</v>
      </c>
      <c r="D20" s="1583"/>
      <c r="E20" s="1584"/>
      <c r="F20" s="1588"/>
      <c r="G20" s="1583"/>
      <c r="H20" s="241"/>
      <c r="I20" s="237"/>
      <c r="J20" s="238"/>
      <c r="K20" s="238"/>
      <c r="L20" s="203" t="s">
        <v>494</v>
      </c>
      <c r="M20" s="241"/>
      <c r="N20" s="239"/>
      <c r="O20" s="239"/>
      <c r="P20" s="239"/>
      <c r="Q20" s="240"/>
      <c r="R20" s="241"/>
      <c r="S20" s="310"/>
      <c r="T20" s="204"/>
      <c r="U20" s="201"/>
      <c r="V20" s="205"/>
      <c r="W20" s="200"/>
      <c r="X20" s="311"/>
      <c r="Y20" s="310"/>
      <c r="Z20" s="312"/>
      <c r="AA20" s="313"/>
      <c r="AB20" s="314"/>
      <c r="AC20" s="312"/>
      <c r="AD20" s="310"/>
      <c r="AE20" s="312"/>
      <c r="AF20" s="311"/>
      <c r="AG20" s="314"/>
      <c r="AH20" s="312"/>
      <c r="AI20" s="312"/>
      <c r="AJ20" s="310"/>
      <c r="AK20" s="312">
        <f>AJ20+AK16-AK19</f>
        <v>0</v>
      </c>
      <c r="AL20" s="311">
        <f>AK20+AL16-AL19</f>
        <v>0</v>
      </c>
      <c r="AM20" s="310">
        <f>AL20+AM16-AM19</f>
        <v>0</v>
      </c>
      <c r="AN20" s="312">
        <f>AH20+AN16-AN19</f>
        <v>0</v>
      </c>
      <c r="AO20" s="312">
        <f>AN20+AO16-AO19</f>
        <v>0</v>
      </c>
      <c r="AP20" s="312">
        <f>AO20+AP16-AP19</f>
        <v>0</v>
      </c>
      <c r="AQ20" s="312">
        <f>AP20+AQ16-AQ19</f>
        <v>0</v>
      </c>
      <c r="AR20" s="311">
        <f>AQ20+AR16-AR19</f>
        <v>0</v>
      </c>
      <c r="AS20" s="314">
        <f>AR20+AS16-AS19</f>
        <v>0</v>
      </c>
      <c r="AT20" s="311"/>
      <c r="AU20" s="310"/>
      <c r="AV20" s="312"/>
      <c r="AW20" s="315"/>
      <c r="AX20" s="312"/>
      <c r="AY20" s="311"/>
      <c r="AZ20" s="313"/>
      <c r="BA20" s="315"/>
      <c r="BB20" s="316"/>
      <c r="BC20" s="317">
        <f>AZ20</f>
        <v>0</v>
      </c>
    </row>
    <row r="21" spans="1:55" ht="38.25" hidden="1" customHeight="1" x14ac:dyDescent="0.6">
      <c r="A21" s="1702" t="s">
        <v>503</v>
      </c>
      <c r="B21" s="1703"/>
      <c r="C21" s="1703"/>
      <c r="D21" s="1703"/>
      <c r="E21" s="1704"/>
      <c r="F21" s="1497"/>
      <c r="G21" s="318" t="s">
        <v>493</v>
      </c>
      <c r="H21" s="319"/>
      <c r="I21" s="320"/>
      <c r="J21" s="321"/>
      <c r="K21" s="321"/>
      <c r="L21" s="203" t="s">
        <v>494</v>
      </c>
      <c r="M21" s="319"/>
      <c r="N21" s="322"/>
      <c r="O21" s="322"/>
      <c r="P21" s="322"/>
      <c r="Q21" s="323"/>
      <c r="R21" s="319"/>
      <c r="S21" s="324"/>
      <c r="T21" s="204"/>
      <c r="U21" s="201"/>
      <c r="V21" s="205"/>
      <c r="W21" s="200"/>
      <c r="X21" s="325"/>
      <c r="Y21" s="326"/>
      <c r="Z21" s="327"/>
      <c r="AA21" s="328"/>
      <c r="AB21" s="329"/>
      <c r="AC21" s="327"/>
      <c r="AD21" s="326"/>
      <c r="AE21" s="327"/>
      <c r="AF21" s="325"/>
      <c r="AG21" s="329"/>
      <c r="AH21" s="327"/>
      <c r="AI21" s="327"/>
      <c r="AJ21" s="326"/>
      <c r="AK21" s="327"/>
      <c r="AL21" s="325"/>
      <c r="AM21" s="326"/>
      <c r="AN21" s="327"/>
      <c r="AO21" s="327"/>
      <c r="AP21" s="327"/>
      <c r="AQ21" s="327"/>
      <c r="AR21" s="325"/>
      <c r="AS21" s="329"/>
      <c r="AT21" s="325"/>
      <c r="AU21" s="326"/>
      <c r="AV21" s="327"/>
      <c r="AW21" s="330"/>
      <c r="AX21" s="327"/>
      <c r="AY21" s="325"/>
      <c r="AZ21" s="328"/>
      <c r="BA21" s="331"/>
      <c r="BB21" s="332"/>
      <c r="BC21" s="333">
        <f>SUM(T21:BA21)</f>
        <v>0</v>
      </c>
    </row>
    <row r="22" spans="1:55" ht="38.25" hidden="1" customHeight="1" x14ac:dyDescent="0.6">
      <c r="A22" s="1705"/>
      <c r="B22" s="1706"/>
      <c r="C22" s="1706"/>
      <c r="D22" s="1706"/>
      <c r="E22" s="1707"/>
      <c r="F22" s="1498"/>
      <c r="G22" s="334" t="s">
        <v>495</v>
      </c>
      <c r="H22" s="335"/>
      <c r="I22" s="336"/>
      <c r="J22" s="337"/>
      <c r="K22" s="338"/>
      <c r="L22" s="203" t="s">
        <v>494</v>
      </c>
      <c r="M22" s="335"/>
      <c r="N22" s="339"/>
      <c r="O22" s="340"/>
      <c r="P22" s="339"/>
      <c r="Q22" s="341"/>
      <c r="R22" s="342"/>
      <c r="S22" s="343"/>
      <c r="T22" s="204"/>
      <c r="U22" s="201"/>
      <c r="V22" s="205"/>
      <c r="W22" s="200"/>
      <c r="X22" s="344"/>
      <c r="Y22" s="343"/>
      <c r="Z22" s="345"/>
      <c r="AA22" s="346"/>
      <c r="AB22" s="342"/>
      <c r="AC22" s="345"/>
      <c r="AD22" s="343"/>
      <c r="AE22" s="345"/>
      <c r="AF22" s="344"/>
      <c r="AG22" s="342"/>
      <c r="AH22" s="345"/>
      <c r="AI22" s="345"/>
      <c r="AJ22" s="343"/>
      <c r="AK22" s="345">
        <f>AS21</f>
        <v>0</v>
      </c>
      <c r="AL22" s="344">
        <f>AT21</f>
        <v>0</v>
      </c>
      <c r="AM22" s="343">
        <f>AU21</f>
        <v>0</v>
      </c>
      <c r="AN22" s="339">
        <f>AQ21</f>
        <v>0</v>
      </c>
      <c r="AO22" s="339">
        <f>AR21</f>
        <v>0</v>
      </c>
      <c r="AP22" s="339">
        <f>AS21</f>
        <v>0</v>
      </c>
      <c r="AQ22" s="339">
        <f>AT21</f>
        <v>0</v>
      </c>
      <c r="AR22" s="336"/>
      <c r="AS22" s="335"/>
      <c r="AT22" s="336">
        <f>AW21</f>
        <v>0</v>
      </c>
      <c r="AU22" s="338">
        <f>AX21</f>
        <v>0</v>
      </c>
      <c r="AV22" s="339">
        <f>AY21</f>
        <v>0</v>
      </c>
      <c r="AW22" s="347">
        <f>AZ21</f>
        <v>0</v>
      </c>
      <c r="AX22" s="339">
        <f>BA21</f>
        <v>0</v>
      </c>
      <c r="AY22" s="336"/>
      <c r="AZ22" s="341"/>
      <c r="BA22" s="347"/>
      <c r="BB22" s="348"/>
      <c r="BC22" s="349">
        <f>SUM(Q22:BA22)</f>
        <v>0</v>
      </c>
    </row>
    <row r="23" spans="1:55" ht="48" hidden="1" customHeight="1" x14ac:dyDescent="0.6">
      <c r="A23" s="1708"/>
      <c r="B23" s="1709"/>
      <c r="C23" s="1709"/>
      <c r="D23" s="1709"/>
      <c r="E23" s="1710"/>
      <c r="F23" s="1499"/>
      <c r="G23" s="350" t="s">
        <v>497</v>
      </c>
      <c r="H23" s="351"/>
      <c r="I23" s="352"/>
      <c r="J23" s="353"/>
      <c r="K23" s="353"/>
      <c r="L23" s="203" t="s">
        <v>494</v>
      </c>
      <c r="M23" s="351"/>
      <c r="N23" s="354"/>
      <c r="O23" s="354"/>
      <c r="P23" s="354"/>
      <c r="Q23" s="355"/>
      <c r="R23" s="351"/>
      <c r="S23" s="353"/>
      <c r="T23" s="204"/>
      <c r="U23" s="201"/>
      <c r="V23" s="205"/>
      <c r="W23" s="200"/>
      <c r="X23" s="352"/>
      <c r="Y23" s="353"/>
      <c r="Z23" s="354"/>
      <c r="AA23" s="355"/>
      <c r="AB23" s="351"/>
      <c r="AC23" s="354"/>
      <c r="AD23" s="353"/>
      <c r="AE23" s="354"/>
      <c r="AF23" s="352"/>
      <c r="AG23" s="351"/>
      <c r="AH23" s="354"/>
      <c r="AI23" s="354"/>
      <c r="AJ23" s="353"/>
      <c r="AK23" s="354">
        <f>AT21</f>
        <v>0</v>
      </c>
      <c r="AL23" s="352">
        <f>AU21</f>
        <v>0</v>
      </c>
      <c r="AM23" s="353">
        <f>AV21</f>
        <v>0</v>
      </c>
      <c r="AN23" s="354">
        <f t="shared" ref="AN23:AU23" si="6">AR21</f>
        <v>0</v>
      </c>
      <c r="AO23" s="354">
        <f t="shared" si="6"/>
        <v>0</v>
      </c>
      <c r="AP23" s="354">
        <f t="shared" si="6"/>
        <v>0</v>
      </c>
      <c r="AQ23" s="354">
        <f t="shared" si="6"/>
        <v>0</v>
      </c>
      <c r="AR23" s="352">
        <f t="shared" si="6"/>
        <v>0</v>
      </c>
      <c r="AS23" s="351">
        <f t="shared" si="6"/>
        <v>0</v>
      </c>
      <c r="AT23" s="352">
        <f t="shared" si="6"/>
        <v>0</v>
      </c>
      <c r="AU23" s="353">
        <f t="shared" si="6"/>
        <v>0</v>
      </c>
      <c r="AV23" s="354"/>
      <c r="AW23" s="356"/>
      <c r="AX23" s="357"/>
      <c r="AY23" s="358"/>
      <c r="AZ23" s="359"/>
      <c r="BA23" s="356"/>
      <c r="BB23" s="360"/>
      <c r="BC23" s="361">
        <f>SUM(O23:AW23)</f>
        <v>0</v>
      </c>
    </row>
    <row r="24" spans="1:55" ht="38.25" hidden="1" customHeight="1" x14ac:dyDescent="0.6">
      <c r="A24" s="1472"/>
      <c r="B24" s="1473"/>
      <c r="C24" s="1602" t="s">
        <v>499</v>
      </c>
      <c r="D24" s="1477"/>
      <c r="E24" s="1478"/>
      <c r="F24" s="1479"/>
      <c r="G24" s="1477"/>
      <c r="H24" s="362"/>
      <c r="I24" s="363"/>
      <c r="J24" s="364"/>
      <c r="K24" s="364"/>
      <c r="L24" s="203" t="s">
        <v>494</v>
      </c>
      <c r="M24" s="362"/>
      <c r="N24" s="365"/>
      <c r="O24" s="365"/>
      <c r="P24" s="365"/>
      <c r="Q24" s="366"/>
      <c r="R24" s="362"/>
      <c r="S24" s="367"/>
      <c r="T24" s="204"/>
      <c r="U24" s="201"/>
      <c r="V24" s="205"/>
      <c r="W24" s="200"/>
      <c r="X24" s="368"/>
      <c r="Y24" s="367"/>
      <c r="Z24" s="369"/>
      <c r="AA24" s="370"/>
      <c r="AB24" s="371"/>
      <c r="AC24" s="369"/>
      <c r="AD24" s="367"/>
      <c r="AE24" s="369"/>
      <c r="AF24" s="372"/>
      <c r="AG24" s="371"/>
      <c r="AH24" s="369"/>
      <c r="AI24" s="369"/>
      <c r="AJ24" s="367"/>
      <c r="AK24" s="369">
        <f>AJ24+AK23-AK22</f>
        <v>0</v>
      </c>
      <c r="AL24" s="372">
        <f>AK24+AL23-AL22</f>
        <v>0</v>
      </c>
      <c r="AM24" s="367">
        <f>AL24+AM23-AM22</f>
        <v>0</v>
      </c>
      <c r="AN24" s="369">
        <f>AH24+AN23-AN22</f>
        <v>0</v>
      </c>
      <c r="AO24" s="369">
        <f t="shared" ref="AO24:AY24" si="7">AN24+AO23-AO22</f>
        <v>0</v>
      </c>
      <c r="AP24" s="369">
        <f t="shared" si="7"/>
        <v>0</v>
      </c>
      <c r="AQ24" s="369">
        <f t="shared" si="7"/>
        <v>0</v>
      </c>
      <c r="AR24" s="372">
        <f t="shared" si="7"/>
        <v>0</v>
      </c>
      <c r="AS24" s="371">
        <f t="shared" si="7"/>
        <v>0</v>
      </c>
      <c r="AT24" s="372">
        <f t="shared" si="7"/>
        <v>0</v>
      </c>
      <c r="AU24" s="367">
        <f t="shared" si="7"/>
        <v>0</v>
      </c>
      <c r="AV24" s="369">
        <f t="shared" si="7"/>
        <v>0</v>
      </c>
      <c r="AW24" s="373">
        <f t="shared" si="7"/>
        <v>0</v>
      </c>
      <c r="AX24" s="369">
        <f t="shared" si="7"/>
        <v>0</v>
      </c>
      <c r="AY24" s="372">
        <f t="shared" si="7"/>
        <v>0</v>
      </c>
      <c r="AZ24" s="370"/>
      <c r="BA24" s="373"/>
      <c r="BB24" s="374"/>
      <c r="BC24" s="309"/>
    </row>
    <row r="25" spans="1:55" ht="38.25" hidden="1" customHeight="1" x14ac:dyDescent="0.6">
      <c r="A25" s="1474"/>
      <c r="B25" s="1475"/>
      <c r="C25" s="1597" t="s">
        <v>500</v>
      </c>
      <c r="D25" s="1480"/>
      <c r="E25" s="1481"/>
      <c r="F25" s="1603"/>
      <c r="G25" s="1480"/>
      <c r="H25" s="375"/>
      <c r="I25" s="376"/>
      <c r="J25" s="377"/>
      <c r="K25" s="377"/>
      <c r="L25" s="203" t="s">
        <v>494</v>
      </c>
      <c r="M25" s="375"/>
      <c r="N25" s="378"/>
      <c r="O25" s="378"/>
      <c r="P25" s="378"/>
      <c r="Q25" s="379"/>
      <c r="R25" s="375"/>
      <c r="S25" s="380"/>
      <c r="T25" s="204"/>
      <c r="U25" s="201"/>
      <c r="V25" s="205"/>
      <c r="W25" s="200"/>
      <c r="X25" s="381"/>
      <c r="Y25" s="380"/>
      <c r="Z25" s="382"/>
      <c r="AA25" s="383"/>
      <c r="AB25" s="384"/>
      <c r="AC25" s="382"/>
      <c r="AD25" s="380"/>
      <c r="AE25" s="382"/>
      <c r="AF25" s="381"/>
      <c r="AG25" s="384"/>
      <c r="AH25" s="385"/>
      <c r="AI25" s="382"/>
      <c r="AJ25" s="380"/>
      <c r="AK25" s="382"/>
      <c r="AL25" s="381">
        <f>AS21</f>
        <v>0</v>
      </c>
      <c r="AM25" s="386">
        <f>AT21</f>
        <v>0</v>
      </c>
      <c r="AN25" s="382">
        <f t="shared" ref="AN25:AY25" si="8">AP21</f>
        <v>0</v>
      </c>
      <c r="AO25" s="382">
        <f t="shared" si="8"/>
        <v>0</v>
      </c>
      <c r="AP25" s="382">
        <f t="shared" si="8"/>
        <v>0</v>
      </c>
      <c r="AQ25" s="382">
        <f t="shared" si="8"/>
        <v>0</v>
      </c>
      <c r="AR25" s="381">
        <f t="shared" si="8"/>
        <v>0</v>
      </c>
      <c r="AS25" s="384">
        <f t="shared" si="8"/>
        <v>0</v>
      </c>
      <c r="AT25" s="381">
        <f t="shared" si="8"/>
        <v>0</v>
      </c>
      <c r="AU25" s="380">
        <f t="shared" si="8"/>
        <v>0</v>
      </c>
      <c r="AV25" s="382">
        <f t="shared" si="8"/>
        <v>0</v>
      </c>
      <c r="AW25" s="387">
        <f t="shared" si="8"/>
        <v>0</v>
      </c>
      <c r="AX25" s="382">
        <f t="shared" si="8"/>
        <v>0</v>
      </c>
      <c r="AY25" s="381">
        <f t="shared" si="8"/>
        <v>0</v>
      </c>
      <c r="AZ25" s="388"/>
      <c r="BA25" s="387"/>
      <c r="BB25" s="389"/>
      <c r="BC25" s="286"/>
    </row>
    <row r="26" spans="1:55" ht="38.25" hidden="1" customHeight="1" x14ac:dyDescent="0.6">
      <c r="A26" s="1455"/>
      <c r="B26" s="1476"/>
      <c r="C26" s="1598" t="s">
        <v>501</v>
      </c>
      <c r="D26" s="1583"/>
      <c r="E26" s="1584"/>
      <c r="F26" s="1588"/>
      <c r="G26" s="1583"/>
      <c r="H26" s="390"/>
      <c r="I26" s="391"/>
      <c r="J26" s="392"/>
      <c r="K26" s="392"/>
      <c r="L26" s="203" t="s">
        <v>494</v>
      </c>
      <c r="M26" s="390"/>
      <c r="N26" s="393"/>
      <c r="O26" s="393"/>
      <c r="P26" s="393"/>
      <c r="Q26" s="394"/>
      <c r="R26" s="395"/>
      <c r="S26" s="396"/>
      <c r="T26" s="204"/>
      <c r="U26" s="201"/>
      <c r="V26" s="205"/>
      <c r="W26" s="200"/>
      <c r="X26" s="397"/>
      <c r="Y26" s="398"/>
      <c r="Z26" s="399"/>
      <c r="AA26" s="400"/>
      <c r="AB26" s="401"/>
      <c r="AC26" s="402"/>
      <c r="AD26" s="403"/>
      <c r="AE26" s="402"/>
      <c r="AF26" s="404"/>
      <c r="AG26" s="401"/>
      <c r="AH26" s="402"/>
      <c r="AI26" s="402"/>
      <c r="AJ26" s="403"/>
      <c r="AK26" s="402">
        <f>AJ26+AK22-AK25</f>
        <v>0</v>
      </c>
      <c r="AL26" s="404"/>
      <c r="AM26" s="403">
        <f>AL26+AM22-AM25</f>
        <v>0</v>
      </c>
      <c r="AN26" s="402">
        <f>AH26+AN22-AN25</f>
        <v>0</v>
      </c>
      <c r="AO26" s="405">
        <f t="shared" ref="AO26:AU26" si="9">AN26+AO22-AO25</f>
        <v>0</v>
      </c>
      <c r="AP26" s="405">
        <f t="shared" si="9"/>
        <v>0</v>
      </c>
      <c r="AQ26" s="405">
        <f t="shared" si="9"/>
        <v>0</v>
      </c>
      <c r="AR26" s="406">
        <f t="shared" si="9"/>
        <v>0</v>
      </c>
      <c r="AS26" s="407">
        <f t="shared" si="9"/>
        <v>0</v>
      </c>
      <c r="AT26" s="406">
        <f t="shared" si="9"/>
        <v>0</v>
      </c>
      <c r="AU26" s="408">
        <f t="shared" si="9"/>
        <v>0</v>
      </c>
      <c r="AV26" s="405"/>
      <c r="AW26" s="409">
        <f>AV26+AW22-AW25</f>
        <v>0</v>
      </c>
      <c r="AX26" s="405">
        <f>AW26+AX22-AX25</f>
        <v>0</v>
      </c>
      <c r="AY26" s="406">
        <f>AX26+AY22-AY25</f>
        <v>0</v>
      </c>
      <c r="AZ26" s="410">
        <f>AY26+AZ22-AZ25</f>
        <v>0</v>
      </c>
      <c r="BA26" s="411"/>
      <c r="BB26" s="412"/>
      <c r="BC26" s="294"/>
    </row>
    <row r="27" spans="1:55" ht="38.25" customHeight="1" x14ac:dyDescent="0.6">
      <c r="A27" s="1686" t="s">
        <v>504</v>
      </c>
      <c r="B27" s="1687"/>
      <c r="C27" s="1687"/>
      <c r="D27" s="1687"/>
      <c r="E27" s="1688"/>
      <c r="F27" s="1497"/>
      <c r="G27" s="413" t="s">
        <v>493</v>
      </c>
      <c r="H27" s="414">
        <v>60</v>
      </c>
      <c r="I27" s="415">
        <v>60</v>
      </c>
      <c r="J27" s="416">
        <v>60</v>
      </c>
      <c r="K27" s="416">
        <v>60</v>
      </c>
      <c r="L27" s="417">
        <v>0</v>
      </c>
      <c r="M27" s="418">
        <v>0</v>
      </c>
      <c r="N27" s="419">
        <v>0</v>
      </c>
      <c r="O27" s="419">
        <v>16</v>
      </c>
      <c r="P27" s="419">
        <v>60</v>
      </c>
      <c r="Q27" s="420">
        <v>60</v>
      </c>
      <c r="R27" s="418">
        <v>60</v>
      </c>
      <c r="S27" s="421">
        <v>61</v>
      </c>
      <c r="T27" s="422">
        <v>60</v>
      </c>
      <c r="U27" s="423">
        <v>60</v>
      </c>
      <c r="V27" s="424">
        <v>59</v>
      </c>
      <c r="W27" s="425">
        <v>59</v>
      </c>
      <c r="X27" s="423">
        <v>60</v>
      </c>
      <c r="Y27" s="421">
        <v>59</v>
      </c>
      <c r="Z27" s="422">
        <v>58</v>
      </c>
      <c r="AA27" s="424">
        <v>59</v>
      </c>
      <c r="AB27" s="426"/>
      <c r="AC27" s="427"/>
      <c r="AD27" s="428"/>
      <c r="AE27" s="427"/>
      <c r="AF27" s="429"/>
      <c r="AG27" s="426"/>
      <c r="AH27" s="427"/>
      <c r="AI27" s="427"/>
      <c r="AJ27" s="428"/>
      <c r="AK27" s="427"/>
      <c r="AL27" s="429"/>
      <c r="AM27" s="428"/>
      <c r="AN27" s="427"/>
      <c r="AO27" s="427"/>
      <c r="AP27" s="427"/>
      <c r="AQ27" s="427"/>
      <c r="AR27" s="429"/>
      <c r="AS27" s="426"/>
      <c r="AT27" s="429"/>
      <c r="AU27" s="428"/>
      <c r="AV27" s="427"/>
      <c r="AW27" s="430"/>
      <c r="AX27" s="427"/>
      <c r="AY27" s="429"/>
      <c r="AZ27" s="431"/>
      <c r="BA27" s="432"/>
      <c r="BB27" s="433"/>
      <c r="BC27" s="434">
        <f>SUM(N27:BA27)</f>
        <v>731</v>
      </c>
    </row>
    <row r="28" spans="1:55" ht="38.25" customHeight="1" x14ac:dyDescent="0.6">
      <c r="A28" s="1689"/>
      <c r="B28" s="1690"/>
      <c r="C28" s="1690"/>
      <c r="D28" s="1690"/>
      <c r="E28" s="1691"/>
      <c r="F28" s="1498"/>
      <c r="G28" s="435" t="s">
        <v>495</v>
      </c>
      <c r="H28" s="436">
        <f>K27</f>
        <v>60</v>
      </c>
      <c r="I28" s="437">
        <f>K27</f>
        <v>60</v>
      </c>
      <c r="J28" s="438">
        <f t="shared" ref="J28:AI28" si="10">L27</f>
        <v>0</v>
      </c>
      <c r="K28" s="343">
        <f t="shared" si="10"/>
        <v>0</v>
      </c>
      <c r="L28" s="346">
        <f t="shared" si="10"/>
        <v>0</v>
      </c>
      <c r="M28" s="439">
        <f t="shared" si="10"/>
        <v>16</v>
      </c>
      <c r="N28" s="440">
        <f t="shared" si="10"/>
        <v>60</v>
      </c>
      <c r="O28" s="343">
        <f t="shared" si="10"/>
        <v>60</v>
      </c>
      <c r="P28" s="343">
        <f t="shared" si="10"/>
        <v>60</v>
      </c>
      <c r="Q28" s="346">
        <f t="shared" si="10"/>
        <v>61</v>
      </c>
      <c r="R28" s="439">
        <f t="shared" si="10"/>
        <v>60</v>
      </c>
      <c r="S28" s="440">
        <f t="shared" si="10"/>
        <v>60</v>
      </c>
      <c r="T28" s="343">
        <f t="shared" si="10"/>
        <v>59</v>
      </c>
      <c r="U28" s="343">
        <f t="shared" si="10"/>
        <v>59</v>
      </c>
      <c r="V28" s="346">
        <f t="shared" si="10"/>
        <v>60</v>
      </c>
      <c r="W28" s="439">
        <f t="shared" si="10"/>
        <v>59</v>
      </c>
      <c r="X28" s="440">
        <f t="shared" si="10"/>
        <v>58</v>
      </c>
      <c r="Y28" s="343">
        <f t="shared" si="10"/>
        <v>59</v>
      </c>
      <c r="Z28" s="343">
        <f t="shared" si="10"/>
        <v>0</v>
      </c>
      <c r="AA28" s="346">
        <f t="shared" si="10"/>
        <v>0</v>
      </c>
      <c r="AB28" s="439">
        <f t="shared" si="10"/>
        <v>0</v>
      </c>
      <c r="AC28" s="440">
        <f t="shared" si="10"/>
        <v>0</v>
      </c>
      <c r="AD28" s="343">
        <f t="shared" si="10"/>
        <v>0</v>
      </c>
      <c r="AE28" s="343">
        <f t="shared" si="10"/>
        <v>0</v>
      </c>
      <c r="AF28" s="343">
        <f t="shared" si="10"/>
        <v>0</v>
      </c>
      <c r="AG28" s="342">
        <f t="shared" si="10"/>
        <v>0</v>
      </c>
      <c r="AH28" s="345">
        <f t="shared" si="10"/>
        <v>0</v>
      </c>
      <c r="AI28" s="345">
        <f t="shared" si="10"/>
        <v>0</v>
      </c>
      <c r="AJ28" s="343">
        <f>AM27</f>
        <v>0</v>
      </c>
      <c r="AK28" s="345">
        <f>AN27</f>
        <v>0</v>
      </c>
      <c r="AL28" s="344">
        <f>AO27</f>
        <v>0</v>
      </c>
      <c r="AM28" s="343">
        <f t="shared" ref="AM28:BB28" si="11">AP27</f>
        <v>0</v>
      </c>
      <c r="AN28" s="345">
        <f t="shared" si="11"/>
        <v>0</v>
      </c>
      <c r="AO28" s="339">
        <f t="shared" si="11"/>
        <v>0</v>
      </c>
      <c r="AP28" s="339">
        <f t="shared" si="11"/>
        <v>0</v>
      </c>
      <c r="AQ28" s="339">
        <f t="shared" si="11"/>
        <v>0</v>
      </c>
      <c r="AR28" s="336">
        <f t="shared" si="11"/>
        <v>0</v>
      </c>
      <c r="AS28" s="335">
        <f t="shared" si="11"/>
        <v>0</v>
      </c>
      <c r="AT28" s="336">
        <f t="shared" si="11"/>
        <v>0</v>
      </c>
      <c r="AU28" s="338">
        <f t="shared" si="11"/>
        <v>0</v>
      </c>
      <c r="AV28" s="339">
        <f t="shared" si="11"/>
        <v>0</v>
      </c>
      <c r="AW28" s="347">
        <f t="shared" si="11"/>
        <v>0</v>
      </c>
      <c r="AX28" s="339">
        <f t="shared" si="11"/>
        <v>0</v>
      </c>
      <c r="AY28" s="336">
        <f t="shared" si="11"/>
        <v>0</v>
      </c>
      <c r="AZ28" s="341"/>
      <c r="BA28" s="347">
        <f t="shared" si="11"/>
        <v>0</v>
      </c>
      <c r="BB28" s="348">
        <f t="shared" si="11"/>
        <v>0</v>
      </c>
      <c r="BC28" s="349">
        <f>SUM(L28:AW28)</f>
        <v>731</v>
      </c>
    </row>
    <row r="29" spans="1:55" ht="48" customHeight="1" x14ac:dyDescent="0.6">
      <c r="A29" s="1692"/>
      <c r="B29" s="1693"/>
      <c r="C29" s="1693"/>
      <c r="D29" s="1693"/>
      <c r="E29" s="1694"/>
      <c r="F29" s="1499"/>
      <c r="G29" s="441" t="s">
        <v>497</v>
      </c>
      <c r="H29" s="442">
        <f>L27</f>
        <v>0</v>
      </c>
      <c r="I29" s="352">
        <f t="shared" ref="I29:AD29" si="12">M27</f>
        <v>0</v>
      </c>
      <c r="J29" s="353">
        <f t="shared" si="12"/>
        <v>0</v>
      </c>
      <c r="K29" s="353">
        <f t="shared" si="12"/>
        <v>16</v>
      </c>
      <c r="L29" s="443">
        <f t="shared" si="12"/>
        <v>60</v>
      </c>
      <c r="M29" s="351">
        <f t="shared" si="12"/>
        <v>60</v>
      </c>
      <c r="N29" s="354">
        <f t="shared" si="12"/>
        <v>60</v>
      </c>
      <c r="O29" s="354">
        <f t="shared" si="12"/>
        <v>61</v>
      </c>
      <c r="P29" s="354">
        <f t="shared" si="12"/>
        <v>60</v>
      </c>
      <c r="Q29" s="355">
        <f t="shared" si="12"/>
        <v>60</v>
      </c>
      <c r="R29" s="351">
        <f t="shared" si="12"/>
        <v>59</v>
      </c>
      <c r="S29" s="353">
        <f t="shared" si="12"/>
        <v>59</v>
      </c>
      <c r="T29" s="354">
        <f t="shared" si="12"/>
        <v>60</v>
      </c>
      <c r="U29" s="352">
        <f t="shared" si="12"/>
        <v>59</v>
      </c>
      <c r="V29" s="355">
        <f t="shared" si="12"/>
        <v>58</v>
      </c>
      <c r="W29" s="351">
        <f t="shared" si="12"/>
        <v>59</v>
      </c>
      <c r="X29" s="352">
        <f t="shared" si="12"/>
        <v>0</v>
      </c>
      <c r="Y29" s="353">
        <f t="shared" si="12"/>
        <v>0</v>
      </c>
      <c r="Z29" s="354">
        <f t="shared" si="12"/>
        <v>0</v>
      </c>
      <c r="AA29" s="355">
        <f t="shared" si="12"/>
        <v>0</v>
      </c>
      <c r="AB29" s="351">
        <f t="shared" si="12"/>
        <v>0</v>
      </c>
      <c r="AC29" s="354">
        <f t="shared" si="12"/>
        <v>0</v>
      </c>
      <c r="AD29" s="353">
        <f t="shared" si="12"/>
        <v>0</v>
      </c>
      <c r="AE29" s="354">
        <f>AI27</f>
        <v>0</v>
      </c>
      <c r="AF29" s="352">
        <f>AJ27</f>
        <v>0</v>
      </c>
      <c r="AG29" s="351">
        <f>AK27</f>
        <v>0</v>
      </c>
      <c r="AH29" s="354">
        <f>AL27</f>
        <v>0</v>
      </c>
      <c r="AI29" s="354">
        <f t="shared" ref="AI29:BB29" si="13">AM27</f>
        <v>0</v>
      </c>
      <c r="AJ29" s="353">
        <f t="shared" si="13"/>
        <v>0</v>
      </c>
      <c r="AK29" s="354">
        <f t="shared" si="13"/>
        <v>0</v>
      </c>
      <c r="AL29" s="352">
        <f t="shared" si="13"/>
        <v>0</v>
      </c>
      <c r="AM29" s="353">
        <f t="shared" si="13"/>
        <v>0</v>
      </c>
      <c r="AN29" s="354">
        <f t="shared" si="13"/>
        <v>0</v>
      </c>
      <c r="AO29" s="354">
        <f t="shared" si="13"/>
        <v>0</v>
      </c>
      <c r="AP29" s="354">
        <f t="shared" si="13"/>
        <v>0</v>
      </c>
      <c r="AQ29" s="354">
        <f t="shared" si="13"/>
        <v>0</v>
      </c>
      <c r="AR29" s="352">
        <f t="shared" si="13"/>
        <v>0</v>
      </c>
      <c r="AS29" s="351">
        <f t="shared" si="13"/>
        <v>0</v>
      </c>
      <c r="AT29" s="352">
        <f t="shared" si="13"/>
        <v>0</v>
      </c>
      <c r="AU29" s="353">
        <f t="shared" si="13"/>
        <v>0</v>
      </c>
      <c r="AV29" s="354">
        <f t="shared" si="13"/>
        <v>0</v>
      </c>
      <c r="AW29" s="444">
        <f t="shared" si="13"/>
        <v>0</v>
      </c>
      <c r="AX29" s="354">
        <f t="shared" si="13"/>
        <v>0</v>
      </c>
      <c r="AY29" s="352"/>
      <c r="AZ29" s="355">
        <f t="shared" si="13"/>
        <v>0</v>
      </c>
      <c r="BA29" s="444">
        <f t="shared" si="13"/>
        <v>0</v>
      </c>
      <c r="BB29" s="445">
        <f t="shared" si="13"/>
        <v>0</v>
      </c>
      <c r="BC29" s="446">
        <f>SUM(J29:AW29)</f>
        <v>731</v>
      </c>
    </row>
    <row r="30" spans="1:55" ht="38.25" customHeight="1" x14ac:dyDescent="0.6">
      <c r="A30" s="1472"/>
      <c r="B30" s="1473"/>
      <c r="C30" s="1602" t="s">
        <v>499</v>
      </c>
      <c r="D30" s="1477"/>
      <c r="E30" s="1478"/>
      <c r="F30" s="1479"/>
      <c r="G30" s="1477"/>
      <c r="H30" s="447">
        <v>119</v>
      </c>
      <c r="I30" s="448">
        <f t="shared" ref="I30:AG30" si="14">H30+I29-I28</f>
        <v>59</v>
      </c>
      <c r="J30" s="364">
        <f t="shared" si="14"/>
        <v>59</v>
      </c>
      <c r="K30" s="449">
        <f t="shared" si="14"/>
        <v>75</v>
      </c>
      <c r="L30" s="450">
        <f t="shared" si="14"/>
        <v>135</v>
      </c>
      <c r="M30" s="447">
        <f t="shared" si="14"/>
        <v>179</v>
      </c>
      <c r="N30" s="451">
        <f t="shared" si="14"/>
        <v>179</v>
      </c>
      <c r="O30" s="452">
        <f t="shared" si="14"/>
        <v>180</v>
      </c>
      <c r="P30" s="453">
        <f t="shared" si="14"/>
        <v>180</v>
      </c>
      <c r="Q30" s="453">
        <f t="shared" si="14"/>
        <v>179</v>
      </c>
      <c r="R30" s="362">
        <f t="shared" si="14"/>
        <v>178</v>
      </c>
      <c r="S30" s="449">
        <f t="shared" si="14"/>
        <v>177</v>
      </c>
      <c r="T30" s="451">
        <f t="shared" si="14"/>
        <v>178</v>
      </c>
      <c r="U30" s="448">
        <f t="shared" si="14"/>
        <v>178</v>
      </c>
      <c r="V30" s="453">
        <f t="shared" si="14"/>
        <v>176</v>
      </c>
      <c r="W30" s="454">
        <f t="shared" si="14"/>
        <v>176</v>
      </c>
      <c r="X30" s="455">
        <f t="shared" si="14"/>
        <v>118</v>
      </c>
      <c r="Y30" s="456">
        <f t="shared" si="14"/>
        <v>59</v>
      </c>
      <c r="Z30" s="451">
        <f t="shared" si="14"/>
        <v>59</v>
      </c>
      <c r="AA30" s="453">
        <f t="shared" si="14"/>
        <v>59</v>
      </c>
      <c r="AB30" s="447">
        <f t="shared" si="14"/>
        <v>59</v>
      </c>
      <c r="AC30" s="451">
        <f t="shared" si="14"/>
        <v>59</v>
      </c>
      <c r="AD30" s="449">
        <f t="shared" si="14"/>
        <v>59</v>
      </c>
      <c r="AE30" s="451">
        <f t="shared" si="14"/>
        <v>59</v>
      </c>
      <c r="AF30" s="448">
        <f t="shared" si="14"/>
        <v>59</v>
      </c>
      <c r="AG30" s="447">
        <f t="shared" si="14"/>
        <v>59</v>
      </c>
      <c r="AH30" s="451"/>
      <c r="AI30" s="451"/>
      <c r="AJ30" s="449"/>
      <c r="AK30" s="451"/>
      <c r="AL30" s="448"/>
      <c r="AM30" s="449"/>
      <c r="AN30" s="451"/>
      <c r="AO30" s="451">
        <f t="shared" ref="AO30:BB30" si="15">AN30+AO29-AO28</f>
        <v>0</v>
      </c>
      <c r="AP30" s="451">
        <f t="shared" si="15"/>
        <v>0</v>
      </c>
      <c r="AQ30" s="451">
        <f t="shared" si="15"/>
        <v>0</v>
      </c>
      <c r="AR30" s="448">
        <f t="shared" si="15"/>
        <v>0</v>
      </c>
      <c r="AS30" s="447">
        <f t="shared" si="15"/>
        <v>0</v>
      </c>
      <c r="AT30" s="448">
        <f t="shared" si="15"/>
        <v>0</v>
      </c>
      <c r="AU30" s="449">
        <f t="shared" si="15"/>
        <v>0</v>
      </c>
      <c r="AV30" s="451">
        <f t="shared" si="15"/>
        <v>0</v>
      </c>
      <c r="AW30" s="457">
        <f t="shared" si="15"/>
        <v>0</v>
      </c>
      <c r="AX30" s="451">
        <f t="shared" si="15"/>
        <v>0</v>
      </c>
      <c r="AY30" s="448">
        <f t="shared" si="15"/>
        <v>0</v>
      </c>
      <c r="AZ30" s="453">
        <f t="shared" si="15"/>
        <v>0</v>
      </c>
      <c r="BA30" s="457">
        <f t="shared" si="15"/>
        <v>0</v>
      </c>
      <c r="BB30" s="458">
        <f t="shared" si="15"/>
        <v>0</v>
      </c>
      <c r="BC30" s="309"/>
    </row>
    <row r="31" spans="1:55" ht="38.25" customHeight="1" x14ac:dyDescent="0.6">
      <c r="A31" s="1474"/>
      <c r="B31" s="1475"/>
      <c r="C31" s="1597" t="s">
        <v>500</v>
      </c>
      <c r="D31" s="1480"/>
      <c r="E31" s="1481"/>
      <c r="F31" s="1603"/>
      <c r="G31" s="1480"/>
      <c r="H31" s="459">
        <f>J27</f>
        <v>60</v>
      </c>
      <c r="I31" s="460">
        <f t="shared" ref="I31:AI31" si="16">K27</f>
        <v>60</v>
      </c>
      <c r="J31" s="461">
        <f t="shared" si="16"/>
        <v>0</v>
      </c>
      <c r="K31" s="377">
        <f t="shared" si="16"/>
        <v>0</v>
      </c>
      <c r="L31" s="462">
        <f t="shared" si="16"/>
        <v>0</v>
      </c>
      <c r="M31" s="375">
        <f t="shared" si="16"/>
        <v>16</v>
      </c>
      <c r="N31" s="378">
        <f t="shared" si="16"/>
        <v>60</v>
      </c>
      <c r="O31" s="378">
        <f t="shared" si="16"/>
        <v>60</v>
      </c>
      <c r="P31" s="378">
        <f t="shared" si="16"/>
        <v>60</v>
      </c>
      <c r="Q31" s="379">
        <f t="shared" si="16"/>
        <v>61</v>
      </c>
      <c r="R31" s="375">
        <f t="shared" si="16"/>
        <v>60</v>
      </c>
      <c r="S31" s="463">
        <f t="shared" si="16"/>
        <v>60</v>
      </c>
      <c r="T31" s="464">
        <f t="shared" si="16"/>
        <v>59</v>
      </c>
      <c r="U31" s="465">
        <f t="shared" si="16"/>
        <v>59</v>
      </c>
      <c r="V31" s="466">
        <f t="shared" si="16"/>
        <v>60</v>
      </c>
      <c r="W31" s="467">
        <f t="shared" si="16"/>
        <v>59</v>
      </c>
      <c r="X31" s="465">
        <f t="shared" si="16"/>
        <v>58</v>
      </c>
      <c r="Y31" s="463">
        <f t="shared" si="16"/>
        <v>59</v>
      </c>
      <c r="Z31" s="464">
        <f t="shared" si="16"/>
        <v>0</v>
      </c>
      <c r="AA31" s="466">
        <f t="shared" si="16"/>
        <v>0</v>
      </c>
      <c r="AB31" s="467">
        <f t="shared" si="16"/>
        <v>0</v>
      </c>
      <c r="AC31" s="464">
        <f t="shared" si="16"/>
        <v>0</v>
      </c>
      <c r="AD31" s="463">
        <f t="shared" si="16"/>
        <v>0</v>
      </c>
      <c r="AE31" s="464">
        <f t="shared" si="16"/>
        <v>0</v>
      </c>
      <c r="AF31" s="465">
        <f t="shared" si="16"/>
        <v>0</v>
      </c>
      <c r="AG31" s="467">
        <f t="shared" si="16"/>
        <v>0</v>
      </c>
      <c r="AH31" s="468">
        <f t="shared" si="16"/>
        <v>0</v>
      </c>
      <c r="AI31" s="464">
        <f t="shared" si="16"/>
        <v>0</v>
      </c>
      <c r="AJ31" s="463">
        <f t="shared" ref="AJ31:AY31" si="17">AM27</f>
        <v>0</v>
      </c>
      <c r="AK31" s="464">
        <f t="shared" si="17"/>
        <v>0</v>
      </c>
      <c r="AL31" s="465">
        <f t="shared" si="17"/>
        <v>0</v>
      </c>
      <c r="AM31" s="469">
        <f t="shared" si="17"/>
        <v>0</v>
      </c>
      <c r="AN31" s="464">
        <f t="shared" si="17"/>
        <v>0</v>
      </c>
      <c r="AO31" s="464">
        <f t="shared" si="17"/>
        <v>0</v>
      </c>
      <c r="AP31" s="464">
        <f t="shared" si="17"/>
        <v>0</v>
      </c>
      <c r="AQ31" s="464">
        <f t="shared" si="17"/>
        <v>0</v>
      </c>
      <c r="AR31" s="465">
        <f t="shared" si="17"/>
        <v>0</v>
      </c>
      <c r="AS31" s="467">
        <f t="shared" si="17"/>
        <v>0</v>
      </c>
      <c r="AT31" s="465">
        <f t="shared" si="17"/>
        <v>0</v>
      </c>
      <c r="AU31" s="463">
        <f t="shared" si="17"/>
        <v>0</v>
      </c>
      <c r="AV31" s="464">
        <f t="shared" si="17"/>
        <v>0</v>
      </c>
      <c r="AW31" s="470">
        <f t="shared" si="17"/>
        <v>0</v>
      </c>
      <c r="AX31" s="464">
        <f t="shared" si="17"/>
        <v>0</v>
      </c>
      <c r="AY31" s="465">
        <f t="shared" si="17"/>
        <v>0</v>
      </c>
      <c r="AZ31" s="466"/>
      <c r="BA31" s="470">
        <f>BD27</f>
        <v>0</v>
      </c>
      <c r="BB31" s="471">
        <f>BE27</f>
        <v>0</v>
      </c>
      <c r="BC31" s="472"/>
    </row>
    <row r="32" spans="1:55" ht="38.25" customHeight="1" thickBot="1" x14ac:dyDescent="0.65">
      <c r="A32" s="1455"/>
      <c r="B32" s="1476"/>
      <c r="C32" s="1598" t="s">
        <v>501</v>
      </c>
      <c r="D32" s="1583"/>
      <c r="E32" s="1584"/>
      <c r="F32" s="1588"/>
      <c r="G32" s="1583"/>
      <c r="H32" s="473"/>
      <c r="I32" s="474">
        <f t="shared" ref="I32:BB32" si="18">H32+I28-I31</f>
        <v>0</v>
      </c>
      <c r="J32" s="392">
        <f t="shared" si="18"/>
        <v>0</v>
      </c>
      <c r="K32" s="392">
        <f t="shared" si="18"/>
        <v>0</v>
      </c>
      <c r="L32" s="475">
        <f t="shared" si="18"/>
        <v>0</v>
      </c>
      <c r="M32" s="390">
        <f t="shared" si="18"/>
        <v>0</v>
      </c>
      <c r="N32" s="393">
        <f t="shared" si="18"/>
        <v>0</v>
      </c>
      <c r="O32" s="393">
        <f t="shared" si="18"/>
        <v>0</v>
      </c>
      <c r="P32" s="393">
        <f t="shared" si="18"/>
        <v>0</v>
      </c>
      <c r="Q32" s="394">
        <f t="shared" si="18"/>
        <v>0</v>
      </c>
      <c r="R32" s="390">
        <f t="shared" si="18"/>
        <v>0</v>
      </c>
      <c r="S32" s="476">
        <f t="shared" si="18"/>
        <v>0</v>
      </c>
      <c r="T32" s="477">
        <f t="shared" si="18"/>
        <v>0</v>
      </c>
      <c r="U32" s="478">
        <f t="shared" si="18"/>
        <v>0</v>
      </c>
      <c r="V32" s="479">
        <f t="shared" si="18"/>
        <v>0</v>
      </c>
      <c r="W32" s="480">
        <f t="shared" si="18"/>
        <v>0</v>
      </c>
      <c r="X32" s="478">
        <f t="shared" si="18"/>
        <v>0</v>
      </c>
      <c r="Y32" s="481">
        <f t="shared" si="18"/>
        <v>0</v>
      </c>
      <c r="Z32" s="482">
        <f t="shared" si="18"/>
        <v>0</v>
      </c>
      <c r="AA32" s="400">
        <f t="shared" si="18"/>
        <v>0</v>
      </c>
      <c r="AB32" s="483">
        <f t="shared" si="18"/>
        <v>0</v>
      </c>
      <c r="AC32" s="484">
        <f t="shared" si="18"/>
        <v>0</v>
      </c>
      <c r="AD32" s="485">
        <f t="shared" si="18"/>
        <v>0</v>
      </c>
      <c r="AE32" s="484">
        <f t="shared" si="18"/>
        <v>0</v>
      </c>
      <c r="AF32" s="486">
        <f t="shared" si="18"/>
        <v>0</v>
      </c>
      <c r="AG32" s="483">
        <f t="shared" si="18"/>
        <v>0</v>
      </c>
      <c r="AH32" s="484">
        <f t="shared" si="18"/>
        <v>0</v>
      </c>
      <c r="AI32" s="484">
        <f t="shared" si="18"/>
        <v>0</v>
      </c>
      <c r="AJ32" s="485">
        <f t="shared" si="18"/>
        <v>0</v>
      </c>
      <c r="AK32" s="484">
        <f t="shared" si="18"/>
        <v>0</v>
      </c>
      <c r="AL32" s="486">
        <f t="shared" si="18"/>
        <v>0</v>
      </c>
      <c r="AM32" s="485">
        <f t="shared" si="18"/>
        <v>0</v>
      </c>
      <c r="AN32" s="484">
        <f t="shared" si="18"/>
        <v>0</v>
      </c>
      <c r="AO32" s="477">
        <f t="shared" si="18"/>
        <v>0</v>
      </c>
      <c r="AP32" s="477">
        <f t="shared" si="18"/>
        <v>0</v>
      </c>
      <c r="AQ32" s="477">
        <f t="shared" si="18"/>
        <v>0</v>
      </c>
      <c r="AR32" s="478">
        <f t="shared" si="18"/>
        <v>0</v>
      </c>
      <c r="AS32" s="480">
        <f t="shared" si="18"/>
        <v>0</v>
      </c>
      <c r="AT32" s="478">
        <f t="shared" si="18"/>
        <v>0</v>
      </c>
      <c r="AU32" s="487">
        <f t="shared" si="18"/>
        <v>0</v>
      </c>
      <c r="AV32" s="477">
        <f t="shared" si="18"/>
        <v>0</v>
      </c>
      <c r="AW32" s="488">
        <f t="shared" si="18"/>
        <v>0</v>
      </c>
      <c r="AX32" s="477">
        <f t="shared" si="18"/>
        <v>0</v>
      </c>
      <c r="AY32" s="478">
        <f t="shared" si="18"/>
        <v>0</v>
      </c>
      <c r="AZ32" s="479">
        <f t="shared" si="18"/>
        <v>0</v>
      </c>
      <c r="BA32" s="488">
        <f t="shared" si="18"/>
        <v>0</v>
      </c>
      <c r="BB32" s="489">
        <f t="shared" si="18"/>
        <v>0</v>
      </c>
      <c r="BC32" s="490"/>
    </row>
    <row r="33" spans="1:55" ht="38.25" customHeight="1" x14ac:dyDescent="0.6">
      <c r="A33" s="1686" t="s">
        <v>505</v>
      </c>
      <c r="B33" s="1687"/>
      <c r="C33" s="1687"/>
      <c r="D33" s="1687"/>
      <c r="E33" s="1688"/>
      <c r="F33" s="1695"/>
      <c r="G33" s="413" t="s">
        <v>493</v>
      </c>
      <c r="H33" s="414"/>
      <c r="I33" s="415"/>
      <c r="J33" s="416"/>
      <c r="K33" s="491"/>
      <c r="L33" s="492">
        <v>59</v>
      </c>
      <c r="M33" s="493">
        <v>59</v>
      </c>
      <c r="N33" s="494">
        <v>59</v>
      </c>
      <c r="O33" s="494">
        <v>43</v>
      </c>
      <c r="P33" s="494">
        <v>0</v>
      </c>
      <c r="Q33" s="323">
        <v>0</v>
      </c>
      <c r="R33" s="493">
        <v>0</v>
      </c>
      <c r="S33" s="428">
        <v>0</v>
      </c>
      <c r="T33" s="427"/>
      <c r="U33" s="429"/>
      <c r="V33" s="431"/>
      <c r="W33" s="426"/>
      <c r="X33" s="429"/>
      <c r="Y33" s="428"/>
      <c r="Z33" s="427"/>
      <c r="AA33" s="431">
        <v>2</v>
      </c>
      <c r="AB33" s="426"/>
      <c r="AC33" s="427"/>
      <c r="AD33" s="428"/>
      <c r="AE33" s="427"/>
      <c r="AF33" s="429"/>
      <c r="AG33" s="426">
        <v>0</v>
      </c>
      <c r="AH33" s="427"/>
      <c r="AI33" s="427"/>
      <c r="AJ33" s="428"/>
      <c r="AK33" s="427"/>
      <c r="AL33" s="429"/>
      <c r="AM33" s="428"/>
      <c r="AN33" s="427"/>
      <c r="AO33" s="427"/>
      <c r="AP33" s="427"/>
      <c r="AQ33" s="427"/>
      <c r="AR33" s="429"/>
      <c r="AS33" s="426"/>
      <c r="AT33" s="429"/>
      <c r="AU33" s="428"/>
      <c r="AV33" s="427"/>
      <c r="AW33" s="430"/>
      <c r="AX33" s="427"/>
      <c r="AY33" s="429"/>
      <c r="AZ33" s="431"/>
      <c r="BA33" s="432"/>
      <c r="BB33" s="433"/>
      <c r="BC33" s="434">
        <f>SUM(L33:BB33)</f>
        <v>222</v>
      </c>
    </row>
    <row r="34" spans="1:55" ht="38.25" customHeight="1" x14ac:dyDescent="0.6">
      <c r="A34" s="1689"/>
      <c r="B34" s="1690"/>
      <c r="C34" s="1690"/>
      <c r="D34" s="1690"/>
      <c r="E34" s="1691"/>
      <c r="F34" s="1696"/>
      <c r="G34" s="435" t="s">
        <v>495</v>
      </c>
      <c r="H34" s="495">
        <f>K33</f>
        <v>0</v>
      </c>
      <c r="I34" s="496">
        <f>L33</f>
        <v>59</v>
      </c>
      <c r="J34" s="438">
        <f t="shared" ref="J34:BB34" si="19">M33</f>
        <v>59</v>
      </c>
      <c r="K34" s="343">
        <f t="shared" si="19"/>
        <v>59</v>
      </c>
      <c r="L34" s="497">
        <f t="shared" si="19"/>
        <v>43</v>
      </c>
      <c r="M34" s="335">
        <f t="shared" si="19"/>
        <v>0</v>
      </c>
      <c r="N34" s="498">
        <f t="shared" si="19"/>
        <v>0</v>
      </c>
      <c r="O34" s="498">
        <f t="shared" si="19"/>
        <v>0</v>
      </c>
      <c r="P34" s="498">
        <f t="shared" si="19"/>
        <v>0</v>
      </c>
      <c r="Q34" s="499">
        <f t="shared" si="19"/>
        <v>0</v>
      </c>
      <c r="R34" s="495">
        <f t="shared" si="19"/>
        <v>0</v>
      </c>
      <c r="S34" s="343">
        <f t="shared" si="19"/>
        <v>0</v>
      </c>
      <c r="T34" s="500">
        <f t="shared" si="19"/>
        <v>0</v>
      </c>
      <c r="U34" s="501">
        <f t="shared" si="19"/>
        <v>0</v>
      </c>
      <c r="V34" s="346">
        <f t="shared" si="19"/>
        <v>0</v>
      </c>
      <c r="W34" s="342">
        <f t="shared" si="19"/>
        <v>0</v>
      </c>
      <c r="X34" s="344">
        <f t="shared" si="19"/>
        <v>2</v>
      </c>
      <c r="Y34" s="343">
        <f t="shared" si="19"/>
        <v>0</v>
      </c>
      <c r="Z34" s="345">
        <f t="shared" si="19"/>
        <v>0</v>
      </c>
      <c r="AA34" s="346">
        <f t="shared" si="19"/>
        <v>0</v>
      </c>
      <c r="AB34" s="342">
        <f t="shared" si="19"/>
        <v>0</v>
      </c>
      <c r="AC34" s="345">
        <f t="shared" si="19"/>
        <v>0</v>
      </c>
      <c r="AD34" s="343">
        <f t="shared" si="19"/>
        <v>0</v>
      </c>
      <c r="AE34" s="345">
        <f t="shared" si="19"/>
        <v>0</v>
      </c>
      <c r="AF34" s="344">
        <f t="shared" si="19"/>
        <v>0</v>
      </c>
      <c r="AG34" s="342">
        <f t="shared" si="19"/>
        <v>0</v>
      </c>
      <c r="AH34" s="345">
        <f t="shared" si="19"/>
        <v>0</v>
      </c>
      <c r="AI34" s="345">
        <f t="shared" si="19"/>
        <v>0</v>
      </c>
      <c r="AJ34" s="343">
        <f t="shared" si="19"/>
        <v>0</v>
      </c>
      <c r="AK34" s="345">
        <f t="shared" si="19"/>
        <v>0</v>
      </c>
      <c r="AL34" s="344">
        <f t="shared" si="19"/>
        <v>0</v>
      </c>
      <c r="AM34" s="343">
        <f t="shared" si="19"/>
        <v>0</v>
      </c>
      <c r="AN34" s="345">
        <f t="shared" si="19"/>
        <v>0</v>
      </c>
      <c r="AO34" s="345">
        <f t="shared" si="19"/>
        <v>0</v>
      </c>
      <c r="AP34" s="345">
        <f t="shared" si="19"/>
        <v>0</v>
      </c>
      <c r="AQ34" s="345">
        <f t="shared" si="19"/>
        <v>0</v>
      </c>
      <c r="AR34" s="344">
        <f t="shared" si="19"/>
        <v>0</v>
      </c>
      <c r="AS34" s="342">
        <f t="shared" si="19"/>
        <v>0</v>
      </c>
      <c r="AT34" s="344">
        <f t="shared" si="19"/>
        <v>0</v>
      </c>
      <c r="AU34" s="343">
        <f t="shared" si="19"/>
        <v>0</v>
      </c>
      <c r="AV34" s="345">
        <f t="shared" si="19"/>
        <v>0</v>
      </c>
      <c r="AW34" s="347">
        <f t="shared" si="19"/>
        <v>0</v>
      </c>
      <c r="AX34" s="339">
        <f t="shared" si="19"/>
        <v>0</v>
      </c>
      <c r="AY34" s="336">
        <f t="shared" si="19"/>
        <v>0</v>
      </c>
      <c r="AZ34" s="341"/>
      <c r="BA34" s="347">
        <f t="shared" si="19"/>
        <v>0</v>
      </c>
      <c r="BB34" s="348">
        <f t="shared" si="19"/>
        <v>0</v>
      </c>
      <c r="BC34" s="349">
        <f>SUM(H34:AW34)</f>
        <v>222</v>
      </c>
    </row>
    <row r="35" spans="1:55" ht="48" customHeight="1" x14ac:dyDescent="0.6">
      <c r="A35" s="1692"/>
      <c r="B35" s="1693"/>
      <c r="C35" s="1693"/>
      <c r="D35" s="1693"/>
      <c r="E35" s="1694"/>
      <c r="F35" s="1697"/>
      <c r="G35" s="441" t="s">
        <v>497</v>
      </c>
      <c r="H35" s="351">
        <f t="shared" ref="H35:BB35" si="20">L33</f>
        <v>59</v>
      </c>
      <c r="I35" s="352">
        <f t="shared" si="20"/>
        <v>59</v>
      </c>
      <c r="J35" s="502">
        <f t="shared" si="20"/>
        <v>59</v>
      </c>
      <c r="K35" s="353">
        <f t="shared" si="20"/>
        <v>43</v>
      </c>
      <c r="L35" s="443">
        <f t="shared" si="20"/>
        <v>0</v>
      </c>
      <c r="M35" s="442">
        <f t="shared" si="20"/>
        <v>0</v>
      </c>
      <c r="N35" s="503">
        <f t="shared" si="20"/>
        <v>0</v>
      </c>
      <c r="O35" s="503">
        <f t="shared" si="20"/>
        <v>0</v>
      </c>
      <c r="P35" s="354">
        <f t="shared" si="20"/>
        <v>0</v>
      </c>
      <c r="Q35" s="355">
        <f t="shared" si="20"/>
        <v>0</v>
      </c>
      <c r="R35" s="351">
        <f t="shared" si="20"/>
        <v>0</v>
      </c>
      <c r="S35" s="353">
        <f t="shared" si="20"/>
        <v>0</v>
      </c>
      <c r="T35" s="354">
        <f t="shared" si="20"/>
        <v>0</v>
      </c>
      <c r="U35" s="352">
        <f t="shared" si="20"/>
        <v>0</v>
      </c>
      <c r="V35" s="355">
        <f t="shared" si="20"/>
        <v>0</v>
      </c>
      <c r="W35" s="351">
        <f t="shared" si="20"/>
        <v>2</v>
      </c>
      <c r="X35" s="352">
        <f t="shared" si="20"/>
        <v>0</v>
      </c>
      <c r="Y35" s="353">
        <f t="shared" si="20"/>
        <v>0</v>
      </c>
      <c r="Z35" s="354">
        <f t="shared" si="20"/>
        <v>0</v>
      </c>
      <c r="AA35" s="355">
        <f t="shared" si="20"/>
        <v>0</v>
      </c>
      <c r="AB35" s="351">
        <f t="shared" si="20"/>
        <v>0</v>
      </c>
      <c r="AC35" s="354">
        <f t="shared" si="20"/>
        <v>0</v>
      </c>
      <c r="AD35" s="353">
        <f t="shared" si="20"/>
        <v>0</v>
      </c>
      <c r="AE35" s="354">
        <f t="shared" si="20"/>
        <v>0</v>
      </c>
      <c r="AF35" s="352">
        <f t="shared" si="20"/>
        <v>0</v>
      </c>
      <c r="AG35" s="351">
        <f t="shared" si="20"/>
        <v>0</v>
      </c>
      <c r="AH35" s="354">
        <f t="shared" si="20"/>
        <v>0</v>
      </c>
      <c r="AI35" s="354">
        <f t="shared" si="20"/>
        <v>0</v>
      </c>
      <c r="AJ35" s="353">
        <f t="shared" si="20"/>
        <v>0</v>
      </c>
      <c r="AK35" s="354">
        <f t="shared" si="20"/>
        <v>0</v>
      </c>
      <c r="AL35" s="352">
        <f t="shared" si="20"/>
        <v>0</v>
      </c>
      <c r="AM35" s="353">
        <f t="shared" si="20"/>
        <v>0</v>
      </c>
      <c r="AN35" s="354">
        <f t="shared" si="20"/>
        <v>0</v>
      </c>
      <c r="AO35" s="354">
        <f t="shared" si="20"/>
        <v>0</v>
      </c>
      <c r="AP35" s="354">
        <f t="shared" si="20"/>
        <v>0</v>
      </c>
      <c r="AQ35" s="354">
        <f t="shared" si="20"/>
        <v>0</v>
      </c>
      <c r="AR35" s="352">
        <f t="shared" si="20"/>
        <v>0</v>
      </c>
      <c r="AS35" s="351">
        <f t="shared" si="20"/>
        <v>0</v>
      </c>
      <c r="AT35" s="352">
        <f t="shared" si="20"/>
        <v>0</v>
      </c>
      <c r="AU35" s="353">
        <f t="shared" si="20"/>
        <v>0</v>
      </c>
      <c r="AV35" s="354">
        <f t="shared" si="20"/>
        <v>0</v>
      </c>
      <c r="AW35" s="444">
        <f t="shared" si="20"/>
        <v>0</v>
      </c>
      <c r="AX35" s="354">
        <f t="shared" si="20"/>
        <v>0</v>
      </c>
      <c r="AY35" s="352"/>
      <c r="AZ35" s="355">
        <f t="shared" si="20"/>
        <v>0</v>
      </c>
      <c r="BA35" s="444">
        <f t="shared" si="20"/>
        <v>0</v>
      </c>
      <c r="BB35" s="445">
        <f t="shared" si="20"/>
        <v>0</v>
      </c>
      <c r="BC35" s="446">
        <f>SUM(H35:AW35)</f>
        <v>222</v>
      </c>
    </row>
    <row r="36" spans="1:55" ht="38.25" customHeight="1" x14ac:dyDescent="0.6">
      <c r="A36" s="1472"/>
      <c r="B36" s="1473"/>
      <c r="C36" s="1602" t="s">
        <v>499</v>
      </c>
      <c r="D36" s="1477"/>
      <c r="E36" s="1478"/>
      <c r="F36" s="1698"/>
      <c r="G36" s="1699"/>
      <c r="H36" s="447">
        <f t="shared" ref="H36:BB36" si="21">G36+H35-H34</f>
        <v>59</v>
      </c>
      <c r="I36" s="448">
        <f t="shared" si="21"/>
        <v>59</v>
      </c>
      <c r="J36" s="364">
        <f t="shared" si="21"/>
        <v>59</v>
      </c>
      <c r="K36" s="449">
        <f t="shared" si="21"/>
        <v>43</v>
      </c>
      <c r="L36" s="450">
        <f t="shared" si="21"/>
        <v>0</v>
      </c>
      <c r="M36" s="447">
        <f t="shared" si="21"/>
        <v>0</v>
      </c>
      <c r="N36" s="451">
        <f t="shared" si="21"/>
        <v>0</v>
      </c>
      <c r="O36" s="452">
        <f t="shared" si="21"/>
        <v>0</v>
      </c>
      <c r="P36" s="453">
        <f t="shared" si="21"/>
        <v>0</v>
      </c>
      <c r="Q36" s="453">
        <f t="shared" si="21"/>
        <v>0</v>
      </c>
      <c r="R36" s="362">
        <f t="shared" si="21"/>
        <v>0</v>
      </c>
      <c r="S36" s="449">
        <f t="shared" si="21"/>
        <v>0</v>
      </c>
      <c r="T36" s="451">
        <f t="shared" si="21"/>
        <v>0</v>
      </c>
      <c r="U36" s="448">
        <f t="shared" si="21"/>
        <v>0</v>
      </c>
      <c r="V36" s="453">
        <f t="shared" si="21"/>
        <v>0</v>
      </c>
      <c r="W36" s="454">
        <f t="shared" si="21"/>
        <v>2</v>
      </c>
      <c r="X36" s="455">
        <f t="shared" si="21"/>
        <v>0</v>
      </c>
      <c r="Y36" s="456">
        <f t="shared" si="21"/>
        <v>0</v>
      </c>
      <c r="Z36" s="451">
        <f t="shared" si="21"/>
        <v>0</v>
      </c>
      <c r="AA36" s="453">
        <f t="shared" si="21"/>
        <v>0</v>
      </c>
      <c r="AB36" s="447">
        <f t="shared" si="21"/>
        <v>0</v>
      </c>
      <c r="AC36" s="451">
        <f t="shared" si="21"/>
        <v>0</v>
      </c>
      <c r="AD36" s="449">
        <f t="shared" si="21"/>
        <v>0</v>
      </c>
      <c r="AE36" s="451">
        <f t="shared" si="21"/>
        <v>0</v>
      </c>
      <c r="AF36" s="448">
        <f t="shared" si="21"/>
        <v>0</v>
      </c>
      <c r="AG36" s="447">
        <f t="shared" si="21"/>
        <v>0</v>
      </c>
      <c r="AH36" s="451">
        <f t="shared" si="21"/>
        <v>0</v>
      </c>
      <c r="AI36" s="451">
        <f t="shared" si="21"/>
        <v>0</v>
      </c>
      <c r="AJ36" s="449">
        <f t="shared" si="21"/>
        <v>0</v>
      </c>
      <c r="AK36" s="451">
        <f t="shared" si="21"/>
        <v>0</v>
      </c>
      <c r="AL36" s="448">
        <f t="shared" si="21"/>
        <v>0</v>
      </c>
      <c r="AM36" s="449">
        <f t="shared" si="21"/>
        <v>0</v>
      </c>
      <c r="AN36" s="451">
        <f t="shared" si="21"/>
        <v>0</v>
      </c>
      <c r="AO36" s="451">
        <f t="shared" si="21"/>
        <v>0</v>
      </c>
      <c r="AP36" s="451">
        <f t="shared" si="21"/>
        <v>0</v>
      </c>
      <c r="AQ36" s="451">
        <f t="shared" si="21"/>
        <v>0</v>
      </c>
      <c r="AR36" s="448">
        <f t="shared" si="21"/>
        <v>0</v>
      </c>
      <c r="AS36" s="454">
        <f t="shared" si="21"/>
        <v>0</v>
      </c>
      <c r="AT36" s="448">
        <f t="shared" si="21"/>
        <v>0</v>
      </c>
      <c r="AU36" s="449">
        <f t="shared" si="21"/>
        <v>0</v>
      </c>
      <c r="AV36" s="451">
        <f t="shared" si="21"/>
        <v>0</v>
      </c>
      <c r="AW36" s="457">
        <f t="shared" si="21"/>
        <v>0</v>
      </c>
      <c r="AX36" s="451">
        <f t="shared" si="21"/>
        <v>0</v>
      </c>
      <c r="AY36" s="448">
        <f t="shared" si="21"/>
        <v>0</v>
      </c>
      <c r="AZ36" s="453">
        <f t="shared" si="21"/>
        <v>0</v>
      </c>
      <c r="BA36" s="457">
        <f t="shared" si="21"/>
        <v>0</v>
      </c>
      <c r="BB36" s="458">
        <f t="shared" si="21"/>
        <v>0</v>
      </c>
      <c r="BC36" s="309"/>
    </row>
    <row r="37" spans="1:55" ht="38.25" customHeight="1" x14ac:dyDescent="0.6">
      <c r="A37" s="1474"/>
      <c r="B37" s="1475"/>
      <c r="C37" s="1597" t="s">
        <v>500</v>
      </c>
      <c r="D37" s="1480"/>
      <c r="E37" s="1481"/>
      <c r="F37" s="1700"/>
      <c r="G37" s="1701"/>
      <c r="H37" s="459">
        <f>K33</f>
        <v>0</v>
      </c>
      <c r="I37" s="504">
        <f>L33</f>
        <v>59</v>
      </c>
      <c r="J37" s="461">
        <f>M33</f>
        <v>59</v>
      </c>
      <c r="K37" s="377">
        <f t="shared" ref="K37:AY37" si="22">N33</f>
        <v>59</v>
      </c>
      <c r="L37" s="462">
        <f t="shared" si="22"/>
        <v>43</v>
      </c>
      <c r="M37" s="459">
        <f t="shared" si="22"/>
        <v>0</v>
      </c>
      <c r="N37" s="505">
        <f t="shared" si="22"/>
        <v>0</v>
      </c>
      <c r="O37" s="505">
        <f t="shared" si="22"/>
        <v>0</v>
      </c>
      <c r="P37" s="505">
        <f t="shared" si="22"/>
        <v>0</v>
      </c>
      <c r="Q37" s="506">
        <f t="shared" si="22"/>
        <v>0</v>
      </c>
      <c r="R37" s="507">
        <f t="shared" si="22"/>
        <v>0</v>
      </c>
      <c r="S37" s="463">
        <f t="shared" si="22"/>
        <v>0</v>
      </c>
      <c r="T37" s="464">
        <f t="shared" si="22"/>
        <v>0</v>
      </c>
      <c r="U37" s="465">
        <f t="shared" si="22"/>
        <v>0</v>
      </c>
      <c r="V37" s="466">
        <f t="shared" si="22"/>
        <v>0</v>
      </c>
      <c r="W37" s="467">
        <f t="shared" si="22"/>
        <v>0</v>
      </c>
      <c r="X37" s="465">
        <f t="shared" si="22"/>
        <v>2</v>
      </c>
      <c r="Y37" s="463">
        <f t="shared" si="22"/>
        <v>0</v>
      </c>
      <c r="Z37" s="464">
        <f t="shared" si="22"/>
        <v>0</v>
      </c>
      <c r="AA37" s="466">
        <f t="shared" si="22"/>
        <v>0</v>
      </c>
      <c r="AB37" s="467">
        <f t="shared" si="22"/>
        <v>0</v>
      </c>
      <c r="AC37" s="464">
        <f t="shared" si="22"/>
        <v>0</v>
      </c>
      <c r="AD37" s="463">
        <f t="shared" si="22"/>
        <v>0</v>
      </c>
      <c r="AE37" s="464">
        <f t="shared" si="22"/>
        <v>0</v>
      </c>
      <c r="AF37" s="465">
        <f t="shared" si="22"/>
        <v>0</v>
      </c>
      <c r="AG37" s="467">
        <f t="shared" si="22"/>
        <v>0</v>
      </c>
      <c r="AH37" s="468">
        <f t="shared" si="22"/>
        <v>0</v>
      </c>
      <c r="AI37" s="464">
        <f t="shared" si="22"/>
        <v>0</v>
      </c>
      <c r="AJ37" s="463">
        <f t="shared" si="22"/>
        <v>0</v>
      </c>
      <c r="AK37" s="464">
        <f t="shared" si="22"/>
        <v>0</v>
      </c>
      <c r="AL37" s="465">
        <f t="shared" si="22"/>
        <v>0</v>
      </c>
      <c r="AM37" s="469">
        <f t="shared" si="22"/>
        <v>0</v>
      </c>
      <c r="AN37" s="464">
        <f t="shared" si="22"/>
        <v>0</v>
      </c>
      <c r="AO37" s="464">
        <f t="shared" si="22"/>
        <v>0</v>
      </c>
      <c r="AP37" s="464">
        <f t="shared" si="22"/>
        <v>0</v>
      </c>
      <c r="AQ37" s="464">
        <f t="shared" si="22"/>
        <v>0</v>
      </c>
      <c r="AR37" s="465">
        <f t="shared" si="22"/>
        <v>0</v>
      </c>
      <c r="AS37" s="467">
        <f t="shared" si="22"/>
        <v>0</v>
      </c>
      <c r="AT37" s="465">
        <f t="shared" si="22"/>
        <v>0</v>
      </c>
      <c r="AU37" s="463">
        <f t="shared" si="22"/>
        <v>0</v>
      </c>
      <c r="AV37" s="464">
        <f t="shared" si="22"/>
        <v>0</v>
      </c>
      <c r="AW37" s="470">
        <f t="shared" si="22"/>
        <v>0</v>
      </c>
      <c r="AX37" s="464">
        <f t="shared" si="22"/>
        <v>0</v>
      </c>
      <c r="AY37" s="465">
        <f t="shared" si="22"/>
        <v>0</v>
      </c>
      <c r="AZ37" s="466"/>
      <c r="BA37" s="470">
        <f>BD33</f>
        <v>0</v>
      </c>
      <c r="BB37" s="471">
        <f>BE33</f>
        <v>0</v>
      </c>
      <c r="BC37" s="472"/>
    </row>
    <row r="38" spans="1:55" ht="38.25" customHeight="1" thickBot="1" x14ac:dyDescent="0.65">
      <c r="A38" s="1455"/>
      <c r="B38" s="1476"/>
      <c r="C38" s="1598" t="s">
        <v>501</v>
      </c>
      <c r="D38" s="1583"/>
      <c r="E38" s="1584"/>
      <c r="F38" s="1588"/>
      <c r="G38" s="1583"/>
      <c r="H38" s="508">
        <f t="shared" ref="H38:BB38" si="23">G38+H34-H37</f>
        <v>0</v>
      </c>
      <c r="I38" s="509">
        <f t="shared" si="23"/>
        <v>0</v>
      </c>
      <c r="J38" s="510">
        <f t="shared" si="23"/>
        <v>0</v>
      </c>
      <c r="K38" s="510">
        <f t="shared" si="23"/>
        <v>0</v>
      </c>
      <c r="L38" s="511">
        <f t="shared" si="23"/>
        <v>0</v>
      </c>
      <c r="M38" s="508">
        <f t="shared" si="23"/>
        <v>0</v>
      </c>
      <c r="N38" s="512">
        <f t="shared" si="23"/>
        <v>0</v>
      </c>
      <c r="O38" s="512">
        <f t="shared" si="23"/>
        <v>0</v>
      </c>
      <c r="P38" s="512">
        <f t="shared" si="23"/>
        <v>0</v>
      </c>
      <c r="Q38" s="394">
        <f t="shared" si="23"/>
        <v>0</v>
      </c>
      <c r="R38" s="390">
        <f t="shared" si="23"/>
        <v>0</v>
      </c>
      <c r="S38" s="487">
        <f t="shared" si="23"/>
        <v>0</v>
      </c>
      <c r="T38" s="477">
        <f t="shared" si="23"/>
        <v>0</v>
      </c>
      <c r="U38" s="478">
        <f t="shared" si="23"/>
        <v>0</v>
      </c>
      <c r="V38" s="479">
        <f t="shared" si="23"/>
        <v>0</v>
      </c>
      <c r="W38" s="480">
        <f t="shared" si="23"/>
        <v>0</v>
      </c>
      <c r="X38" s="478">
        <f t="shared" si="23"/>
        <v>0</v>
      </c>
      <c r="Y38" s="481">
        <f t="shared" si="23"/>
        <v>0</v>
      </c>
      <c r="Z38" s="482">
        <f t="shared" si="23"/>
        <v>0</v>
      </c>
      <c r="AA38" s="400">
        <f t="shared" si="23"/>
        <v>0</v>
      </c>
      <c r="AB38" s="483">
        <f t="shared" si="23"/>
        <v>0</v>
      </c>
      <c r="AC38" s="484">
        <f t="shared" si="23"/>
        <v>0</v>
      </c>
      <c r="AD38" s="485">
        <f t="shared" si="23"/>
        <v>0</v>
      </c>
      <c r="AE38" s="484">
        <f t="shared" si="23"/>
        <v>0</v>
      </c>
      <c r="AF38" s="486">
        <f t="shared" si="23"/>
        <v>0</v>
      </c>
      <c r="AG38" s="483">
        <f t="shared" si="23"/>
        <v>0</v>
      </c>
      <c r="AH38" s="484">
        <f t="shared" si="23"/>
        <v>0</v>
      </c>
      <c r="AI38" s="484">
        <f t="shared" si="23"/>
        <v>0</v>
      </c>
      <c r="AJ38" s="485">
        <f t="shared" si="23"/>
        <v>0</v>
      </c>
      <c r="AK38" s="484">
        <f t="shared" si="23"/>
        <v>0</v>
      </c>
      <c r="AL38" s="486">
        <f t="shared" si="23"/>
        <v>0</v>
      </c>
      <c r="AM38" s="485">
        <f t="shared" si="23"/>
        <v>0</v>
      </c>
      <c r="AN38" s="482">
        <f t="shared" si="23"/>
        <v>0</v>
      </c>
      <c r="AO38" s="513">
        <f t="shared" si="23"/>
        <v>0</v>
      </c>
      <c r="AP38" s="513">
        <f t="shared" si="23"/>
        <v>0</v>
      </c>
      <c r="AQ38" s="513">
        <f t="shared" si="23"/>
        <v>0</v>
      </c>
      <c r="AR38" s="514">
        <f t="shared" si="23"/>
        <v>0</v>
      </c>
      <c r="AS38" s="515">
        <f t="shared" si="23"/>
        <v>0</v>
      </c>
      <c r="AT38" s="514">
        <f t="shared" si="23"/>
        <v>0</v>
      </c>
      <c r="AU38" s="476">
        <f t="shared" si="23"/>
        <v>0</v>
      </c>
      <c r="AV38" s="513">
        <f t="shared" si="23"/>
        <v>0</v>
      </c>
      <c r="AW38" s="516">
        <f t="shared" si="23"/>
        <v>0</v>
      </c>
      <c r="AX38" s="513">
        <f t="shared" si="23"/>
        <v>0</v>
      </c>
      <c r="AY38" s="514">
        <f t="shared" si="23"/>
        <v>0</v>
      </c>
      <c r="AZ38" s="517">
        <f t="shared" si="23"/>
        <v>0</v>
      </c>
      <c r="BA38" s="488">
        <f t="shared" si="23"/>
        <v>0</v>
      </c>
      <c r="BB38" s="489">
        <f t="shared" si="23"/>
        <v>0</v>
      </c>
      <c r="BC38" s="490"/>
    </row>
    <row r="39" spans="1:55" ht="38.25" hidden="1" customHeight="1" x14ac:dyDescent="0.6">
      <c r="A39" s="1459" t="s">
        <v>506</v>
      </c>
      <c r="B39" s="1464"/>
      <c r="C39" s="1677" t="s">
        <v>507</v>
      </c>
      <c r="D39" s="1678"/>
      <c r="E39" s="1679"/>
      <c r="F39" s="1497"/>
      <c r="G39" s="413" t="s">
        <v>493</v>
      </c>
      <c r="H39" s="493"/>
      <c r="I39" s="518"/>
      <c r="J39" s="491"/>
      <c r="K39" s="491"/>
      <c r="L39" s="492"/>
      <c r="M39" s="493"/>
      <c r="N39" s="494"/>
      <c r="O39" s="494"/>
      <c r="P39" s="494"/>
      <c r="Q39" s="323"/>
      <c r="R39" s="493"/>
      <c r="S39" s="519"/>
      <c r="T39" s="520"/>
      <c r="U39" s="521"/>
      <c r="V39" s="522"/>
      <c r="W39" s="523"/>
      <c r="X39" s="429"/>
      <c r="Y39" s="428"/>
      <c r="Z39" s="427"/>
      <c r="AA39" s="431"/>
      <c r="AB39" s="426"/>
      <c r="AC39" s="427"/>
      <c r="AD39" s="428"/>
      <c r="AE39" s="427"/>
      <c r="AF39" s="429"/>
      <c r="AG39" s="426"/>
      <c r="AH39" s="427"/>
      <c r="AI39" s="427"/>
      <c r="AJ39" s="428"/>
      <c r="AK39" s="427"/>
      <c r="AL39" s="429"/>
      <c r="AM39" s="428"/>
      <c r="AN39" s="427"/>
      <c r="AO39" s="427"/>
      <c r="AP39" s="427"/>
      <c r="AQ39" s="427"/>
      <c r="AR39" s="429"/>
      <c r="AS39" s="426"/>
      <c r="AT39" s="429"/>
      <c r="AU39" s="428"/>
      <c r="AV39" s="524"/>
      <c r="AW39" s="430"/>
      <c r="AX39" s="427"/>
      <c r="AY39" s="429"/>
      <c r="AZ39" s="431"/>
      <c r="BA39" s="432"/>
      <c r="BB39" s="433"/>
      <c r="BC39" s="434">
        <f>SUM(X39:BA39)</f>
        <v>0</v>
      </c>
    </row>
    <row r="40" spans="1:55" ht="38.25" hidden="1" customHeight="1" x14ac:dyDescent="0.6">
      <c r="A40" s="525"/>
      <c r="B40" s="276"/>
      <c r="C40" s="1680"/>
      <c r="D40" s="1681"/>
      <c r="E40" s="1682"/>
      <c r="F40" s="1498"/>
      <c r="G40" s="435" t="s">
        <v>495</v>
      </c>
      <c r="H40" s="526"/>
      <c r="I40" s="527"/>
      <c r="J40" s="528"/>
      <c r="K40" s="528"/>
      <c r="L40" s="529"/>
      <c r="M40" s="530"/>
      <c r="N40" s="500"/>
      <c r="O40" s="500"/>
      <c r="P40" s="500"/>
      <c r="Q40" s="531"/>
      <c r="R40" s="530"/>
      <c r="S40" s="440"/>
      <c r="T40" s="500"/>
      <c r="U40" s="501"/>
      <c r="V40" s="346"/>
      <c r="W40" s="342"/>
      <c r="X40" s="344"/>
      <c r="Y40" s="338"/>
      <c r="Z40" s="339"/>
      <c r="AA40" s="341"/>
      <c r="AB40" s="335"/>
      <c r="AC40" s="339"/>
      <c r="AD40" s="338"/>
      <c r="AE40" s="339"/>
      <c r="AF40" s="336"/>
      <c r="AG40" s="335"/>
      <c r="AH40" s="339"/>
      <c r="AI40" s="339"/>
      <c r="AJ40" s="338"/>
      <c r="AK40" s="339"/>
      <c r="AL40" s="336"/>
      <c r="AM40" s="338"/>
      <c r="AN40" s="339"/>
      <c r="AO40" s="339"/>
      <c r="AP40" s="339"/>
      <c r="AQ40" s="339"/>
      <c r="AR40" s="336"/>
      <c r="AS40" s="335"/>
      <c r="AT40" s="336"/>
      <c r="AU40" s="338"/>
      <c r="AV40" s="393"/>
      <c r="AW40" s="347"/>
      <c r="AX40" s="339"/>
      <c r="AY40" s="336"/>
      <c r="AZ40" s="341"/>
      <c r="BA40" s="347"/>
      <c r="BB40" s="348"/>
      <c r="BC40" s="349"/>
    </row>
    <row r="41" spans="1:55" ht="38.25" hidden="1" customHeight="1" x14ac:dyDescent="0.6">
      <c r="A41" s="1500"/>
      <c r="B41" s="1501"/>
      <c r="C41" s="1683"/>
      <c r="D41" s="1684"/>
      <c r="E41" s="1685"/>
      <c r="F41" s="1499"/>
      <c r="G41" s="172" t="s">
        <v>497</v>
      </c>
      <c r="H41" s="532"/>
      <c r="I41" s="533"/>
      <c r="J41" s="534"/>
      <c r="K41" s="534"/>
      <c r="L41" s="535"/>
      <c r="M41" s="532"/>
      <c r="N41" s="536"/>
      <c r="O41" s="536"/>
      <c r="P41" s="536"/>
      <c r="Q41" s="537"/>
      <c r="R41" s="532"/>
      <c r="S41" s="538"/>
      <c r="T41" s="539"/>
      <c r="U41" s="540"/>
      <c r="V41" s="541"/>
      <c r="W41" s="542"/>
      <c r="X41" s="540"/>
      <c r="Y41" s="543"/>
      <c r="Z41" s="539"/>
      <c r="AA41" s="541"/>
      <c r="AB41" s="542"/>
      <c r="AC41" s="539"/>
      <c r="AD41" s="543"/>
      <c r="AE41" s="539"/>
      <c r="AF41" s="540"/>
      <c r="AG41" s="542"/>
      <c r="AH41" s="539"/>
      <c r="AI41" s="539"/>
      <c r="AJ41" s="543"/>
      <c r="AK41" s="539"/>
      <c r="AL41" s="540"/>
      <c r="AM41" s="543"/>
      <c r="AN41" s="539"/>
      <c r="AO41" s="539"/>
      <c r="AP41" s="539"/>
      <c r="AQ41" s="539"/>
      <c r="AR41" s="540"/>
      <c r="AS41" s="542"/>
      <c r="AT41" s="540"/>
      <c r="AU41" s="543"/>
      <c r="AV41" s="539"/>
      <c r="AW41" s="544"/>
      <c r="AX41" s="539"/>
      <c r="AY41" s="540"/>
      <c r="AZ41" s="541"/>
      <c r="BA41" s="544"/>
      <c r="BB41" s="545"/>
      <c r="BC41" s="546">
        <f>SUM(T41:AW41)</f>
        <v>0</v>
      </c>
    </row>
    <row r="42" spans="1:55" ht="38.25" hidden="1" customHeight="1" x14ac:dyDescent="0.6">
      <c r="A42" s="1472" t="s">
        <v>498</v>
      </c>
      <c r="B42" s="1473"/>
      <c r="C42" s="1602" t="s">
        <v>499</v>
      </c>
      <c r="D42" s="1477"/>
      <c r="E42" s="1478"/>
      <c r="F42" s="1479"/>
      <c r="G42" s="1477"/>
      <c r="H42" s="362"/>
      <c r="I42" s="363"/>
      <c r="J42" s="364"/>
      <c r="K42" s="364"/>
      <c r="L42" s="547"/>
      <c r="M42" s="362"/>
      <c r="N42" s="365"/>
      <c r="O42" s="365"/>
      <c r="P42" s="365"/>
      <c r="Q42" s="366"/>
      <c r="R42" s="362"/>
      <c r="S42" s="548"/>
      <c r="T42" s="451"/>
      <c r="U42" s="448"/>
      <c r="V42" s="453"/>
      <c r="W42" s="447"/>
      <c r="X42" s="448"/>
      <c r="Y42" s="549"/>
      <c r="Z42" s="550"/>
      <c r="AA42" s="453"/>
      <c r="AB42" s="447"/>
      <c r="AC42" s="451"/>
      <c r="AD42" s="449"/>
      <c r="AE42" s="451"/>
      <c r="AF42" s="448"/>
      <c r="AG42" s="447"/>
      <c r="AH42" s="451"/>
      <c r="AI42" s="451"/>
      <c r="AJ42" s="449"/>
      <c r="AK42" s="451"/>
      <c r="AL42" s="448"/>
      <c r="AM42" s="449"/>
      <c r="AN42" s="451"/>
      <c r="AO42" s="451"/>
      <c r="AP42" s="451"/>
      <c r="AQ42" s="451"/>
      <c r="AR42" s="448"/>
      <c r="AS42" s="447"/>
      <c r="AT42" s="448"/>
      <c r="AU42" s="449"/>
      <c r="AV42" s="451"/>
      <c r="AW42" s="457"/>
      <c r="AX42" s="451"/>
      <c r="AY42" s="448"/>
      <c r="AZ42" s="453"/>
      <c r="BA42" s="457"/>
      <c r="BB42" s="458"/>
      <c r="BC42" s="309"/>
    </row>
    <row r="43" spans="1:55" ht="38.25" hidden="1" customHeight="1" x14ac:dyDescent="0.6">
      <c r="A43" s="1474"/>
      <c r="B43" s="1475"/>
      <c r="C43" s="1597" t="s">
        <v>500</v>
      </c>
      <c r="D43" s="1480"/>
      <c r="E43" s="1481"/>
      <c r="F43" s="1603"/>
      <c r="G43" s="1480"/>
      <c r="H43" s="375"/>
      <c r="I43" s="376"/>
      <c r="J43" s="377"/>
      <c r="K43" s="377"/>
      <c r="L43" s="462"/>
      <c r="M43" s="375"/>
      <c r="N43" s="378"/>
      <c r="O43" s="378"/>
      <c r="P43" s="378"/>
      <c r="Q43" s="379"/>
      <c r="R43" s="375"/>
      <c r="S43" s="463"/>
      <c r="T43" s="551"/>
      <c r="U43" s="465"/>
      <c r="V43" s="466"/>
      <c r="W43" s="467"/>
      <c r="X43" s="465"/>
      <c r="Y43" s="463"/>
      <c r="Z43" s="464"/>
      <c r="AA43" s="466"/>
      <c r="AB43" s="467"/>
      <c r="AC43" s="464"/>
      <c r="AD43" s="463"/>
      <c r="AE43" s="464"/>
      <c r="AF43" s="465"/>
      <c r="AG43" s="467"/>
      <c r="AH43" s="464"/>
      <c r="AI43" s="464"/>
      <c r="AJ43" s="463"/>
      <c r="AK43" s="464"/>
      <c r="AL43" s="465"/>
      <c r="AM43" s="463"/>
      <c r="AN43" s="464"/>
      <c r="AO43" s="464"/>
      <c r="AP43" s="464"/>
      <c r="AQ43" s="464"/>
      <c r="AR43" s="465"/>
      <c r="AS43" s="467"/>
      <c r="AT43" s="465"/>
      <c r="AU43" s="463"/>
      <c r="AV43" s="464"/>
      <c r="AW43" s="470"/>
      <c r="AX43" s="464"/>
      <c r="AY43" s="465"/>
      <c r="AZ43" s="466"/>
      <c r="BA43" s="470"/>
      <c r="BB43" s="471"/>
      <c r="BC43" s="472"/>
    </row>
    <row r="44" spans="1:55" ht="27" hidden="1" customHeight="1" thickBot="1" x14ac:dyDescent="0.65">
      <c r="A44" s="1474"/>
      <c r="B44" s="1475"/>
      <c r="C44" s="1485" t="s">
        <v>501</v>
      </c>
      <c r="D44" s="1485"/>
      <c r="E44" s="1511"/>
      <c r="F44" s="1484"/>
      <c r="G44" s="1485"/>
      <c r="H44" s="390"/>
      <c r="I44" s="391"/>
      <c r="J44" s="392"/>
      <c r="K44" s="392"/>
      <c r="L44" s="475"/>
      <c r="M44" s="390"/>
      <c r="N44" s="393"/>
      <c r="O44" s="393"/>
      <c r="P44" s="393"/>
      <c r="Q44" s="394"/>
      <c r="R44" s="390"/>
      <c r="S44" s="487"/>
      <c r="T44" s="477"/>
      <c r="U44" s="478"/>
      <c r="V44" s="479"/>
      <c r="W44" s="480"/>
      <c r="X44" s="478"/>
      <c r="Y44" s="487"/>
      <c r="Z44" s="477"/>
      <c r="AA44" s="479"/>
      <c r="AB44" s="480"/>
      <c r="AC44" s="477"/>
      <c r="AD44" s="487"/>
      <c r="AE44" s="477"/>
      <c r="AF44" s="478"/>
      <c r="AG44" s="480"/>
      <c r="AH44" s="477"/>
      <c r="AI44" s="477"/>
      <c r="AJ44" s="487"/>
      <c r="AK44" s="477"/>
      <c r="AL44" s="478"/>
      <c r="AM44" s="487"/>
      <c r="AN44" s="477"/>
      <c r="AO44" s="477"/>
      <c r="AP44" s="477"/>
      <c r="AQ44" s="477"/>
      <c r="AR44" s="478"/>
      <c r="AS44" s="480"/>
      <c r="AT44" s="478"/>
      <c r="AU44" s="487"/>
      <c r="AV44" s="477"/>
      <c r="AW44" s="488"/>
      <c r="AX44" s="477"/>
      <c r="AY44" s="478"/>
      <c r="AZ44" s="479"/>
      <c r="BA44" s="488"/>
      <c r="BB44" s="489"/>
      <c r="BC44" s="490"/>
    </row>
    <row r="45" spans="1:55" ht="27" hidden="1" customHeight="1" thickBot="1" x14ac:dyDescent="0.65">
      <c r="A45" s="1474"/>
      <c r="B45" s="1475"/>
      <c r="C45" s="1533"/>
      <c r="D45" s="1533"/>
      <c r="E45" s="552"/>
      <c r="F45" s="1497"/>
      <c r="G45" s="553" t="s">
        <v>493</v>
      </c>
      <c r="H45" s="554"/>
      <c r="I45" s="555"/>
      <c r="J45" s="556"/>
      <c r="K45" s="557"/>
      <c r="L45" s="558"/>
      <c r="M45" s="554"/>
      <c r="N45" s="559"/>
      <c r="O45" s="560"/>
      <c r="P45" s="559"/>
      <c r="Q45" s="561"/>
      <c r="R45" s="562"/>
      <c r="S45" s="563"/>
      <c r="T45" s="564"/>
      <c r="U45" s="565"/>
      <c r="V45" s="566"/>
      <c r="W45" s="567"/>
      <c r="X45" s="565"/>
      <c r="Y45" s="377"/>
      <c r="Z45" s="378"/>
      <c r="AA45" s="379"/>
      <c r="AB45" s="567"/>
      <c r="AC45" s="564"/>
      <c r="AD45" s="563"/>
      <c r="AE45" s="564"/>
      <c r="AF45" s="565"/>
      <c r="AG45" s="567"/>
      <c r="AH45" s="564"/>
      <c r="AI45" s="564"/>
      <c r="AJ45" s="563"/>
      <c r="AK45" s="564"/>
      <c r="AL45" s="565"/>
      <c r="AM45" s="563"/>
      <c r="AN45" s="564"/>
      <c r="AO45" s="564"/>
      <c r="AP45" s="564"/>
      <c r="AQ45" s="564"/>
      <c r="AR45" s="565"/>
      <c r="AS45" s="567"/>
      <c r="AT45" s="565"/>
      <c r="AU45" s="563"/>
      <c r="AV45" s="564"/>
      <c r="AW45" s="568"/>
      <c r="AX45" s="564"/>
      <c r="AY45" s="565"/>
      <c r="AZ45" s="566"/>
      <c r="BA45" s="568"/>
      <c r="BB45" s="569"/>
      <c r="BC45" s="570"/>
    </row>
    <row r="46" spans="1:55" ht="27" hidden="1" customHeight="1" x14ac:dyDescent="0.6">
      <c r="A46" s="525"/>
      <c r="B46" s="276"/>
      <c r="C46" s="1533"/>
      <c r="D46" s="1533"/>
      <c r="E46" s="552"/>
      <c r="F46" s="1498"/>
      <c r="G46" s="172" t="s">
        <v>508</v>
      </c>
      <c r="H46" s="375"/>
      <c r="I46" s="376"/>
      <c r="J46" s="377"/>
      <c r="K46" s="377"/>
      <c r="L46" s="462"/>
      <c r="M46" s="375"/>
      <c r="N46" s="378"/>
      <c r="O46" s="378"/>
      <c r="P46" s="378"/>
      <c r="Q46" s="379"/>
      <c r="R46" s="375"/>
      <c r="S46" s="563"/>
      <c r="T46" s="564"/>
      <c r="U46" s="565"/>
      <c r="V46" s="566"/>
      <c r="W46" s="567"/>
      <c r="X46" s="565"/>
      <c r="Y46" s="377"/>
      <c r="Z46" s="378"/>
      <c r="AA46" s="379"/>
      <c r="AB46" s="567"/>
      <c r="AC46" s="564"/>
      <c r="AD46" s="563"/>
      <c r="AE46" s="564"/>
      <c r="AF46" s="565"/>
      <c r="AG46" s="567"/>
      <c r="AH46" s="564"/>
      <c r="AI46" s="564"/>
      <c r="AJ46" s="563"/>
      <c r="AK46" s="564"/>
      <c r="AL46" s="565"/>
      <c r="AM46" s="563"/>
      <c r="AN46" s="564"/>
      <c r="AO46" s="564"/>
      <c r="AP46" s="564"/>
      <c r="AQ46" s="564"/>
      <c r="AR46" s="565"/>
      <c r="AS46" s="567"/>
      <c r="AT46" s="565"/>
      <c r="AU46" s="563"/>
      <c r="AV46" s="564"/>
      <c r="AW46" s="568"/>
      <c r="AX46" s="564"/>
      <c r="AY46" s="565"/>
      <c r="AZ46" s="566"/>
      <c r="BA46" s="571"/>
      <c r="BB46" s="572"/>
      <c r="BC46" s="573"/>
    </row>
    <row r="47" spans="1:55" ht="27" hidden="1" customHeight="1" x14ac:dyDescent="0.6">
      <c r="A47" s="1500"/>
      <c r="B47" s="1501"/>
      <c r="C47" s="1560"/>
      <c r="D47" s="1560"/>
      <c r="E47" s="574"/>
      <c r="F47" s="1499"/>
      <c r="G47" s="575" t="s">
        <v>495</v>
      </c>
      <c r="H47" s="576"/>
      <c r="I47" s="577"/>
      <c r="J47" s="578"/>
      <c r="K47" s="578"/>
      <c r="L47" s="579"/>
      <c r="M47" s="576"/>
      <c r="N47" s="580"/>
      <c r="O47" s="580"/>
      <c r="P47" s="580"/>
      <c r="Q47" s="581"/>
      <c r="R47" s="576"/>
      <c r="S47" s="543"/>
      <c r="T47" s="539"/>
      <c r="U47" s="540"/>
      <c r="V47" s="541"/>
      <c r="W47" s="542"/>
      <c r="X47" s="540"/>
      <c r="Y47" s="534"/>
      <c r="Z47" s="536"/>
      <c r="AA47" s="537"/>
      <c r="AB47" s="542"/>
      <c r="AC47" s="539"/>
      <c r="AD47" s="543"/>
      <c r="AE47" s="539"/>
      <c r="AF47" s="540"/>
      <c r="AG47" s="542"/>
      <c r="AH47" s="539"/>
      <c r="AI47" s="539"/>
      <c r="AJ47" s="543"/>
      <c r="AK47" s="539"/>
      <c r="AL47" s="540"/>
      <c r="AM47" s="543"/>
      <c r="AN47" s="539"/>
      <c r="AO47" s="539"/>
      <c r="AP47" s="539"/>
      <c r="AQ47" s="539"/>
      <c r="AR47" s="540"/>
      <c r="AS47" s="542"/>
      <c r="AT47" s="540"/>
      <c r="AU47" s="543"/>
      <c r="AV47" s="539"/>
      <c r="AW47" s="544"/>
      <c r="AX47" s="539"/>
      <c r="AY47" s="540"/>
      <c r="AZ47" s="541"/>
      <c r="BA47" s="544"/>
      <c r="BB47" s="545"/>
      <c r="BC47" s="546"/>
    </row>
    <row r="48" spans="1:55" ht="27" hidden="1" customHeight="1" x14ac:dyDescent="0.6">
      <c r="A48" s="1472" t="s">
        <v>498</v>
      </c>
      <c r="B48" s="1473"/>
      <c r="C48" s="1477" t="s">
        <v>499</v>
      </c>
      <c r="D48" s="1477"/>
      <c r="E48" s="1478"/>
      <c r="F48" s="1479"/>
      <c r="G48" s="1477"/>
      <c r="H48" s="362"/>
      <c r="I48" s="363"/>
      <c r="J48" s="364"/>
      <c r="K48" s="364"/>
      <c r="L48" s="547"/>
      <c r="M48" s="362"/>
      <c r="N48" s="365"/>
      <c r="O48" s="365"/>
      <c r="P48" s="365"/>
      <c r="Q48" s="366"/>
      <c r="R48" s="362"/>
      <c r="S48" s="449"/>
      <c r="T48" s="451"/>
      <c r="U48" s="448"/>
      <c r="V48" s="453"/>
      <c r="W48" s="447"/>
      <c r="X48" s="448"/>
      <c r="Y48" s="364"/>
      <c r="Z48" s="365"/>
      <c r="AA48" s="366"/>
      <c r="AB48" s="447"/>
      <c r="AC48" s="451"/>
      <c r="AD48" s="449"/>
      <c r="AE48" s="451"/>
      <c r="AF48" s="448"/>
      <c r="AG48" s="447"/>
      <c r="AH48" s="451"/>
      <c r="AI48" s="451"/>
      <c r="AJ48" s="449"/>
      <c r="AK48" s="451"/>
      <c r="AL48" s="448"/>
      <c r="AM48" s="449"/>
      <c r="AN48" s="451"/>
      <c r="AO48" s="451"/>
      <c r="AP48" s="451"/>
      <c r="AQ48" s="451"/>
      <c r="AR48" s="448"/>
      <c r="AS48" s="447"/>
      <c r="AT48" s="448"/>
      <c r="AU48" s="449"/>
      <c r="AV48" s="451"/>
      <c r="AW48" s="457"/>
      <c r="AX48" s="451"/>
      <c r="AY48" s="448"/>
      <c r="AZ48" s="453"/>
      <c r="BA48" s="457"/>
      <c r="BB48" s="458"/>
      <c r="BC48" s="309">
        <f>AZ48+BC46-BC47</f>
        <v>0</v>
      </c>
    </row>
    <row r="49" spans="1:55" ht="27" hidden="1" customHeight="1" x14ac:dyDescent="0.6">
      <c r="A49" s="1474"/>
      <c r="B49" s="1475"/>
      <c r="C49" s="1480" t="s">
        <v>500</v>
      </c>
      <c r="D49" s="1480"/>
      <c r="E49" s="1481"/>
      <c r="F49" s="1474"/>
      <c r="G49" s="1433"/>
      <c r="H49" s="375"/>
      <c r="I49" s="376"/>
      <c r="J49" s="377"/>
      <c r="K49" s="377"/>
      <c r="L49" s="462"/>
      <c r="M49" s="375"/>
      <c r="N49" s="378"/>
      <c r="O49" s="378"/>
      <c r="P49" s="378"/>
      <c r="Q49" s="379"/>
      <c r="R49" s="375"/>
      <c r="S49" s="563"/>
      <c r="T49" s="564"/>
      <c r="U49" s="565"/>
      <c r="V49" s="566"/>
      <c r="W49" s="567"/>
      <c r="X49" s="565"/>
      <c r="Y49" s="377"/>
      <c r="Z49" s="378"/>
      <c r="AA49" s="379"/>
      <c r="AB49" s="567"/>
      <c r="AC49" s="564"/>
      <c r="AD49" s="563"/>
      <c r="AE49" s="564"/>
      <c r="AF49" s="565"/>
      <c r="AG49" s="567"/>
      <c r="AH49" s="564"/>
      <c r="AI49" s="564"/>
      <c r="AJ49" s="563"/>
      <c r="AK49" s="564"/>
      <c r="AL49" s="565"/>
      <c r="AM49" s="563"/>
      <c r="AN49" s="564"/>
      <c r="AO49" s="564"/>
      <c r="AP49" s="564"/>
      <c r="AQ49" s="564"/>
      <c r="AR49" s="565"/>
      <c r="AS49" s="567"/>
      <c r="AT49" s="565"/>
      <c r="AU49" s="563"/>
      <c r="AV49" s="564"/>
      <c r="AW49" s="568"/>
      <c r="AX49" s="564"/>
      <c r="AY49" s="565"/>
      <c r="AZ49" s="566"/>
      <c r="BA49" s="568"/>
      <c r="BB49" s="569"/>
      <c r="BC49" s="570"/>
    </row>
    <row r="50" spans="1:55" ht="27" hidden="1" customHeight="1" x14ac:dyDescent="0.6">
      <c r="A50" s="1455"/>
      <c r="B50" s="1476"/>
      <c r="C50" s="1583" t="s">
        <v>501</v>
      </c>
      <c r="D50" s="1583"/>
      <c r="E50" s="1584"/>
      <c r="F50" s="1484"/>
      <c r="G50" s="1485"/>
      <c r="H50" s="390"/>
      <c r="I50" s="391"/>
      <c r="J50" s="392"/>
      <c r="K50" s="392"/>
      <c r="L50" s="475"/>
      <c r="M50" s="390"/>
      <c r="N50" s="393"/>
      <c r="O50" s="393"/>
      <c r="P50" s="393"/>
      <c r="Q50" s="394"/>
      <c r="R50" s="390"/>
      <c r="S50" s="582"/>
      <c r="T50" s="583"/>
      <c r="U50" s="584"/>
      <c r="V50" s="585"/>
      <c r="W50" s="586"/>
      <c r="X50" s="584"/>
      <c r="Y50" s="392"/>
      <c r="Z50" s="393"/>
      <c r="AA50" s="394"/>
      <c r="AB50" s="586"/>
      <c r="AC50" s="583"/>
      <c r="AD50" s="582"/>
      <c r="AE50" s="583"/>
      <c r="AF50" s="584"/>
      <c r="AG50" s="586"/>
      <c r="AH50" s="583"/>
      <c r="AI50" s="583"/>
      <c r="AJ50" s="582"/>
      <c r="AK50" s="583"/>
      <c r="AL50" s="584"/>
      <c r="AM50" s="582"/>
      <c r="AN50" s="583"/>
      <c r="AO50" s="583"/>
      <c r="AP50" s="583"/>
      <c r="AQ50" s="583"/>
      <c r="AR50" s="584"/>
      <c r="AS50" s="586"/>
      <c r="AT50" s="584"/>
      <c r="AU50" s="582"/>
      <c r="AV50" s="583"/>
      <c r="AW50" s="587"/>
      <c r="AX50" s="583"/>
      <c r="AY50" s="584"/>
      <c r="AZ50" s="585"/>
      <c r="BA50" s="587"/>
      <c r="BB50" s="588"/>
      <c r="BC50" s="589">
        <f>AZ50+BC47-BC49</f>
        <v>0</v>
      </c>
    </row>
    <row r="51" spans="1:55" ht="27" hidden="1" customHeight="1" x14ac:dyDescent="0.6">
      <c r="A51" s="525"/>
      <c r="B51" s="276"/>
      <c r="C51" s="169"/>
      <c r="D51" s="169"/>
      <c r="E51" s="590"/>
      <c r="F51" s="525"/>
      <c r="G51" s="169"/>
      <c r="H51" s="375"/>
      <c r="I51" s="376"/>
      <c r="J51" s="377"/>
      <c r="K51" s="377"/>
      <c r="L51" s="462"/>
      <c r="M51" s="375"/>
      <c r="N51" s="378"/>
      <c r="O51" s="378"/>
      <c r="P51" s="378"/>
      <c r="Q51" s="379"/>
      <c r="R51" s="375"/>
      <c r="S51" s="591"/>
      <c r="T51" s="592"/>
      <c r="U51" s="593"/>
      <c r="V51" s="594"/>
      <c r="W51" s="595"/>
      <c r="X51" s="593"/>
      <c r="Y51" s="377"/>
      <c r="Z51" s="378"/>
      <c r="AA51" s="379"/>
      <c r="AB51" s="595"/>
      <c r="AC51" s="592"/>
      <c r="AD51" s="591"/>
      <c r="AE51" s="592"/>
      <c r="AF51" s="593"/>
      <c r="AG51" s="595"/>
      <c r="AH51" s="592"/>
      <c r="AI51" s="592"/>
      <c r="AJ51" s="591"/>
      <c r="AK51" s="592"/>
      <c r="AL51" s="593"/>
      <c r="AM51" s="591"/>
      <c r="AN51" s="592"/>
      <c r="AO51" s="592"/>
      <c r="AP51" s="592"/>
      <c r="AQ51" s="592"/>
      <c r="AR51" s="593"/>
      <c r="AS51" s="595"/>
      <c r="AT51" s="593"/>
      <c r="AU51" s="591"/>
      <c r="AV51" s="592"/>
      <c r="AW51" s="596"/>
      <c r="AX51" s="592"/>
      <c r="AY51" s="593"/>
      <c r="AZ51" s="594"/>
      <c r="BA51" s="596"/>
      <c r="BB51" s="597"/>
      <c r="BC51" s="598"/>
    </row>
    <row r="52" spans="1:55" ht="38.25" hidden="1" customHeight="1" x14ac:dyDescent="0.6">
      <c r="A52" s="1459" t="s">
        <v>509</v>
      </c>
      <c r="B52" s="1464"/>
      <c r="C52" s="1668" t="s">
        <v>510</v>
      </c>
      <c r="D52" s="1669"/>
      <c r="E52" s="1670"/>
      <c r="F52" s="1497"/>
      <c r="G52" s="413" t="s">
        <v>493</v>
      </c>
      <c r="H52" s="493"/>
      <c r="I52" s="518"/>
      <c r="J52" s="491"/>
      <c r="K52" s="491"/>
      <c r="L52" s="492"/>
      <c r="M52" s="493"/>
      <c r="N52" s="494"/>
      <c r="O52" s="494"/>
      <c r="P52" s="494"/>
      <c r="Q52" s="323"/>
      <c r="R52" s="493"/>
      <c r="S52" s="519"/>
      <c r="T52" s="520"/>
      <c r="U52" s="521"/>
      <c r="V52" s="522"/>
      <c r="W52" s="426"/>
      <c r="X52" s="429"/>
      <c r="Y52" s="428"/>
      <c r="Z52" s="427"/>
      <c r="AA52" s="431"/>
      <c r="AB52" s="426"/>
      <c r="AC52" s="427"/>
      <c r="AD52" s="428"/>
      <c r="AE52" s="427"/>
      <c r="AF52" s="429"/>
      <c r="AG52" s="426"/>
      <c r="AH52" s="427"/>
      <c r="AI52" s="427"/>
      <c r="AJ52" s="428"/>
      <c r="AK52" s="427"/>
      <c r="AL52" s="429"/>
      <c r="AM52" s="428"/>
      <c r="AN52" s="427"/>
      <c r="AO52" s="427"/>
      <c r="AP52" s="427"/>
      <c r="AQ52" s="427"/>
      <c r="AR52" s="429"/>
      <c r="AS52" s="426"/>
      <c r="AT52" s="429"/>
      <c r="AU52" s="428"/>
      <c r="AV52" s="524"/>
      <c r="AW52" s="430"/>
      <c r="AX52" s="427"/>
      <c r="AY52" s="429"/>
      <c r="AZ52" s="431"/>
      <c r="BA52" s="432"/>
      <c r="BB52" s="433"/>
      <c r="BC52" s="434">
        <f>SUM(W52:BA52)</f>
        <v>0</v>
      </c>
    </row>
    <row r="53" spans="1:55" ht="38.25" hidden="1" customHeight="1" x14ac:dyDescent="0.6">
      <c r="A53" s="525"/>
      <c r="B53" s="276"/>
      <c r="C53" s="1671"/>
      <c r="D53" s="1672"/>
      <c r="E53" s="1673"/>
      <c r="F53" s="1498"/>
      <c r="G53" s="435" t="s">
        <v>495</v>
      </c>
      <c r="H53" s="335"/>
      <c r="I53" s="336"/>
      <c r="J53" s="338"/>
      <c r="K53" s="338"/>
      <c r="L53" s="599"/>
      <c r="M53" s="335"/>
      <c r="N53" s="339"/>
      <c r="O53" s="339"/>
      <c r="P53" s="339"/>
      <c r="Q53" s="341"/>
      <c r="R53" s="335"/>
      <c r="S53" s="600"/>
      <c r="T53" s="601"/>
      <c r="U53" s="336"/>
      <c r="V53" s="341"/>
      <c r="W53" s="335"/>
      <c r="X53" s="336"/>
      <c r="Y53" s="338"/>
      <c r="Z53" s="339"/>
      <c r="AA53" s="341"/>
      <c r="AB53" s="335"/>
      <c r="AC53" s="339"/>
      <c r="AD53" s="338"/>
      <c r="AE53" s="339"/>
      <c r="AF53" s="336"/>
      <c r="AG53" s="335"/>
      <c r="AH53" s="339"/>
      <c r="AI53" s="339"/>
      <c r="AJ53" s="338"/>
      <c r="AK53" s="339"/>
      <c r="AL53" s="336"/>
      <c r="AM53" s="338"/>
      <c r="AN53" s="339"/>
      <c r="AO53" s="339"/>
      <c r="AP53" s="339"/>
      <c r="AQ53" s="339"/>
      <c r="AR53" s="336"/>
      <c r="AS53" s="335"/>
      <c r="AT53" s="336"/>
      <c r="AU53" s="338"/>
      <c r="AV53" s="393"/>
      <c r="AW53" s="347"/>
      <c r="AX53" s="339"/>
      <c r="AY53" s="336"/>
      <c r="AZ53" s="341"/>
      <c r="BA53" s="347"/>
      <c r="BB53" s="348"/>
      <c r="BC53" s="349">
        <f>SUM(U53:BA53)</f>
        <v>0</v>
      </c>
    </row>
    <row r="54" spans="1:55" ht="38.25" hidden="1" customHeight="1" x14ac:dyDescent="0.6">
      <c r="A54" s="1500"/>
      <c r="B54" s="1501"/>
      <c r="C54" s="1674"/>
      <c r="D54" s="1675"/>
      <c r="E54" s="1676"/>
      <c r="F54" s="1499"/>
      <c r="G54" s="172" t="s">
        <v>497</v>
      </c>
      <c r="H54" s="532"/>
      <c r="I54" s="533"/>
      <c r="J54" s="534"/>
      <c r="K54" s="534"/>
      <c r="L54" s="535"/>
      <c r="M54" s="532"/>
      <c r="N54" s="536"/>
      <c r="O54" s="536"/>
      <c r="P54" s="536"/>
      <c r="Q54" s="537"/>
      <c r="R54" s="532"/>
      <c r="S54" s="543"/>
      <c r="T54" s="539"/>
      <c r="U54" s="540"/>
      <c r="V54" s="541"/>
      <c r="W54" s="542"/>
      <c r="X54" s="540"/>
      <c r="Y54" s="543"/>
      <c r="Z54" s="539"/>
      <c r="AA54" s="541"/>
      <c r="AB54" s="542"/>
      <c r="AC54" s="539"/>
      <c r="AD54" s="543"/>
      <c r="AE54" s="539"/>
      <c r="AF54" s="391"/>
      <c r="AG54" s="542"/>
      <c r="AH54" s="539"/>
      <c r="AI54" s="539"/>
      <c r="AJ54" s="543"/>
      <c r="AK54" s="393"/>
      <c r="AL54" s="540"/>
      <c r="AM54" s="543"/>
      <c r="AN54" s="539"/>
      <c r="AO54" s="539"/>
      <c r="AP54" s="539"/>
      <c r="AQ54" s="539"/>
      <c r="AR54" s="540"/>
      <c r="AS54" s="542"/>
      <c r="AT54" s="540"/>
      <c r="AU54" s="543"/>
      <c r="AV54" s="539"/>
      <c r="AW54" s="544"/>
      <c r="AX54" s="539"/>
      <c r="AY54" s="540"/>
      <c r="AZ54" s="541"/>
      <c r="BA54" s="544">
        <f>BE52</f>
        <v>0</v>
      </c>
      <c r="BB54" s="545"/>
      <c r="BC54" s="546">
        <f>SUM(S54:AW54)</f>
        <v>0</v>
      </c>
    </row>
    <row r="55" spans="1:55" ht="38.25" hidden="1" customHeight="1" x14ac:dyDescent="0.6">
      <c r="A55" s="1472" t="s">
        <v>498</v>
      </c>
      <c r="B55" s="1473"/>
      <c r="C55" s="1477" t="s">
        <v>499</v>
      </c>
      <c r="D55" s="1477"/>
      <c r="E55" s="1478"/>
      <c r="F55" s="1479"/>
      <c r="G55" s="1477"/>
      <c r="H55" s="567"/>
      <c r="I55" s="565"/>
      <c r="J55" s="563"/>
      <c r="K55" s="563"/>
      <c r="L55" s="602"/>
      <c r="M55" s="567"/>
      <c r="N55" s="564"/>
      <c r="O55" s="564"/>
      <c r="P55" s="564"/>
      <c r="Q55" s="566"/>
      <c r="R55" s="567"/>
      <c r="S55" s="549"/>
      <c r="T55" s="550"/>
      <c r="U55" s="603"/>
      <c r="V55" s="604"/>
      <c r="W55" s="605"/>
      <c r="X55" s="603"/>
      <c r="Y55" s="549"/>
      <c r="Z55" s="550"/>
      <c r="AA55" s="604"/>
      <c r="AB55" s="605"/>
      <c r="AC55" s="550"/>
      <c r="AD55" s="549"/>
      <c r="AE55" s="550"/>
      <c r="AF55" s="363"/>
      <c r="AG55" s="605"/>
      <c r="AH55" s="550"/>
      <c r="AI55" s="550"/>
      <c r="AJ55" s="549"/>
      <c r="AK55" s="365"/>
      <c r="AL55" s="603"/>
      <c r="AM55" s="549"/>
      <c r="AN55" s="550"/>
      <c r="AO55" s="550"/>
      <c r="AP55" s="550"/>
      <c r="AQ55" s="550"/>
      <c r="AR55" s="603"/>
      <c r="AS55" s="605"/>
      <c r="AT55" s="603"/>
      <c r="AU55" s="549"/>
      <c r="AV55" s="550"/>
      <c r="AW55" s="606"/>
      <c r="AX55" s="550"/>
      <c r="AY55" s="603"/>
      <c r="AZ55" s="604"/>
      <c r="BA55" s="606"/>
      <c r="BB55" s="607"/>
      <c r="BC55" s="608"/>
    </row>
    <row r="56" spans="1:55" ht="38.25" hidden="1" customHeight="1" x14ac:dyDescent="0.6">
      <c r="A56" s="1474"/>
      <c r="B56" s="1475"/>
      <c r="C56" s="1480" t="s">
        <v>500</v>
      </c>
      <c r="D56" s="1480"/>
      <c r="E56" s="1481"/>
      <c r="F56" s="1474"/>
      <c r="G56" s="1433"/>
      <c r="H56" s="375"/>
      <c r="I56" s="376"/>
      <c r="J56" s="377"/>
      <c r="K56" s="377"/>
      <c r="L56" s="462"/>
      <c r="M56" s="375"/>
      <c r="N56" s="378"/>
      <c r="O56" s="378"/>
      <c r="P56" s="378"/>
      <c r="Q56" s="379"/>
      <c r="R56" s="375"/>
      <c r="S56" s="609"/>
      <c r="T56" s="464"/>
      <c r="U56" s="465"/>
      <c r="V56" s="466"/>
      <c r="W56" s="467"/>
      <c r="X56" s="465"/>
      <c r="Y56" s="463"/>
      <c r="Z56" s="464"/>
      <c r="AA56" s="466"/>
      <c r="AB56" s="467"/>
      <c r="AC56" s="464"/>
      <c r="AD56" s="463"/>
      <c r="AE56" s="464"/>
      <c r="AF56" s="391"/>
      <c r="AG56" s="467"/>
      <c r="AH56" s="464"/>
      <c r="AI56" s="464"/>
      <c r="AJ56" s="463"/>
      <c r="AK56" s="393"/>
      <c r="AL56" s="465"/>
      <c r="AM56" s="463"/>
      <c r="AN56" s="464"/>
      <c r="AO56" s="464"/>
      <c r="AP56" s="464"/>
      <c r="AQ56" s="464"/>
      <c r="AR56" s="465"/>
      <c r="AS56" s="467"/>
      <c r="AT56" s="465"/>
      <c r="AU56" s="463"/>
      <c r="AV56" s="464"/>
      <c r="AW56" s="470"/>
      <c r="AX56" s="464"/>
      <c r="AY56" s="465"/>
      <c r="AZ56" s="466"/>
      <c r="BA56" s="470"/>
      <c r="BB56" s="471"/>
      <c r="BC56" s="472"/>
    </row>
    <row r="57" spans="1:55" ht="30.75" hidden="1" customHeight="1" x14ac:dyDescent="0.6">
      <c r="A57" s="1474"/>
      <c r="B57" s="1475"/>
      <c r="C57" s="1485" t="s">
        <v>501</v>
      </c>
      <c r="D57" s="1485"/>
      <c r="E57" s="1511"/>
      <c r="F57" s="1484"/>
      <c r="G57" s="1485"/>
      <c r="H57" s="390"/>
      <c r="I57" s="391"/>
      <c r="J57" s="392"/>
      <c r="K57" s="392"/>
      <c r="L57" s="475"/>
      <c r="M57" s="390"/>
      <c r="N57" s="393"/>
      <c r="O57" s="393"/>
      <c r="P57" s="393"/>
      <c r="Q57" s="394"/>
      <c r="R57" s="390"/>
      <c r="S57" s="487"/>
      <c r="T57" s="477"/>
      <c r="U57" s="478"/>
      <c r="V57" s="479"/>
      <c r="W57" s="480"/>
      <c r="X57" s="478"/>
      <c r="Y57" s="487"/>
      <c r="Z57" s="451"/>
      <c r="AA57" s="479"/>
      <c r="AB57" s="480"/>
      <c r="AC57" s="477"/>
      <c r="AD57" s="487"/>
      <c r="AE57" s="477"/>
      <c r="AF57" s="391"/>
      <c r="AG57" s="480"/>
      <c r="AH57" s="477"/>
      <c r="AI57" s="477"/>
      <c r="AJ57" s="487"/>
      <c r="AK57" s="393"/>
      <c r="AL57" s="478"/>
      <c r="AM57" s="487"/>
      <c r="AN57" s="477"/>
      <c r="AO57" s="477"/>
      <c r="AP57" s="477"/>
      <c r="AQ57" s="477"/>
      <c r="AR57" s="478"/>
      <c r="AS57" s="480"/>
      <c r="AT57" s="478"/>
      <c r="AU57" s="487"/>
      <c r="AV57" s="477"/>
      <c r="AW57" s="488"/>
      <c r="AX57" s="477"/>
      <c r="AY57" s="478"/>
      <c r="AZ57" s="479"/>
      <c r="BA57" s="488"/>
      <c r="BB57" s="489"/>
      <c r="BC57" s="490"/>
    </row>
    <row r="58" spans="1:55" ht="27" hidden="1" customHeight="1" x14ac:dyDescent="0.6">
      <c r="A58" s="1472" t="s">
        <v>491</v>
      </c>
      <c r="B58" s="1473"/>
      <c r="C58" s="1665" t="s">
        <v>511</v>
      </c>
      <c r="D58" s="1666"/>
      <c r="E58" s="1667"/>
      <c r="F58" s="1587"/>
      <c r="G58" s="553" t="s">
        <v>493</v>
      </c>
      <c r="H58" s="610"/>
      <c r="I58" s="611"/>
      <c r="J58" s="612"/>
      <c r="K58" s="612"/>
      <c r="L58" s="613"/>
      <c r="M58" s="610"/>
      <c r="N58" s="614"/>
      <c r="O58" s="614"/>
      <c r="P58" s="614"/>
      <c r="Q58" s="615"/>
      <c r="R58" s="610"/>
      <c r="S58" s="616"/>
      <c r="T58" s="524"/>
      <c r="U58" s="617"/>
      <c r="V58" s="618"/>
      <c r="W58" s="619"/>
      <c r="X58" s="620"/>
      <c r="Y58" s="621"/>
      <c r="Z58" s="524"/>
      <c r="AA58" s="622"/>
      <c r="AB58" s="623"/>
      <c r="AC58" s="524"/>
      <c r="AD58" s="621"/>
      <c r="AE58" s="524"/>
      <c r="AF58" s="620"/>
      <c r="AG58" s="623"/>
      <c r="AH58" s="524"/>
      <c r="AI58" s="524"/>
      <c r="AJ58" s="621"/>
      <c r="AK58" s="524"/>
      <c r="AL58" s="620"/>
      <c r="AM58" s="621"/>
      <c r="AN58" s="524"/>
      <c r="AO58" s="524"/>
      <c r="AP58" s="524"/>
      <c r="AQ58" s="524"/>
      <c r="AR58" s="620"/>
      <c r="AS58" s="623"/>
      <c r="AT58" s="620"/>
      <c r="AU58" s="621"/>
      <c r="AV58" s="524"/>
      <c r="AW58" s="624"/>
      <c r="AX58" s="524"/>
      <c r="AY58" s="620"/>
      <c r="AZ58" s="625"/>
      <c r="BA58" s="626"/>
      <c r="BB58" s="627"/>
      <c r="BC58" s="198">
        <f>SUM(W58:BA58)</f>
        <v>0</v>
      </c>
    </row>
    <row r="59" spans="1:55" ht="27" hidden="1" customHeight="1" x14ac:dyDescent="0.6">
      <c r="A59" s="525"/>
      <c r="B59" s="276"/>
      <c r="C59" s="1525"/>
      <c r="D59" s="1433"/>
      <c r="E59" s="1526"/>
      <c r="F59" s="1498"/>
      <c r="G59" s="628" t="s">
        <v>495</v>
      </c>
      <c r="H59" s="629"/>
      <c r="I59" s="630"/>
      <c r="J59" s="631"/>
      <c r="K59" s="631"/>
      <c r="L59" s="632"/>
      <c r="M59" s="629"/>
      <c r="N59" s="633"/>
      <c r="O59" s="633"/>
      <c r="P59" s="633"/>
      <c r="Q59" s="634"/>
      <c r="R59" s="629"/>
      <c r="S59" s="635"/>
      <c r="T59" s="636"/>
      <c r="U59" s="391"/>
      <c r="V59" s="394"/>
      <c r="W59" s="390"/>
      <c r="X59" s="391"/>
      <c r="Y59" s="392"/>
      <c r="Z59" s="393"/>
      <c r="AA59" s="394"/>
      <c r="AB59" s="390"/>
      <c r="AC59" s="393"/>
      <c r="AD59" s="392"/>
      <c r="AE59" s="393"/>
      <c r="AF59" s="391"/>
      <c r="AG59" s="390"/>
      <c r="AH59" s="393"/>
      <c r="AI59" s="393"/>
      <c r="AJ59" s="392"/>
      <c r="AK59" s="393"/>
      <c r="AL59" s="391"/>
      <c r="AM59" s="392"/>
      <c r="AN59" s="393"/>
      <c r="AO59" s="393"/>
      <c r="AP59" s="393"/>
      <c r="AQ59" s="393"/>
      <c r="AR59" s="391"/>
      <c r="AS59" s="390"/>
      <c r="AT59" s="391"/>
      <c r="AU59" s="392"/>
      <c r="AV59" s="393"/>
      <c r="AW59" s="637"/>
      <c r="AX59" s="393"/>
      <c r="AY59" s="391"/>
      <c r="AZ59" s="394"/>
      <c r="BA59" s="637"/>
      <c r="BB59" s="638"/>
      <c r="BC59" s="244">
        <f>SUM(U59:BA59)</f>
        <v>0</v>
      </c>
    </row>
    <row r="60" spans="1:55" ht="27" hidden="1" customHeight="1" x14ac:dyDescent="0.6">
      <c r="A60" s="1500" t="s">
        <v>496</v>
      </c>
      <c r="B60" s="1501"/>
      <c r="C60" s="1527"/>
      <c r="D60" s="1528"/>
      <c r="E60" s="1529"/>
      <c r="F60" s="1499"/>
      <c r="G60" s="172" t="s">
        <v>497</v>
      </c>
      <c r="H60" s="532"/>
      <c r="I60" s="533"/>
      <c r="J60" s="534"/>
      <c r="K60" s="534"/>
      <c r="L60" s="535"/>
      <c r="M60" s="532"/>
      <c r="N60" s="536"/>
      <c r="O60" s="536"/>
      <c r="P60" s="536"/>
      <c r="Q60" s="537"/>
      <c r="R60" s="532"/>
      <c r="S60" s="639"/>
      <c r="T60" s="539"/>
      <c r="U60" s="540"/>
      <c r="V60" s="541"/>
      <c r="W60" s="542"/>
      <c r="X60" s="540"/>
      <c r="Y60" s="543"/>
      <c r="Z60" s="539"/>
      <c r="AA60" s="541"/>
      <c r="AB60" s="542"/>
      <c r="AC60" s="539"/>
      <c r="AD60" s="543"/>
      <c r="AE60" s="539"/>
      <c r="AF60" s="540"/>
      <c r="AG60" s="542"/>
      <c r="AH60" s="539"/>
      <c r="AI60" s="539"/>
      <c r="AJ60" s="543"/>
      <c r="AK60" s="539"/>
      <c r="AL60" s="540"/>
      <c r="AM60" s="543"/>
      <c r="AN60" s="539"/>
      <c r="AO60" s="539"/>
      <c r="AP60" s="539"/>
      <c r="AQ60" s="539"/>
      <c r="AR60" s="540"/>
      <c r="AS60" s="542"/>
      <c r="AT60" s="540"/>
      <c r="AU60" s="543"/>
      <c r="AV60" s="539"/>
      <c r="AW60" s="544"/>
      <c r="AX60" s="539"/>
      <c r="AY60" s="540"/>
      <c r="AZ60" s="541"/>
      <c r="BA60" s="544"/>
      <c r="BB60" s="545"/>
      <c r="BC60" s="546">
        <f>SUM(S60:AW60)</f>
        <v>0</v>
      </c>
    </row>
    <row r="61" spans="1:55" ht="27" hidden="1" customHeight="1" x14ac:dyDescent="0.6">
      <c r="A61" s="1472" t="s">
        <v>498</v>
      </c>
      <c r="B61" s="1473"/>
      <c r="C61" s="1666" t="s">
        <v>499</v>
      </c>
      <c r="D61" s="1666"/>
      <c r="E61" s="1667"/>
      <c r="F61" s="1479"/>
      <c r="G61" s="1477"/>
      <c r="H61" s="362"/>
      <c r="I61" s="363"/>
      <c r="J61" s="364"/>
      <c r="K61" s="364"/>
      <c r="L61" s="547"/>
      <c r="M61" s="362"/>
      <c r="N61" s="365"/>
      <c r="O61" s="365"/>
      <c r="P61" s="365"/>
      <c r="Q61" s="366"/>
      <c r="R61" s="362"/>
      <c r="S61" s="449"/>
      <c r="T61" s="451"/>
      <c r="U61" s="448"/>
      <c r="V61" s="453"/>
      <c r="W61" s="447"/>
      <c r="X61" s="448"/>
      <c r="Y61" s="449"/>
      <c r="Z61" s="451"/>
      <c r="AA61" s="453"/>
      <c r="AB61" s="447"/>
      <c r="AC61" s="451"/>
      <c r="AD61" s="449"/>
      <c r="AE61" s="451"/>
      <c r="AF61" s="448"/>
      <c r="AG61" s="447"/>
      <c r="AH61" s="451"/>
      <c r="AI61" s="451"/>
      <c r="AJ61" s="449"/>
      <c r="AK61" s="451"/>
      <c r="AL61" s="448"/>
      <c r="AM61" s="449"/>
      <c r="AN61" s="451"/>
      <c r="AO61" s="451"/>
      <c r="AP61" s="451"/>
      <c r="AQ61" s="451"/>
      <c r="AR61" s="448"/>
      <c r="AS61" s="447"/>
      <c r="AT61" s="448"/>
      <c r="AU61" s="449"/>
      <c r="AV61" s="451"/>
      <c r="AW61" s="457"/>
      <c r="AX61" s="451"/>
      <c r="AY61" s="448"/>
      <c r="AZ61" s="453"/>
      <c r="BA61" s="457"/>
      <c r="BB61" s="458"/>
      <c r="BC61" s="309">
        <f>AZ61</f>
        <v>0</v>
      </c>
    </row>
    <row r="62" spans="1:55" ht="27" hidden="1" customHeight="1" x14ac:dyDescent="0.6">
      <c r="A62" s="1474"/>
      <c r="B62" s="1475"/>
      <c r="C62" s="1480" t="s">
        <v>500</v>
      </c>
      <c r="D62" s="1480"/>
      <c r="E62" s="1481"/>
      <c r="F62" s="1474"/>
      <c r="G62" s="1433"/>
      <c r="H62" s="375"/>
      <c r="I62" s="376"/>
      <c r="J62" s="377"/>
      <c r="K62" s="377"/>
      <c r="L62" s="462"/>
      <c r="M62" s="375"/>
      <c r="N62" s="378"/>
      <c r="O62" s="378"/>
      <c r="P62" s="378"/>
      <c r="Q62" s="379"/>
      <c r="R62" s="375"/>
      <c r="S62" s="609"/>
      <c r="T62" s="464"/>
      <c r="U62" s="465"/>
      <c r="V62" s="466"/>
      <c r="W62" s="467"/>
      <c r="X62" s="465"/>
      <c r="Y62" s="463"/>
      <c r="Z62" s="464"/>
      <c r="AA62" s="466"/>
      <c r="AB62" s="467"/>
      <c r="AC62" s="464"/>
      <c r="AD62" s="463"/>
      <c r="AE62" s="464"/>
      <c r="AF62" s="465"/>
      <c r="AG62" s="467"/>
      <c r="AH62" s="464"/>
      <c r="AI62" s="464"/>
      <c r="AJ62" s="463"/>
      <c r="AK62" s="464"/>
      <c r="AL62" s="465"/>
      <c r="AM62" s="463"/>
      <c r="AN62" s="464"/>
      <c r="AO62" s="464"/>
      <c r="AP62" s="464"/>
      <c r="AQ62" s="464"/>
      <c r="AR62" s="465"/>
      <c r="AS62" s="467"/>
      <c r="AT62" s="465"/>
      <c r="AU62" s="463"/>
      <c r="AV62" s="464"/>
      <c r="AW62" s="470"/>
      <c r="AX62" s="464"/>
      <c r="AY62" s="465"/>
      <c r="AZ62" s="466"/>
      <c r="BA62" s="470"/>
      <c r="BB62" s="471"/>
      <c r="BC62" s="472"/>
    </row>
    <row r="63" spans="1:55" ht="27" hidden="1" customHeight="1" x14ac:dyDescent="0.6">
      <c r="A63" s="1474"/>
      <c r="B63" s="1475"/>
      <c r="C63" s="1485" t="s">
        <v>501</v>
      </c>
      <c r="D63" s="1485"/>
      <c r="E63" s="1511"/>
      <c r="F63" s="1484"/>
      <c r="G63" s="1485"/>
      <c r="H63" s="390"/>
      <c r="I63" s="391"/>
      <c r="J63" s="392"/>
      <c r="K63" s="392"/>
      <c r="L63" s="475"/>
      <c r="M63" s="390"/>
      <c r="N63" s="393"/>
      <c r="O63" s="393"/>
      <c r="P63" s="393"/>
      <c r="Q63" s="394"/>
      <c r="R63" s="390"/>
      <c r="S63" s="485"/>
      <c r="T63" s="484"/>
      <c r="U63" s="486"/>
      <c r="V63" s="400"/>
      <c r="W63" s="483"/>
      <c r="X63" s="486"/>
      <c r="Y63" s="485"/>
      <c r="Z63" s="484"/>
      <c r="AA63" s="400"/>
      <c r="AB63" s="483"/>
      <c r="AC63" s="484"/>
      <c r="AD63" s="485"/>
      <c r="AE63" s="484"/>
      <c r="AF63" s="486"/>
      <c r="AG63" s="483"/>
      <c r="AH63" s="484"/>
      <c r="AI63" s="484"/>
      <c r="AJ63" s="485"/>
      <c r="AK63" s="484"/>
      <c r="AL63" s="486"/>
      <c r="AM63" s="485"/>
      <c r="AN63" s="484"/>
      <c r="AO63" s="484"/>
      <c r="AP63" s="484"/>
      <c r="AQ63" s="484"/>
      <c r="AR63" s="486"/>
      <c r="AS63" s="483"/>
      <c r="AT63" s="486"/>
      <c r="AU63" s="485"/>
      <c r="AV63" s="484"/>
      <c r="AW63" s="640"/>
      <c r="AX63" s="484"/>
      <c r="AY63" s="486"/>
      <c r="AZ63" s="400"/>
      <c r="BA63" s="640"/>
      <c r="BB63" s="641"/>
      <c r="BC63" s="642">
        <f>AZ63</f>
        <v>0</v>
      </c>
    </row>
    <row r="64" spans="1:55" ht="38.15" hidden="1" customHeight="1" x14ac:dyDescent="0.6">
      <c r="A64" s="1656" t="s">
        <v>512</v>
      </c>
      <c r="B64" s="1657"/>
      <c r="C64" s="1657"/>
      <c r="D64" s="1657"/>
      <c r="E64" s="1658"/>
      <c r="F64" s="1497"/>
      <c r="G64" s="413" t="s">
        <v>493</v>
      </c>
      <c r="H64" s="414"/>
      <c r="I64" s="415"/>
      <c r="J64" s="416"/>
      <c r="K64" s="416"/>
      <c r="L64" s="492"/>
      <c r="M64" s="414"/>
      <c r="N64" s="643"/>
      <c r="O64" s="643"/>
      <c r="P64" s="643"/>
      <c r="Q64" s="323"/>
      <c r="R64" s="414"/>
      <c r="S64" s="421"/>
      <c r="T64" s="427"/>
      <c r="U64" s="429"/>
      <c r="V64" s="431"/>
      <c r="W64" s="426"/>
      <c r="X64" s="429"/>
      <c r="Y64" s="428"/>
      <c r="Z64" s="427"/>
      <c r="AA64" s="431"/>
      <c r="AB64" s="426"/>
      <c r="AC64" s="427"/>
      <c r="AD64" s="428"/>
      <c r="AE64" s="427"/>
      <c r="AF64" s="429"/>
      <c r="AG64" s="426"/>
      <c r="AH64" s="427"/>
      <c r="AI64" s="427"/>
      <c r="AJ64" s="428"/>
      <c r="AK64" s="427"/>
      <c r="AL64" s="429"/>
      <c r="AM64" s="428"/>
      <c r="AN64" s="427"/>
      <c r="AO64" s="427"/>
      <c r="AP64" s="427"/>
      <c r="AQ64" s="427"/>
      <c r="AR64" s="429"/>
      <c r="AS64" s="426"/>
      <c r="AT64" s="429"/>
      <c r="AU64" s="428"/>
      <c r="AV64" s="427"/>
      <c r="AW64" s="430"/>
      <c r="AX64" s="427"/>
      <c r="AY64" s="429"/>
      <c r="AZ64" s="431"/>
      <c r="BA64" s="432"/>
      <c r="BB64" s="433"/>
      <c r="BC64" s="434">
        <f>SUM(T64:BA64)</f>
        <v>0</v>
      </c>
    </row>
    <row r="65" spans="1:55" ht="38.25" hidden="1" customHeight="1" x14ac:dyDescent="0.6">
      <c r="A65" s="1659"/>
      <c r="B65" s="1660"/>
      <c r="C65" s="1660"/>
      <c r="D65" s="1660"/>
      <c r="E65" s="1661"/>
      <c r="F65" s="1498"/>
      <c r="G65" s="435" t="s">
        <v>495</v>
      </c>
      <c r="H65" s="335"/>
      <c r="I65" s="336"/>
      <c r="J65" s="338"/>
      <c r="K65" s="338"/>
      <c r="L65" s="497"/>
      <c r="M65" s="335"/>
      <c r="N65" s="339"/>
      <c r="O65" s="339"/>
      <c r="P65" s="339"/>
      <c r="Q65" s="346"/>
      <c r="R65" s="342"/>
      <c r="S65" s="343"/>
      <c r="T65" s="500"/>
      <c r="U65" s="501"/>
      <c r="V65" s="346"/>
      <c r="W65" s="342"/>
      <c r="X65" s="344"/>
      <c r="Y65" s="343"/>
      <c r="Z65" s="345"/>
      <c r="AA65" s="346"/>
      <c r="AB65" s="342"/>
      <c r="AC65" s="345"/>
      <c r="AD65" s="343"/>
      <c r="AE65" s="345"/>
      <c r="AF65" s="344"/>
      <c r="AG65" s="342"/>
      <c r="AH65" s="345"/>
      <c r="AI65" s="345"/>
      <c r="AJ65" s="343"/>
      <c r="AK65" s="345"/>
      <c r="AL65" s="344"/>
      <c r="AM65" s="343"/>
      <c r="AN65" s="345">
        <f>AQ64</f>
        <v>0</v>
      </c>
      <c r="AO65" s="339">
        <f>AR64</f>
        <v>0</v>
      </c>
      <c r="AP65" s="339">
        <f>AS64</f>
        <v>0</v>
      </c>
      <c r="AQ65" s="339"/>
      <c r="AR65" s="336"/>
      <c r="AS65" s="335"/>
      <c r="AT65" s="336"/>
      <c r="AU65" s="338"/>
      <c r="AV65" s="339"/>
      <c r="AW65" s="347"/>
      <c r="AX65" s="339"/>
      <c r="AY65" s="336"/>
      <c r="AZ65" s="341"/>
      <c r="BA65" s="347"/>
      <c r="BB65" s="348"/>
      <c r="BC65" s="349">
        <f>SUM(Q65:BA65)</f>
        <v>0</v>
      </c>
    </row>
    <row r="66" spans="1:55" ht="33" hidden="1" thickBot="1" x14ac:dyDescent="0.65">
      <c r="A66" s="1662"/>
      <c r="B66" s="1663"/>
      <c r="C66" s="1663"/>
      <c r="D66" s="1663"/>
      <c r="E66" s="1664"/>
      <c r="F66" s="1499"/>
      <c r="G66" s="441" t="s">
        <v>497</v>
      </c>
      <c r="H66" s="351"/>
      <c r="I66" s="352"/>
      <c r="J66" s="353"/>
      <c r="K66" s="353"/>
      <c r="L66" s="443"/>
      <c r="M66" s="351"/>
      <c r="N66" s="354"/>
      <c r="O66" s="354"/>
      <c r="P66" s="354"/>
      <c r="Q66" s="355"/>
      <c r="R66" s="351"/>
      <c r="S66" s="353"/>
      <c r="T66" s="354"/>
      <c r="U66" s="352"/>
      <c r="V66" s="355"/>
      <c r="W66" s="351"/>
      <c r="X66" s="352"/>
      <c r="Y66" s="353"/>
      <c r="Z66" s="354"/>
      <c r="AA66" s="355"/>
      <c r="AB66" s="351"/>
      <c r="AC66" s="354"/>
      <c r="AD66" s="353"/>
      <c r="AE66" s="354"/>
      <c r="AF66" s="352"/>
      <c r="AG66" s="351"/>
      <c r="AH66" s="354"/>
      <c r="AI66" s="354"/>
      <c r="AJ66" s="353"/>
      <c r="AK66" s="354">
        <f t="shared" ref="AK66:AP66" si="24">AO64</f>
        <v>0</v>
      </c>
      <c r="AL66" s="352">
        <f t="shared" si="24"/>
        <v>0</v>
      </c>
      <c r="AM66" s="353">
        <f t="shared" si="24"/>
        <v>0</v>
      </c>
      <c r="AN66" s="354">
        <f t="shared" si="24"/>
        <v>0</v>
      </c>
      <c r="AO66" s="354">
        <f t="shared" si="24"/>
        <v>0</v>
      </c>
      <c r="AP66" s="354">
        <f t="shared" si="24"/>
        <v>0</v>
      </c>
      <c r="AQ66" s="354"/>
      <c r="AR66" s="352"/>
      <c r="AS66" s="351"/>
      <c r="AT66" s="352"/>
      <c r="AU66" s="353"/>
      <c r="AV66" s="354"/>
      <c r="AW66" s="444"/>
      <c r="AX66" s="354"/>
      <c r="AY66" s="352"/>
      <c r="AZ66" s="355"/>
      <c r="BA66" s="444"/>
      <c r="BB66" s="445"/>
      <c r="BC66" s="446">
        <f>SUM(O66:AW66)</f>
        <v>0</v>
      </c>
    </row>
    <row r="67" spans="1:55" ht="38.25" hidden="1" customHeight="1" x14ac:dyDescent="0.6">
      <c r="A67" s="1472"/>
      <c r="B67" s="1473"/>
      <c r="C67" s="1602" t="s">
        <v>499</v>
      </c>
      <c r="D67" s="1477"/>
      <c r="E67" s="1478"/>
      <c r="F67" s="1479"/>
      <c r="G67" s="1477"/>
      <c r="H67" s="362"/>
      <c r="I67" s="363"/>
      <c r="J67" s="364"/>
      <c r="K67" s="364"/>
      <c r="L67" s="547"/>
      <c r="M67" s="362"/>
      <c r="N67" s="365"/>
      <c r="O67" s="365"/>
      <c r="P67" s="365"/>
      <c r="Q67" s="366"/>
      <c r="R67" s="362"/>
      <c r="S67" s="449"/>
      <c r="T67" s="451"/>
      <c r="U67" s="448"/>
      <c r="V67" s="453"/>
      <c r="W67" s="454"/>
      <c r="X67" s="455"/>
      <c r="Y67" s="449"/>
      <c r="Z67" s="451"/>
      <c r="AA67" s="453"/>
      <c r="AB67" s="447"/>
      <c r="AC67" s="451"/>
      <c r="AD67" s="449"/>
      <c r="AE67" s="451"/>
      <c r="AF67" s="448"/>
      <c r="AG67" s="447"/>
      <c r="AH67" s="451"/>
      <c r="AI67" s="451"/>
      <c r="AJ67" s="449"/>
      <c r="AK67" s="451"/>
      <c r="AL67" s="448"/>
      <c r="AM67" s="449"/>
      <c r="AN67" s="451">
        <f>AH67+AN66-AN65</f>
        <v>0</v>
      </c>
      <c r="AO67" s="451">
        <f>AN67+AO66-AO65</f>
        <v>0</v>
      </c>
      <c r="AP67" s="451">
        <f>AO67+AP66-AP65</f>
        <v>0</v>
      </c>
      <c r="AQ67" s="451"/>
      <c r="AR67" s="448"/>
      <c r="AS67" s="447"/>
      <c r="AT67" s="448"/>
      <c r="AU67" s="449"/>
      <c r="AV67" s="451"/>
      <c r="AW67" s="457"/>
      <c r="AX67" s="451"/>
      <c r="AY67" s="448"/>
      <c r="AZ67" s="453"/>
      <c r="BA67" s="457"/>
      <c r="BB67" s="458"/>
      <c r="BC67" s="309"/>
    </row>
    <row r="68" spans="1:55" ht="38.25" hidden="1" customHeight="1" x14ac:dyDescent="0.6">
      <c r="A68" s="1474"/>
      <c r="B68" s="1475"/>
      <c r="C68" s="1597" t="s">
        <v>500</v>
      </c>
      <c r="D68" s="1480"/>
      <c r="E68" s="1481"/>
      <c r="F68" s="1603"/>
      <c r="G68" s="1480"/>
      <c r="H68" s="375"/>
      <c r="I68" s="376"/>
      <c r="J68" s="377"/>
      <c r="K68" s="377"/>
      <c r="L68" s="462"/>
      <c r="M68" s="375"/>
      <c r="N68" s="378"/>
      <c r="O68" s="378"/>
      <c r="P68" s="378"/>
      <c r="Q68" s="379"/>
      <c r="R68" s="375"/>
      <c r="S68" s="463"/>
      <c r="T68" s="464"/>
      <c r="U68" s="465"/>
      <c r="V68" s="466"/>
      <c r="W68" s="467"/>
      <c r="X68" s="465"/>
      <c r="Y68" s="463"/>
      <c r="Z68" s="464"/>
      <c r="AA68" s="466"/>
      <c r="AB68" s="467"/>
      <c r="AC68" s="464"/>
      <c r="AD68" s="463"/>
      <c r="AE68" s="464"/>
      <c r="AF68" s="465"/>
      <c r="AG68" s="467"/>
      <c r="AH68" s="468"/>
      <c r="AI68" s="464"/>
      <c r="AJ68" s="463"/>
      <c r="AK68" s="464"/>
      <c r="AL68" s="465"/>
      <c r="AM68" s="469"/>
      <c r="AN68" s="464"/>
      <c r="AO68" s="464"/>
      <c r="AP68" s="464"/>
      <c r="AQ68" s="464"/>
      <c r="AR68" s="465"/>
      <c r="AS68" s="467"/>
      <c r="AT68" s="465"/>
      <c r="AU68" s="463"/>
      <c r="AV68" s="464"/>
      <c r="AW68" s="470"/>
      <c r="AX68" s="464"/>
      <c r="AY68" s="465"/>
      <c r="AZ68" s="466"/>
      <c r="BA68" s="470"/>
      <c r="BB68" s="471"/>
      <c r="BC68" s="472"/>
    </row>
    <row r="69" spans="1:55" ht="38.25" hidden="1" customHeight="1" x14ac:dyDescent="0.6">
      <c r="A69" s="1455"/>
      <c r="B69" s="1476"/>
      <c r="C69" s="1598" t="s">
        <v>501</v>
      </c>
      <c r="D69" s="1583"/>
      <c r="E69" s="1584"/>
      <c r="F69" s="1588"/>
      <c r="G69" s="1583"/>
      <c r="H69" s="390"/>
      <c r="I69" s="391"/>
      <c r="J69" s="392"/>
      <c r="K69" s="392"/>
      <c r="L69" s="475"/>
      <c r="M69" s="390"/>
      <c r="N69" s="393"/>
      <c r="O69" s="393"/>
      <c r="P69" s="393"/>
      <c r="Q69" s="394"/>
      <c r="R69" s="390"/>
      <c r="S69" s="487"/>
      <c r="T69" s="477"/>
      <c r="U69" s="478"/>
      <c r="V69" s="479"/>
      <c r="W69" s="480"/>
      <c r="X69" s="478"/>
      <c r="Y69" s="481"/>
      <c r="Z69" s="482"/>
      <c r="AA69" s="400"/>
      <c r="AB69" s="483"/>
      <c r="AC69" s="484"/>
      <c r="AD69" s="485"/>
      <c r="AE69" s="484"/>
      <c r="AF69" s="486"/>
      <c r="AG69" s="483"/>
      <c r="AH69" s="484"/>
      <c r="AI69" s="484"/>
      <c r="AJ69" s="485"/>
      <c r="AK69" s="484"/>
      <c r="AL69" s="486"/>
      <c r="AM69" s="485"/>
      <c r="AN69" s="484">
        <f>AH69+AN65-AN68</f>
        <v>0</v>
      </c>
      <c r="AO69" s="477">
        <f>AN69+AO65-AO68</f>
        <v>0</v>
      </c>
      <c r="AP69" s="477">
        <f>AO69+AP65-AP68</f>
        <v>0</v>
      </c>
      <c r="AQ69" s="477"/>
      <c r="AR69" s="478"/>
      <c r="AS69" s="480"/>
      <c r="AT69" s="478"/>
      <c r="AU69" s="487"/>
      <c r="AV69" s="477"/>
      <c r="AW69" s="488"/>
      <c r="AX69" s="477"/>
      <c r="AY69" s="478"/>
      <c r="AZ69" s="479"/>
      <c r="BA69" s="488"/>
      <c r="BB69" s="489"/>
      <c r="BC69" s="490"/>
    </row>
    <row r="70" spans="1:55" ht="38.25" customHeight="1" x14ac:dyDescent="0.6">
      <c r="A70" s="1656" t="s">
        <v>513</v>
      </c>
      <c r="B70" s="1657"/>
      <c r="C70" s="1657"/>
      <c r="D70" s="1657"/>
      <c r="E70" s="1658"/>
      <c r="F70" s="1497"/>
      <c r="G70" s="413" t="s">
        <v>493</v>
      </c>
      <c r="H70" s="414"/>
      <c r="I70" s="415"/>
      <c r="J70" s="416"/>
      <c r="K70" s="416"/>
      <c r="L70" s="644">
        <v>0</v>
      </c>
      <c r="M70" s="418">
        <v>0</v>
      </c>
      <c r="N70" s="419">
        <v>3</v>
      </c>
      <c r="O70" s="419">
        <v>5</v>
      </c>
      <c r="P70" s="419">
        <v>5</v>
      </c>
      <c r="Q70" s="420">
        <v>0</v>
      </c>
      <c r="R70" s="493">
        <v>0</v>
      </c>
      <c r="S70" s="428">
        <v>0</v>
      </c>
      <c r="T70" s="427">
        <v>0</v>
      </c>
      <c r="U70" s="429">
        <v>0</v>
      </c>
      <c r="V70" s="424">
        <v>0</v>
      </c>
      <c r="W70" s="425">
        <v>6</v>
      </c>
      <c r="X70" s="429">
        <v>6</v>
      </c>
      <c r="Y70" s="428">
        <v>6</v>
      </c>
      <c r="Z70" s="427">
        <v>0</v>
      </c>
      <c r="AA70" s="431">
        <v>0</v>
      </c>
      <c r="AB70" s="426">
        <v>0</v>
      </c>
      <c r="AC70" s="427">
        <v>0</v>
      </c>
      <c r="AD70" s="428">
        <v>0</v>
      </c>
      <c r="AE70" s="427">
        <v>0</v>
      </c>
      <c r="AF70" s="429">
        <v>0</v>
      </c>
      <c r="AG70" s="426">
        <v>0</v>
      </c>
      <c r="AH70" s="427"/>
      <c r="AI70" s="427"/>
      <c r="AJ70" s="428"/>
      <c r="AK70" s="427"/>
      <c r="AL70" s="429"/>
      <c r="AM70" s="428"/>
      <c r="AN70" s="427"/>
      <c r="AO70" s="427"/>
      <c r="AP70" s="427"/>
      <c r="AQ70" s="427"/>
      <c r="AR70" s="429"/>
      <c r="AS70" s="426"/>
      <c r="AT70" s="429"/>
      <c r="AU70" s="428"/>
      <c r="AV70" s="427"/>
      <c r="AW70" s="430"/>
      <c r="AX70" s="427"/>
      <c r="AY70" s="429"/>
      <c r="AZ70" s="431"/>
      <c r="BA70" s="432"/>
      <c r="BB70" s="433"/>
      <c r="BC70" s="434">
        <f>SUM(N70:BB70)</f>
        <v>31</v>
      </c>
    </row>
    <row r="71" spans="1:55" ht="48" customHeight="1" x14ac:dyDescent="0.6">
      <c r="A71" s="1659"/>
      <c r="B71" s="1660"/>
      <c r="C71" s="1660"/>
      <c r="D71" s="1660"/>
      <c r="E71" s="1661"/>
      <c r="F71" s="1498"/>
      <c r="G71" s="435" t="s">
        <v>495</v>
      </c>
      <c r="H71" s="530">
        <f>K70</f>
        <v>0</v>
      </c>
      <c r="I71" s="501">
        <f t="shared" ref="I71:AY71" si="25">L70</f>
        <v>0</v>
      </c>
      <c r="J71" s="440">
        <f>M70</f>
        <v>0</v>
      </c>
      <c r="K71" s="440">
        <f>N70</f>
        <v>3</v>
      </c>
      <c r="L71" s="645">
        <f>O70</f>
        <v>5</v>
      </c>
      <c r="M71" s="530">
        <f t="shared" si="25"/>
        <v>5</v>
      </c>
      <c r="N71" s="500">
        <f t="shared" si="25"/>
        <v>0</v>
      </c>
      <c r="O71" s="646">
        <f t="shared" si="25"/>
        <v>0</v>
      </c>
      <c r="P71" s="646">
        <f t="shared" si="25"/>
        <v>0</v>
      </c>
      <c r="Q71" s="647">
        <f t="shared" si="25"/>
        <v>0</v>
      </c>
      <c r="R71" s="530">
        <f t="shared" si="25"/>
        <v>0</v>
      </c>
      <c r="S71" s="438">
        <f t="shared" si="25"/>
        <v>0</v>
      </c>
      <c r="T71" s="345">
        <f t="shared" si="25"/>
        <v>6</v>
      </c>
      <c r="U71" s="344">
        <f t="shared" si="25"/>
        <v>6</v>
      </c>
      <c r="V71" s="346">
        <f t="shared" si="25"/>
        <v>6</v>
      </c>
      <c r="W71" s="342">
        <f t="shared" si="25"/>
        <v>0</v>
      </c>
      <c r="X71" s="344">
        <f t="shared" si="25"/>
        <v>0</v>
      </c>
      <c r="Y71" s="343">
        <f t="shared" si="25"/>
        <v>0</v>
      </c>
      <c r="Z71" s="345">
        <f t="shared" si="25"/>
        <v>0</v>
      </c>
      <c r="AA71" s="346">
        <f t="shared" si="25"/>
        <v>0</v>
      </c>
      <c r="AB71" s="342">
        <f t="shared" si="25"/>
        <v>0</v>
      </c>
      <c r="AC71" s="345">
        <f t="shared" si="25"/>
        <v>0</v>
      </c>
      <c r="AD71" s="343">
        <f t="shared" si="25"/>
        <v>0</v>
      </c>
      <c r="AE71" s="345">
        <f t="shared" si="25"/>
        <v>0</v>
      </c>
      <c r="AF71" s="344">
        <f t="shared" si="25"/>
        <v>0</v>
      </c>
      <c r="AG71" s="342">
        <f t="shared" si="25"/>
        <v>0</v>
      </c>
      <c r="AH71" s="345">
        <f t="shared" si="25"/>
        <v>0</v>
      </c>
      <c r="AI71" s="345">
        <f t="shared" si="25"/>
        <v>0</v>
      </c>
      <c r="AJ71" s="343">
        <f t="shared" si="25"/>
        <v>0</v>
      </c>
      <c r="AK71" s="345">
        <f t="shared" si="25"/>
        <v>0</v>
      </c>
      <c r="AL71" s="344">
        <f t="shared" si="25"/>
        <v>0</v>
      </c>
      <c r="AM71" s="343">
        <f t="shared" si="25"/>
        <v>0</v>
      </c>
      <c r="AN71" s="345">
        <f t="shared" si="25"/>
        <v>0</v>
      </c>
      <c r="AO71" s="345">
        <f t="shared" si="25"/>
        <v>0</v>
      </c>
      <c r="AP71" s="345">
        <f t="shared" si="25"/>
        <v>0</v>
      </c>
      <c r="AQ71" s="339">
        <f t="shared" si="25"/>
        <v>0</v>
      </c>
      <c r="AR71" s="336">
        <f t="shared" si="25"/>
        <v>0</v>
      </c>
      <c r="AS71" s="335">
        <f t="shared" si="25"/>
        <v>0</v>
      </c>
      <c r="AT71" s="336">
        <f t="shared" si="25"/>
        <v>0</v>
      </c>
      <c r="AU71" s="338">
        <f t="shared" si="25"/>
        <v>0</v>
      </c>
      <c r="AV71" s="339">
        <f t="shared" si="25"/>
        <v>0</v>
      </c>
      <c r="AW71" s="347">
        <f t="shared" si="25"/>
        <v>0</v>
      </c>
      <c r="AX71" s="339">
        <f t="shared" si="25"/>
        <v>0</v>
      </c>
      <c r="AY71" s="336">
        <f t="shared" si="25"/>
        <v>0</v>
      </c>
      <c r="AZ71" s="341"/>
      <c r="BA71" s="347">
        <f>BD70</f>
        <v>0</v>
      </c>
      <c r="BB71" s="348">
        <f>BE70</f>
        <v>0</v>
      </c>
      <c r="BC71" s="349">
        <f>SUM(I71:BB71)</f>
        <v>31</v>
      </c>
    </row>
    <row r="72" spans="1:55" ht="47.25" customHeight="1" x14ac:dyDescent="0.6">
      <c r="A72" s="1662"/>
      <c r="B72" s="1663"/>
      <c r="C72" s="1663"/>
      <c r="D72" s="1663"/>
      <c r="E72" s="1664"/>
      <c r="F72" s="1499"/>
      <c r="G72" s="441" t="s">
        <v>497</v>
      </c>
      <c r="H72" s="648">
        <f t="shared" ref="H72:AX72" si="26">L70</f>
        <v>0</v>
      </c>
      <c r="I72" s="649">
        <f t="shared" si="26"/>
        <v>0</v>
      </c>
      <c r="J72" s="650">
        <f t="shared" si="26"/>
        <v>3</v>
      </c>
      <c r="K72" s="650">
        <f t="shared" si="26"/>
        <v>5</v>
      </c>
      <c r="L72" s="651">
        <f t="shared" si="26"/>
        <v>5</v>
      </c>
      <c r="M72" s="648">
        <f t="shared" si="26"/>
        <v>0</v>
      </c>
      <c r="N72" s="652">
        <f t="shared" si="26"/>
        <v>0</v>
      </c>
      <c r="O72" s="652">
        <f t="shared" si="26"/>
        <v>0</v>
      </c>
      <c r="P72" s="652">
        <f t="shared" si="26"/>
        <v>0</v>
      </c>
      <c r="Q72" s="653">
        <f t="shared" si="26"/>
        <v>0</v>
      </c>
      <c r="R72" s="648">
        <f t="shared" si="26"/>
        <v>0</v>
      </c>
      <c r="S72" s="502">
        <f t="shared" si="26"/>
        <v>6</v>
      </c>
      <c r="T72" s="354">
        <f t="shared" si="26"/>
        <v>6</v>
      </c>
      <c r="U72" s="352">
        <f t="shared" si="26"/>
        <v>6</v>
      </c>
      <c r="V72" s="355">
        <f t="shared" si="26"/>
        <v>0</v>
      </c>
      <c r="W72" s="351">
        <f t="shared" si="26"/>
        <v>0</v>
      </c>
      <c r="X72" s="352">
        <f t="shared" si="26"/>
        <v>0</v>
      </c>
      <c r="Y72" s="353">
        <f t="shared" si="26"/>
        <v>0</v>
      </c>
      <c r="Z72" s="354">
        <f t="shared" si="26"/>
        <v>0</v>
      </c>
      <c r="AA72" s="355">
        <f t="shared" si="26"/>
        <v>0</v>
      </c>
      <c r="AB72" s="351">
        <f t="shared" si="26"/>
        <v>0</v>
      </c>
      <c r="AC72" s="354">
        <f t="shared" si="26"/>
        <v>0</v>
      </c>
      <c r="AD72" s="353">
        <f t="shared" si="26"/>
        <v>0</v>
      </c>
      <c r="AE72" s="354">
        <f t="shared" si="26"/>
        <v>0</v>
      </c>
      <c r="AF72" s="352">
        <f t="shared" si="26"/>
        <v>0</v>
      </c>
      <c r="AG72" s="351">
        <f t="shared" si="26"/>
        <v>0</v>
      </c>
      <c r="AH72" s="354">
        <f t="shared" si="26"/>
        <v>0</v>
      </c>
      <c r="AI72" s="354">
        <f t="shared" si="26"/>
        <v>0</v>
      </c>
      <c r="AJ72" s="353">
        <f t="shared" si="26"/>
        <v>0</v>
      </c>
      <c r="AK72" s="354">
        <f t="shared" si="26"/>
        <v>0</v>
      </c>
      <c r="AL72" s="352">
        <f t="shared" si="26"/>
        <v>0</v>
      </c>
      <c r="AM72" s="353">
        <f t="shared" si="26"/>
        <v>0</v>
      </c>
      <c r="AN72" s="354">
        <f t="shared" si="26"/>
        <v>0</v>
      </c>
      <c r="AO72" s="354">
        <f t="shared" si="26"/>
        <v>0</v>
      </c>
      <c r="AP72" s="354">
        <f t="shared" si="26"/>
        <v>0</v>
      </c>
      <c r="AQ72" s="354">
        <f t="shared" si="26"/>
        <v>0</v>
      </c>
      <c r="AR72" s="352">
        <f t="shared" si="26"/>
        <v>0</v>
      </c>
      <c r="AS72" s="351">
        <f t="shared" si="26"/>
        <v>0</v>
      </c>
      <c r="AT72" s="352">
        <f t="shared" si="26"/>
        <v>0</v>
      </c>
      <c r="AU72" s="353">
        <f t="shared" si="26"/>
        <v>0</v>
      </c>
      <c r="AV72" s="354">
        <f t="shared" si="26"/>
        <v>0</v>
      </c>
      <c r="AW72" s="444">
        <f t="shared" si="26"/>
        <v>0</v>
      </c>
      <c r="AX72" s="354">
        <f t="shared" si="26"/>
        <v>0</v>
      </c>
      <c r="AY72" s="352"/>
      <c r="AZ72" s="355">
        <f>BD70</f>
        <v>0</v>
      </c>
      <c r="BA72" s="444">
        <f>BE70</f>
        <v>0</v>
      </c>
      <c r="BB72" s="445">
        <f>BF70</f>
        <v>0</v>
      </c>
      <c r="BC72" s="446">
        <f>SUM(H72:BB72)</f>
        <v>31</v>
      </c>
    </row>
    <row r="73" spans="1:55" ht="38.25" customHeight="1" x14ac:dyDescent="0.6">
      <c r="A73" s="1472"/>
      <c r="B73" s="1473"/>
      <c r="C73" s="1602" t="s">
        <v>499</v>
      </c>
      <c r="D73" s="1477"/>
      <c r="E73" s="1478"/>
      <c r="F73" s="1479"/>
      <c r="G73" s="1477"/>
      <c r="H73" s="362">
        <f t="shared" ref="H73:BB73" si="27">G73+H72-H71</f>
        <v>0</v>
      </c>
      <c r="I73" s="363">
        <f t="shared" si="27"/>
        <v>0</v>
      </c>
      <c r="J73" s="364">
        <f t="shared" si="27"/>
        <v>3</v>
      </c>
      <c r="K73" s="364">
        <f t="shared" si="27"/>
        <v>5</v>
      </c>
      <c r="L73" s="547">
        <f t="shared" si="27"/>
        <v>5</v>
      </c>
      <c r="M73" s="362">
        <f t="shared" si="27"/>
        <v>0</v>
      </c>
      <c r="N73" s="365">
        <f t="shared" si="27"/>
        <v>0</v>
      </c>
      <c r="O73" s="365">
        <f t="shared" si="27"/>
        <v>0</v>
      </c>
      <c r="P73" s="365">
        <f t="shared" si="27"/>
        <v>0</v>
      </c>
      <c r="Q73" s="366">
        <f t="shared" si="27"/>
        <v>0</v>
      </c>
      <c r="R73" s="447">
        <f t="shared" si="27"/>
        <v>0</v>
      </c>
      <c r="S73" s="449">
        <f t="shared" si="27"/>
        <v>6</v>
      </c>
      <c r="T73" s="451">
        <f t="shared" si="27"/>
        <v>6</v>
      </c>
      <c r="U73" s="448">
        <f t="shared" si="27"/>
        <v>6</v>
      </c>
      <c r="V73" s="453">
        <f t="shared" si="27"/>
        <v>0</v>
      </c>
      <c r="W73" s="447">
        <f t="shared" si="27"/>
        <v>0</v>
      </c>
      <c r="X73" s="448">
        <f t="shared" si="27"/>
        <v>0</v>
      </c>
      <c r="Y73" s="449">
        <f t="shared" si="27"/>
        <v>0</v>
      </c>
      <c r="Z73" s="451">
        <f t="shared" si="27"/>
        <v>0</v>
      </c>
      <c r="AA73" s="654">
        <f t="shared" si="27"/>
        <v>0</v>
      </c>
      <c r="AB73" s="454">
        <f t="shared" si="27"/>
        <v>0</v>
      </c>
      <c r="AC73" s="451">
        <f t="shared" si="27"/>
        <v>0</v>
      </c>
      <c r="AD73" s="449">
        <f t="shared" si="27"/>
        <v>0</v>
      </c>
      <c r="AE73" s="451">
        <f t="shared" si="27"/>
        <v>0</v>
      </c>
      <c r="AF73" s="448">
        <f t="shared" si="27"/>
        <v>0</v>
      </c>
      <c r="AG73" s="447">
        <f t="shared" si="27"/>
        <v>0</v>
      </c>
      <c r="AH73" s="451">
        <f t="shared" si="27"/>
        <v>0</v>
      </c>
      <c r="AI73" s="451">
        <f t="shared" si="27"/>
        <v>0</v>
      </c>
      <c r="AJ73" s="449">
        <f t="shared" si="27"/>
        <v>0</v>
      </c>
      <c r="AK73" s="451">
        <f t="shared" si="27"/>
        <v>0</v>
      </c>
      <c r="AL73" s="448">
        <f t="shared" si="27"/>
        <v>0</v>
      </c>
      <c r="AM73" s="449">
        <f t="shared" si="27"/>
        <v>0</v>
      </c>
      <c r="AN73" s="451">
        <f t="shared" si="27"/>
        <v>0</v>
      </c>
      <c r="AO73" s="451">
        <f t="shared" si="27"/>
        <v>0</v>
      </c>
      <c r="AP73" s="451">
        <f t="shared" si="27"/>
        <v>0</v>
      </c>
      <c r="AQ73" s="451">
        <f t="shared" si="27"/>
        <v>0</v>
      </c>
      <c r="AR73" s="448">
        <f t="shared" si="27"/>
        <v>0</v>
      </c>
      <c r="AS73" s="447">
        <f t="shared" si="27"/>
        <v>0</v>
      </c>
      <c r="AT73" s="448">
        <f t="shared" si="27"/>
        <v>0</v>
      </c>
      <c r="AU73" s="449">
        <f t="shared" si="27"/>
        <v>0</v>
      </c>
      <c r="AV73" s="451">
        <f t="shared" si="27"/>
        <v>0</v>
      </c>
      <c r="AW73" s="457">
        <f t="shared" si="27"/>
        <v>0</v>
      </c>
      <c r="AX73" s="451">
        <f t="shared" si="27"/>
        <v>0</v>
      </c>
      <c r="AY73" s="448">
        <f t="shared" si="27"/>
        <v>0</v>
      </c>
      <c r="AZ73" s="453">
        <f t="shared" si="27"/>
        <v>0</v>
      </c>
      <c r="BA73" s="457">
        <f t="shared" si="27"/>
        <v>0</v>
      </c>
      <c r="BB73" s="458">
        <f t="shared" si="27"/>
        <v>0</v>
      </c>
      <c r="BC73" s="655"/>
    </row>
    <row r="74" spans="1:55" ht="38.25" customHeight="1" x14ac:dyDescent="0.6">
      <c r="A74" s="1474"/>
      <c r="B74" s="1475"/>
      <c r="C74" s="1597" t="s">
        <v>500</v>
      </c>
      <c r="D74" s="1480"/>
      <c r="E74" s="1481"/>
      <c r="F74" s="1603"/>
      <c r="G74" s="1480"/>
      <c r="H74" s="459">
        <f>K70</f>
        <v>0</v>
      </c>
      <c r="I74" s="460">
        <f>L70</f>
        <v>0</v>
      </c>
      <c r="J74" s="656">
        <f>M70</f>
        <v>0</v>
      </c>
      <c r="K74" s="461">
        <v>3</v>
      </c>
      <c r="L74" s="462">
        <v>5</v>
      </c>
      <c r="M74" s="375">
        <v>5</v>
      </c>
      <c r="N74" s="378"/>
      <c r="O74" s="378"/>
      <c r="P74" s="378"/>
      <c r="Q74" s="379"/>
      <c r="R74" s="375"/>
      <c r="S74" s="657">
        <f t="shared" ref="S74:AY74" si="28">V70</f>
        <v>0</v>
      </c>
      <c r="T74" s="464">
        <f t="shared" si="28"/>
        <v>6</v>
      </c>
      <c r="U74" s="465">
        <f t="shared" si="28"/>
        <v>6</v>
      </c>
      <c r="V74" s="466">
        <f t="shared" si="28"/>
        <v>6</v>
      </c>
      <c r="W74" s="467">
        <f t="shared" si="28"/>
        <v>0</v>
      </c>
      <c r="X74" s="465">
        <f t="shared" si="28"/>
        <v>0</v>
      </c>
      <c r="Y74" s="463">
        <f t="shared" si="28"/>
        <v>0</v>
      </c>
      <c r="Z74" s="464">
        <f t="shared" si="28"/>
        <v>0</v>
      </c>
      <c r="AA74" s="466">
        <f t="shared" si="28"/>
        <v>0</v>
      </c>
      <c r="AB74" s="467">
        <f t="shared" si="28"/>
        <v>0</v>
      </c>
      <c r="AC74" s="464">
        <f t="shared" si="28"/>
        <v>0</v>
      </c>
      <c r="AD74" s="463">
        <f t="shared" si="28"/>
        <v>0</v>
      </c>
      <c r="AE74" s="464">
        <f t="shared" si="28"/>
        <v>0</v>
      </c>
      <c r="AF74" s="465">
        <f t="shared" si="28"/>
        <v>0</v>
      </c>
      <c r="AG74" s="467">
        <f t="shared" si="28"/>
        <v>0</v>
      </c>
      <c r="AH74" s="468">
        <f t="shared" si="28"/>
        <v>0</v>
      </c>
      <c r="AI74" s="464">
        <f t="shared" si="28"/>
        <v>0</v>
      </c>
      <c r="AJ74" s="463">
        <f t="shared" si="28"/>
        <v>0</v>
      </c>
      <c r="AK74" s="464">
        <f t="shared" si="28"/>
        <v>0</v>
      </c>
      <c r="AL74" s="465">
        <f t="shared" si="28"/>
        <v>0</v>
      </c>
      <c r="AM74" s="469">
        <f t="shared" si="28"/>
        <v>0</v>
      </c>
      <c r="AN74" s="464">
        <f t="shared" si="28"/>
        <v>0</v>
      </c>
      <c r="AO74" s="464">
        <f t="shared" si="28"/>
        <v>0</v>
      </c>
      <c r="AP74" s="464">
        <f t="shared" si="28"/>
        <v>0</v>
      </c>
      <c r="AQ74" s="464">
        <f t="shared" si="28"/>
        <v>0</v>
      </c>
      <c r="AR74" s="465">
        <f t="shared" si="28"/>
        <v>0</v>
      </c>
      <c r="AS74" s="467">
        <f t="shared" si="28"/>
        <v>0</v>
      </c>
      <c r="AT74" s="465">
        <f t="shared" si="28"/>
        <v>0</v>
      </c>
      <c r="AU74" s="463">
        <f t="shared" si="28"/>
        <v>0</v>
      </c>
      <c r="AV74" s="464">
        <f t="shared" si="28"/>
        <v>0</v>
      </c>
      <c r="AW74" s="470">
        <f t="shared" si="28"/>
        <v>0</v>
      </c>
      <c r="AX74" s="464">
        <f t="shared" si="28"/>
        <v>0</v>
      </c>
      <c r="AY74" s="465">
        <f t="shared" si="28"/>
        <v>0</v>
      </c>
      <c r="AZ74" s="466"/>
      <c r="BA74" s="470">
        <f>BD70</f>
        <v>0</v>
      </c>
      <c r="BB74" s="471">
        <f>BE70</f>
        <v>0</v>
      </c>
      <c r="BC74" s="472"/>
    </row>
    <row r="75" spans="1:55" ht="48" customHeight="1" thickBot="1" x14ac:dyDescent="0.65">
      <c r="A75" s="1455"/>
      <c r="B75" s="1476"/>
      <c r="C75" s="1598" t="s">
        <v>501</v>
      </c>
      <c r="D75" s="1583"/>
      <c r="E75" s="1584"/>
      <c r="F75" s="1588"/>
      <c r="G75" s="1583"/>
      <c r="H75" s="473">
        <f t="shared" ref="H75:BB75" si="29">G75+H71-H74</f>
        <v>0</v>
      </c>
      <c r="I75" s="474">
        <f t="shared" si="29"/>
        <v>0</v>
      </c>
      <c r="J75" s="510">
        <f t="shared" si="29"/>
        <v>0</v>
      </c>
      <c r="K75" s="392">
        <f t="shared" si="29"/>
        <v>0</v>
      </c>
      <c r="L75" s="475">
        <f t="shared" si="29"/>
        <v>0</v>
      </c>
      <c r="M75" s="390">
        <f t="shared" si="29"/>
        <v>0</v>
      </c>
      <c r="N75" s="393">
        <f t="shared" si="29"/>
        <v>0</v>
      </c>
      <c r="O75" s="393">
        <f t="shared" si="29"/>
        <v>0</v>
      </c>
      <c r="P75" s="393">
        <f t="shared" si="29"/>
        <v>0</v>
      </c>
      <c r="Q75" s="394">
        <f t="shared" si="29"/>
        <v>0</v>
      </c>
      <c r="R75" s="390">
        <f t="shared" si="29"/>
        <v>0</v>
      </c>
      <c r="S75" s="485">
        <f t="shared" si="29"/>
        <v>0</v>
      </c>
      <c r="T75" s="484">
        <f t="shared" si="29"/>
        <v>0</v>
      </c>
      <c r="U75" s="486">
        <f t="shared" si="29"/>
        <v>0</v>
      </c>
      <c r="V75" s="400">
        <f t="shared" si="29"/>
        <v>0</v>
      </c>
      <c r="W75" s="483">
        <f t="shared" si="29"/>
        <v>0</v>
      </c>
      <c r="X75" s="486">
        <f t="shared" si="29"/>
        <v>0</v>
      </c>
      <c r="Y75" s="485">
        <f t="shared" si="29"/>
        <v>0</v>
      </c>
      <c r="Z75" s="484">
        <f t="shared" si="29"/>
        <v>0</v>
      </c>
      <c r="AA75" s="400">
        <f t="shared" si="29"/>
        <v>0</v>
      </c>
      <c r="AB75" s="483">
        <f t="shared" si="29"/>
        <v>0</v>
      </c>
      <c r="AC75" s="484">
        <f t="shared" si="29"/>
        <v>0</v>
      </c>
      <c r="AD75" s="485">
        <f t="shared" si="29"/>
        <v>0</v>
      </c>
      <c r="AE75" s="484">
        <f t="shared" si="29"/>
        <v>0</v>
      </c>
      <c r="AF75" s="486">
        <f t="shared" si="29"/>
        <v>0</v>
      </c>
      <c r="AG75" s="483">
        <f t="shared" si="29"/>
        <v>0</v>
      </c>
      <c r="AH75" s="484">
        <f t="shared" si="29"/>
        <v>0</v>
      </c>
      <c r="AI75" s="484">
        <f t="shared" si="29"/>
        <v>0</v>
      </c>
      <c r="AJ75" s="485">
        <f t="shared" si="29"/>
        <v>0</v>
      </c>
      <c r="AK75" s="484">
        <f t="shared" si="29"/>
        <v>0</v>
      </c>
      <c r="AL75" s="486">
        <f t="shared" si="29"/>
        <v>0</v>
      </c>
      <c r="AM75" s="485">
        <f t="shared" si="29"/>
        <v>0</v>
      </c>
      <c r="AN75" s="484">
        <f t="shared" si="29"/>
        <v>0</v>
      </c>
      <c r="AO75" s="484">
        <f t="shared" si="29"/>
        <v>0</v>
      </c>
      <c r="AP75" s="484">
        <f t="shared" si="29"/>
        <v>0</v>
      </c>
      <c r="AQ75" s="484">
        <f t="shared" si="29"/>
        <v>0</v>
      </c>
      <c r="AR75" s="486">
        <f t="shared" si="29"/>
        <v>0</v>
      </c>
      <c r="AS75" s="483">
        <f t="shared" si="29"/>
        <v>0</v>
      </c>
      <c r="AT75" s="486">
        <f t="shared" si="29"/>
        <v>0</v>
      </c>
      <c r="AU75" s="485">
        <f t="shared" si="29"/>
        <v>0</v>
      </c>
      <c r="AV75" s="484">
        <f t="shared" si="29"/>
        <v>0</v>
      </c>
      <c r="AW75" s="640">
        <f t="shared" si="29"/>
        <v>0</v>
      </c>
      <c r="AX75" s="484">
        <f t="shared" si="29"/>
        <v>0</v>
      </c>
      <c r="AY75" s="486">
        <f t="shared" si="29"/>
        <v>0</v>
      </c>
      <c r="AZ75" s="400">
        <f t="shared" si="29"/>
        <v>0</v>
      </c>
      <c r="BA75" s="640">
        <f t="shared" si="29"/>
        <v>0</v>
      </c>
      <c r="BB75" s="641">
        <f t="shared" si="29"/>
        <v>0</v>
      </c>
      <c r="BC75" s="642"/>
    </row>
    <row r="76" spans="1:55" ht="49.5" customHeight="1" x14ac:dyDescent="0.6">
      <c r="A76" s="1612" t="s">
        <v>514</v>
      </c>
      <c r="B76" s="1562"/>
      <c r="C76" s="1562"/>
      <c r="D76" s="1562"/>
      <c r="E76" s="1563"/>
      <c r="F76" s="1497"/>
      <c r="G76" s="413" t="s">
        <v>515</v>
      </c>
      <c r="H76" s="414">
        <v>5</v>
      </c>
      <c r="I76" s="415"/>
      <c r="J76" s="416">
        <v>14</v>
      </c>
      <c r="K76" s="416">
        <v>14</v>
      </c>
      <c r="L76" s="492">
        <v>29</v>
      </c>
      <c r="M76" s="493">
        <v>13</v>
      </c>
      <c r="N76" s="494">
        <v>14</v>
      </c>
      <c r="O76" s="494">
        <v>14</v>
      </c>
      <c r="P76" s="494">
        <v>26</v>
      </c>
      <c r="Q76" s="323">
        <v>10</v>
      </c>
      <c r="R76" s="493">
        <v>10</v>
      </c>
      <c r="S76" s="428">
        <v>15</v>
      </c>
      <c r="T76" s="427">
        <v>10</v>
      </c>
      <c r="U76" s="429">
        <v>14</v>
      </c>
      <c r="V76" s="431">
        <v>14</v>
      </c>
      <c r="W76" s="426">
        <v>14</v>
      </c>
      <c r="X76" s="429">
        <v>10</v>
      </c>
      <c r="Y76" s="428">
        <v>12</v>
      </c>
      <c r="Z76" s="427">
        <v>0</v>
      </c>
      <c r="AA76" s="431">
        <v>0</v>
      </c>
      <c r="AB76" s="426"/>
      <c r="AC76" s="427"/>
      <c r="AD76" s="428"/>
      <c r="AE76" s="427"/>
      <c r="AF76" s="429"/>
      <c r="AG76" s="426"/>
      <c r="AH76" s="427"/>
      <c r="AI76" s="427"/>
      <c r="AJ76" s="428"/>
      <c r="AK76" s="427"/>
      <c r="AL76" s="429"/>
      <c r="AM76" s="428"/>
      <c r="AN76" s="427"/>
      <c r="AO76" s="427"/>
      <c r="AP76" s="427"/>
      <c r="AQ76" s="427"/>
      <c r="AR76" s="429"/>
      <c r="AS76" s="426"/>
      <c r="AT76" s="429"/>
      <c r="AU76" s="428"/>
      <c r="AV76" s="427"/>
      <c r="AW76" s="430"/>
      <c r="AX76" s="427"/>
      <c r="AY76" s="429"/>
      <c r="AZ76" s="431"/>
      <c r="BA76" s="432"/>
      <c r="BB76" s="433"/>
      <c r="BC76" s="434">
        <f>SUM(P76:AW76)</f>
        <v>135</v>
      </c>
    </row>
    <row r="77" spans="1:55" ht="49.5" customHeight="1" x14ac:dyDescent="0.6">
      <c r="A77" s="1564"/>
      <c r="B77" s="1565"/>
      <c r="C77" s="1565"/>
      <c r="D77" s="1565"/>
      <c r="E77" s="1566"/>
      <c r="F77" s="1498"/>
      <c r="G77" s="435" t="s">
        <v>495</v>
      </c>
      <c r="H77" s="436"/>
      <c r="I77" s="437"/>
      <c r="J77" s="658"/>
      <c r="K77" s="658"/>
      <c r="L77" s="659"/>
      <c r="M77" s="335"/>
      <c r="N77" s="339"/>
      <c r="O77" s="345"/>
      <c r="P77" s="339"/>
      <c r="Q77" s="346"/>
      <c r="R77" s="342">
        <v>20</v>
      </c>
      <c r="S77" s="343">
        <v>30</v>
      </c>
      <c r="T77" s="345"/>
      <c r="U77" s="344"/>
      <c r="V77" s="346"/>
      <c r="W77" s="342"/>
      <c r="X77" s="344"/>
      <c r="Y77" s="343"/>
      <c r="Z77" s="345"/>
      <c r="AA77" s="346"/>
      <c r="AB77" s="342"/>
      <c r="AC77" s="345"/>
      <c r="AD77" s="343"/>
      <c r="AE77" s="345"/>
      <c r="AF77" s="344"/>
      <c r="AG77" s="342"/>
      <c r="AH77" s="345"/>
      <c r="AI77" s="345"/>
      <c r="AJ77" s="343"/>
      <c r="AK77" s="345"/>
      <c r="AL77" s="344"/>
      <c r="AM77" s="343"/>
      <c r="AN77" s="345"/>
      <c r="AO77" s="345"/>
      <c r="AP77" s="345"/>
      <c r="AQ77" s="339"/>
      <c r="AR77" s="336"/>
      <c r="AS77" s="335"/>
      <c r="AT77" s="336"/>
      <c r="AU77" s="338"/>
      <c r="AV77" s="339"/>
      <c r="AW77" s="347"/>
      <c r="AX77" s="339"/>
      <c r="AY77" s="336"/>
      <c r="AZ77" s="341"/>
      <c r="BA77" s="347"/>
      <c r="BB77" s="348"/>
      <c r="BC77" s="349">
        <f>SUM(O77:AW77)</f>
        <v>50</v>
      </c>
    </row>
    <row r="78" spans="1:55" ht="49.5" customHeight="1" x14ac:dyDescent="0.6">
      <c r="A78" s="1567"/>
      <c r="B78" s="1568"/>
      <c r="C78" s="1568"/>
      <c r="D78" s="1568"/>
      <c r="E78" s="1569"/>
      <c r="F78" s="1499"/>
      <c r="G78" s="441" t="s">
        <v>497</v>
      </c>
      <c r="H78" s="660"/>
      <c r="I78" s="661"/>
      <c r="J78" s="353"/>
      <c r="K78" s="353"/>
      <c r="L78" s="443"/>
      <c r="M78" s="351"/>
      <c r="N78" s="354"/>
      <c r="O78" s="354"/>
      <c r="P78" s="354"/>
      <c r="Q78" s="355"/>
      <c r="R78" s="351">
        <v>50</v>
      </c>
      <c r="S78" s="353"/>
      <c r="T78" s="354"/>
      <c r="U78" s="352"/>
      <c r="V78" s="355"/>
      <c r="W78" s="351"/>
      <c r="X78" s="352"/>
      <c r="Y78" s="353"/>
      <c r="Z78" s="354"/>
      <c r="AA78" s="355"/>
      <c r="AB78" s="351"/>
      <c r="AC78" s="354"/>
      <c r="AD78" s="353"/>
      <c r="AE78" s="354"/>
      <c r="AF78" s="352"/>
      <c r="AG78" s="351"/>
      <c r="AH78" s="354"/>
      <c r="AI78" s="354"/>
      <c r="AJ78" s="353"/>
      <c r="AK78" s="354"/>
      <c r="AL78" s="352"/>
      <c r="AM78" s="353"/>
      <c r="AN78" s="354"/>
      <c r="AO78" s="354"/>
      <c r="AP78" s="354"/>
      <c r="AQ78" s="354"/>
      <c r="AR78" s="352"/>
      <c r="AS78" s="351"/>
      <c r="AT78" s="352"/>
      <c r="AU78" s="353"/>
      <c r="AV78" s="354"/>
      <c r="AW78" s="444"/>
      <c r="AX78" s="354"/>
      <c r="AY78" s="352"/>
      <c r="AZ78" s="355"/>
      <c r="BA78" s="444"/>
      <c r="BB78" s="445"/>
      <c r="BC78" s="446">
        <f>SUM(I78:AN78)</f>
        <v>50</v>
      </c>
    </row>
    <row r="79" spans="1:55" ht="49.5" customHeight="1" x14ac:dyDescent="0.6">
      <c r="A79" s="1472"/>
      <c r="B79" s="1473"/>
      <c r="C79" s="1477" t="s">
        <v>499</v>
      </c>
      <c r="D79" s="1477"/>
      <c r="E79" s="1478"/>
      <c r="F79" s="1479"/>
      <c r="G79" s="1477"/>
      <c r="H79" s="662"/>
      <c r="I79" s="663">
        <f>H79+I78-I77</f>
        <v>0</v>
      </c>
      <c r="J79" s="663">
        <f>I79+J78-J77</f>
        <v>0</v>
      </c>
      <c r="K79" s="663">
        <f>J79+K78-K77</f>
        <v>0</v>
      </c>
      <c r="L79" s="547"/>
      <c r="M79" s="362"/>
      <c r="N79" s="365"/>
      <c r="O79" s="365">
        <f t="shared" ref="O79:AF79" si="30">N79+O78-O77</f>
        <v>0</v>
      </c>
      <c r="P79" s="365">
        <f t="shared" si="30"/>
        <v>0</v>
      </c>
      <c r="Q79" s="366">
        <f t="shared" si="30"/>
        <v>0</v>
      </c>
      <c r="R79" s="362">
        <f t="shared" si="30"/>
        <v>30</v>
      </c>
      <c r="S79" s="449">
        <f t="shared" si="30"/>
        <v>0</v>
      </c>
      <c r="T79" s="451">
        <f t="shared" si="30"/>
        <v>0</v>
      </c>
      <c r="U79" s="448">
        <f t="shared" si="30"/>
        <v>0</v>
      </c>
      <c r="V79" s="453">
        <f t="shared" si="30"/>
        <v>0</v>
      </c>
      <c r="W79" s="447">
        <f t="shared" si="30"/>
        <v>0</v>
      </c>
      <c r="X79" s="448">
        <f t="shared" si="30"/>
        <v>0</v>
      </c>
      <c r="Y79" s="449">
        <f t="shared" si="30"/>
        <v>0</v>
      </c>
      <c r="Z79" s="451">
        <f t="shared" si="30"/>
        <v>0</v>
      </c>
      <c r="AA79" s="453">
        <f t="shared" si="30"/>
        <v>0</v>
      </c>
      <c r="AB79" s="447">
        <f t="shared" si="30"/>
        <v>0</v>
      </c>
      <c r="AC79" s="451">
        <f t="shared" si="30"/>
        <v>0</v>
      </c>
      <c r="AD79" s="449">
        <f t="shared" si="30"/>
        <v>0</v>
      </c>
      <c r="AE79" s="451">
        <f t="shared" si="30"/>
        <v>0</v>
      </c>
      <c r="AF79" s="448">
        <f t="shared" si="30"/>
        <v>0</v>
      </c>
      <c r="AG79" s="447"/>
      <c r="AH79" s="451"/>
      <c r="AI79" s="451"/>
      <c r="AJ79" s="449"/>
      <c r="AK79" s="451"/>
      <c r="AL79" s="448"/>
      <c r="AM79" s="449"/>
      <c r="AN79" s="451"/>
      <c r="AO79" s="451"/>
      <c r="AP79" s="451"/>
      <c r="AQ79" s="451"/>
      <c r="AR79" s="448"/>
      <c r="AS79" s="447"/>
      <c r="AT79" s="448"/>
      <c r="AU79" s="449"/>
      <c r="AV79" s="451"/>
      <c r="AW79" s="457"/>
      <c r="AX79" s="451"/>
      <c r="AY79" s="448"/>
      <c r="AZ79" s="453"/>
      <c r="BA79" s="457"/>
      <c r="BB79" s="458"/>
      <c r="BC79" s="309"/>
    </row>
    <row r="80" spans="1:55" ht="49.5" customHeight="1" x14ac:dyDescent="0.6">
      <c r="A80" s="1474"/>
      <c r="B80" s="1475"/>
      <c r="C80" s="1622" t="s">
        <v>516</v>
      </c>
      <c r="D80" s="1622"/>
      <c r="E80" s="1623"/>
      <c r="F80" s="1654"/>
      <c r="G80" s="1655"/>
      <c r="H80" s="664"/>
      <c r="I80" s="665"/>
      <c r="J80" s="666"/>
      <c r="K80" s="666"/>
      <c r="L80" s="667"/>
      <c r="M80" s="668"/>
      <c r="N80" s="669"/>
      <c r="O80" s="669"/>
      <c r="P80" s="669"/>
      <c r="Q80" s="670"/>
      <c r="R80" s="668"/>
      <c r="S80" s="671"/>
      <c r="T80" s="672"/>
      <c r="U80" s="673"/>
      <c r="V80" s="674"/>
      <c r="W80" s="675">
        <v>50</v>
      </c>
      <c r="X80" s="673"/>
      <c r="Y80" s="671"/>
      <c r="Z80" s="672"/>
      <c r="AA80" s="674"/>
      <c r="AB80" s="675"/>
      <c r="AC80" s="672"/>
      <c r="AD80" s="671"/>
      <c r="AE80" s="672"/>
      <c r="AF80" s="673"/>
      <c r="AG80" s="675"/>
      <c r="AH80" s="672"/>
      <c r="AI80" s="672"/>
      <c r="AJ80" s="671"/>
      <c r="AK80" s="672"/>
      <c r="AL80" s="673"/>
      <c r="AM80" s="671"/>
      <c r="AN80" s="672"/>
      <c r="AO80" s="672"/>
      <c r="AP80" s="672"/>
      <c r="AQ80" s="672"/>
      <c r="AR80" s="673"/>
      <c r="AS80" s="675"/>
      <c r="AT80" s="673"/>
      <c r="AU80" s="671"/>
      <c r="AV80" s="672"/>
      <c r="AW80" s="676"/>
      <c r="AX80" s="672"/>
      <c r="AY80" s="673"/>
      <c r="AZ80" s="674"/>
      <c r="BA80" s="676"/>
      <c r="BB80" s="677"/>
      <c r="BC80" s="678"/>
    </row>
    <row r="81" spans="1:58" ht="36.75" customHeight="1" thickBot="1" x14ac:dyDescent="0.65">
      <c r="A81" s="1455"/>
      <c r="B81" s="1476"/>
      <c r="C81" s="1583" t="s">
        <v>501</v>
      </c>
      <c r="D81" s="1583"/>
      <c r="E81" s="1584"/>
      <c r="F81" s="1484"/>
      <c r="G81" s="1485"/>
      <c r="H81" s="473"/>
      <c r="I81" s="474"/>
      <c r="J81" s="392"/>
      <c r="K81" s="392"/>
      <c r="L81" s="475"/>
      <c r="M81" s="390"/>
      <c r="N81" s="393"/>
      <c r="O81" s="393"/>
      <c r="P81" s="393"/>
      <c r="Q81" s="394"/>
      <c r="R81" s="390"/>
      <c r="S81" s="485"/>
      <c r="T81" s="484"/>
      <c r="U81" s="486"/>
      <c r="V81" s="400"/>
      <c r="W81" s="483"/>
      <c r="X81" s="486"/>
      <c r="Y81" s="485"/>
      <c r="Z81" s="484"/>
      <c r="AA81" s="400"/>
      <c r="AB81" s="483"/>
      <c r="AC81" s="484"/>
      <c r="AD81" s="485"/>
      <c r="AE81" s="484"/>
      <c r="AF81" s="486"/>
      <c r="AG81" s="483"/>
      <c r="AH81" s="484"/>
      <c r="AI81" s="484"/>
      <c r="AJ81" s="485"/>
      <c r="AK81" s="484"/>
      <c r="AL81" s="486"/>
      <c r="AM81" s="485"/>
      <c r="AN81" s="484"/>
      <c r="AO81" s="484"/>
      <c r="AP81" s="484"/>
      <c r="AQ81" s="484"/>
      <c r="AR81" s="486"/>
      <c r="AS81" s="483"/>
      <c r="AT81" s="486"/>
      <c r="AU81" s="485"/>
      <c r="AV81" s="484"/>
      <c r="AW81" s="640"/>
      <c r="AX81" s="484"/>
      <c r="AY81" s="486"/>
      <c r="AZ81" s="400"/>
      <c r="BA81" s="640"/>
      <c r="BB81" s="641"/>
      <c r="BC81" s="679"/>
    </row>
    <row r="82" spans="1:58" ht="38.25" hidden="1" customHeight="1" x14ac:dyDescent="0.6">
      <c r="A82" s="1645" t="s">
        <v>517</v>
      </c>
      <c r="B82" s="1646"/>
      <c r="C82" s="1646"/>
      <c r="D82" s="1646"/>
      <c r="E82" s="1647"/>
      <c r="F82" s="1497"/>
      <c r="G82" s="413" t="s">
        <v>493</v>
      </c>
      <c r="H82" s="414"/>
      <c r="I82" s="415"/>
      <c r="J82" s="491"/>
      <c r="K82" s="491"/>
      <c r="L82" s="644"/>
      <c r="M82" s="414"/>
      <c r="N82" s="643"/>
      <c r="O82" s="643"/>
      <c r="P82" s="643"/>
      <c r="Q82" s="680"/>
      <c r="R82" s="493"/>
      <c r="S82" s="681"/>
      <c r="T82" s="520"/>
      <c r="U82" s="521"/>
      <c r="V82" s="424"/>
      <c r="W82" s="425"/>
      <c r="X82" s="429"/>
      <c r="Y82" s="428"/>
      <c r="Z82" s="427"/>
      <c r="AA82" s="431"/>
      <c r="AB82" s="426"/>
      <c r="AC82" s="427"/>
      <c r="AD82" s="428"/>
      <c r="AE82" s="427"/>
      <c r="AF82" s="429"/>
      <c r="AG82" s="426"/>
      <c r="AH82" s="427"/>
      <c r="AI82" s="427"/>
      <c r="AJ82" s="428"/>
      <c r="AK82" s="427"/>
      <c r="AL82" s="429"/>
      <c r="AM82" s="428"/>
      <c r="AN82" s="427"/>
      <c r="AO82" s="427"/>
      <c r="AP82" s="427"/>
      <c r="AQ82" s="427"/>
      <c r="AR82" s="429"/>
      <c r="AS82" s="426"/>
      <c r="AT82" s="429"/>
      <c r="AU82" s="428"/>
      <c r="AV82" s="427"/>
      <c r="AW82" s="430"/>
      <c r="AX82" s="427"/>
      <c r="AY82" s="429"/>
      <c r="AZ82" s="431"/>
      <c r="BA82" s="432"/>
      <c r="BB82" s="433"/>
      <c r="BC82" s="434"/>
    </row>
    <row r="83" spans="1:58" ht="48" hidden="1" customHeight="1" x14ac:dyDescent="0.6">
      <c r="A83" s="1648"/>
      <c r="B83" s="1649"/>
      <c r="C83" s="1649"/>
      <c r="D83" s="1649"/>
      <c r="E83" s="1650"/>
      <c r="F83" s="1498"/>
      <c r="G83" s="435" t="s">
        <v>495</v>
      </c>
      <c r="H83" s="682"/>
      <c r="I83" s="683"/>
      <c r="J83" s="440"/>
      <c r="K83" s="440"/>
      <c r="L83" s="684"/>
      <c r="M83" s="682"/>
      <c r="N83" s="685"/>
      <c r="O83" s="685"/>
      <c r="P83" s="500"/>
      <c r="Q83" s="531"/>
      <c r="R83" s="530"/>
      <c r="S83" s="438"/>
      <c r="T83" s="345"/>
      <c r="U83" s="344"/>
      <c r="V83" s="346"/>
      <c r="W83" s="342"/>
      <c r="X83" s="344"/>
      <c r="Y83" s="343"/>
      <c r="Z83" s="345"/>
      <c r="AA83" s="346"/>
      <c r="AB83" s="342"/>
      <c r="AC83" s="345"/>
      <c r="AD83" s="343"/>
      <c r="AE83" s="345"/>
      <c r="AF83" s="344"/>
      <c r="AG83" s="342"/>
      <c r="AH83" s="345"/>
      <c r="AI83" s="345"/>
      <c r="AJ83" s="343"/>
      <c r="AK83" s="345"/>
      <c r="AL83" s="344"/>
      <c r="AM83" s="343"/>
      <c r="AN83" s="345"/>
      <c r="AO83" s="345"/>
      <c r="AP83" s="345"/>
      <c r="AQ83" s="339"/>
      <c r="AR83" s="336"/>
      <c r="AS83" s="335"/>
      <c r="AT83" s="336"/>
      <c r="AU83" s="338"/>
      <c r="AV83" s="339"/>
      <c r="AW83" s="347"/>
      <c r="AX83" s="339"/>
      <c r="AY83" s="336"/>
      <c r="AZ83" s="341"/>
      <c r="BA83" s="347"/>
      <c r="BB83" s="348"/>
      <c r="BC83" s="349"/>
    </row>
    <row r="84" spans="1:58" ht="47.25" hidden="1" customHeight="1" x14ac:dyDescent="0.6">
      <c r="A84" s="1651"/>
      <c r="B84" s="1652"/>
      <c r="C84" s="1652"/>
      <c r="D84" s="1652"/>
      <c r="E84" s="1653"/>
      <c r="F84" s="1499"/>
      <c r="G84" s="441" t="s">
        <v>497</v>
      </c>
      <c r="H84" s="686"/>
      <c r="I84" s="687"/>
      <c r="J84" s="650"/>
      <c r="K84" s="650"/>
      <c r="L84" s="651"/>
      <c r="M84" s="648"/>
      <c r="N84" s="652"/>
      <c r="O84" s="652"/>
      <c r="P84" s="652"/>
      <c r="Q84" s="653"/>
      <c r="R84" s="648"/>
      <c r="S84" s="502"/>
      <c r="T84" s="354"/>
      <c r="U84" s="352"/>
      <c r="V84" s="355"/>
      <c r="W84" s="351"/>
      <c r="X84" s="352"/>
      <c r="Y84" s="353"/>
      <c r="Z84" s="354"/>
      <c r="AA84" s="355"/>
      <c r="AB84" s="351"/>
      <c r="AC84" s="354"/>
      <c r="AD84" s="353"/>
      <c r="AE84" s="354"/>
      <c r="AF84" s="352"/>
      <c r="AG84" s="351"/>
      <c r="AH84" s="354"/>
      <c r="AI84" s="354"/>
      <c r="AJ84" s="353"/>
      <c r="AK84" s="354"/>
      <c r="AL84" s="352"/>
      <c r="AM84" s="353"/>
      <c r="AN84" s="354"/>
      <c r="AO84" s="354"/>
      <c r="AP84" s="354"/>
      <c r="AQ84" s="354"/>
      <c r="AR84" s="352"/>
      <c r="AS84" s="351"/>
      <c r="AT84" s="352"/>
      <c r="AU84" s="353"/>
      <c r="AV84" s="354"/>
      <c r="AW84" s="444"/>
      <c r="AX84" s="354"/>
      <c r="AY84" s="352"/>
      <c r="AZ84" s="355"/>
      <c r="BA84" s="444"/>
      <c r="BB84" s="445"/>
      <c r="BC84" s="446"/>
    </row>
    <row r="85" spans="1:58" ht="38.25" hidden="1" customHeight="1" x14ac:dyDescent="0.6">
      <c r="A85" s="1472"/>
      <c r="B85" s="1473"/>
      <c r="C85" s="1602" t="s">
        <v>499</v>
      </c>
      <c r="D85" s="1477"/>
      <c r="E85" s="1478"/>
      <c r="F85" s="1479"/>
      <c r="G85" s="1477"/>
      <c r="H85" s="662"/>
      <c r="I85" s="663"/>
      <c r="J85" s="364"/>
      <c r="K85" s="364"/>
      <c r="L85" s="547"/>
      <c r="M85" s="662"/>
      <c r="N85" s="688"/>
      <c r="O85" s="365"/>
      <c r="P85" s="365"/>
      <c r="Q85" s="366"/>
      <c r="R85" s="447"/>
      <c r="S85" s="449"/>
      <c r="T85" s="451"/>
      <c r="U85" s="448"/>
      <c r="V85" s="453"/>
      <c r="W85" s="447"/>
      <c r="X85" s="448"/>
      <c r="Y85" s="449"/>
      <c r="Z85" s="451"/>
      <c r="AA85" s="654"/>
      <c r="AB85" s="454"/>
      <c r="AC85" s="451"/>
      <c r="AD85" s="449"/>
      <c r="AE85" s="451"/>
      <c r="AF85" s="448"/>
      <c r="AG85" s="447"/>
      <c r="AH85" s="451"/>
      <c r="AI85" s="451"/>
      <c r="AJ85" s="449"/>
      <c r="AK85" s="451"/>
      <c r="AL85" s="448"/>
      <c r="AM85" s="449"/>
      <c r="AN85" s="451"/>
      <c r="AO85" s="451"/>
      <c r="AP85" s="451"/>
      <c r="AQ85" s="451"/>
      <c r="AR85" s="448"/>
      <c r="AS85" s="447"/>
      <c r="AT85" s="448"/>
      <c r="AU85" s="449"/>
      <c r="AV85" s="451"/>
      <c r="AW85" s="457"/>
      <c r="AX85" s="451"/>
      <c r="AY85" s="448"/>
      <c r="AZ85" s="453"/>
      <c r="BA85" s="457"/>
      <c r="BB85" s="458"/>
      <c r="BC85" s="655"/>
    </row>
    <row r="86" spans="1:58" ht="38.25" hidden="1" customHeight="1" x14ac:dyDescent="0.6">
      <c r="A86" s="1474"/>
      <c r="B86" s="1475"/>
      <c r="C86" s="1597" t="s">
        <v>500</v>
      </c>
      <c r="D86" s="1480"/>
      <c r="E86" s="1481"/>
      <c r="F86" s="1603"/>
      <c r="G86" s="1480"/>
      <c r="H86" s="459"/>
      <c r="I86" s="460"/>
      <c r="J86" s="377"/>
      <c r="K86" s="377"/>
      <c r="L86" s="462"/>
      <c r="M86" s="459"/>
      <c r="N86" s="689"/>
      <c r="O86" s="378"/>
      <c r="P86" s="378"/>
      <c r="Q86" s="379"/>
      <c r="R86" s="375"/>
      <c r="S86" s="657"/>
      <c r="T86" s="464"/>
      <c r="U86" s="465"/>
      <c r="V86" s="466"/>
      <c r="W86" s="467"/>
      <c r="X86" s="465"/>
      <c r="Y86" s="463"/>
      <c r="Z86" s="464"/>
      <c r="AA86" s="466"/>
      <c r="AB86" s="467"/>
      <c r="AC86" s="464"/>
      <c r="AD86" s="463"/>
      <c r="AE86" s="464"/>
      <c r="AF86" s="465"/>
      <c r="AG86" s="467"/>
      <c r="AH86" s="468"/>
      <c r="AI86" s="464"/>
      <c r="AJ86" s="463"/>
      <c r="AK86" s="464"/>
      <c r="AL86" s="465"/>
      <c r="AM86" s="469"/>
      <c r="AN86" s="464"/>
      <c r="AO86" s="464"/>
      <c r="AP86" s="464"/>
      <c r="AQ86" s="464"/>
      <c r="AR86" s="465"/>
      <c r="AS86" s="467"/>
      <c r="AT86" s="465"/>
      <c r="AU86" s="463"/>
      <c r="AV86" s="464"/>
      <c r="AW86" s="470"/>
      <c r="AX86" s="464"/>
      <c r="AY86" s="465"/>
      <c r="AZ86" s="466"/>
      <c r="BA86" s="470"/>
      <c r="BB86" s="471"/>
      <c r="BC86" s="472"/>
    </row>
    <row r="87" spans="1:58" ht="48" hidden="1" customHeight="1" thickBot="1" x14ac:dyDescent="0.65">
      <c r="A87" s="1455"/>
      <c r="B87" s="1476"/>
      <c r="C87" s="1598" t="s">
        <v>501</v>
      </c>
      <c r="D87" s="1583"/>
      <c r="E87" s="1584"/>
      <c r="F87" s="1588"/>
      <c r="G87" s="1583"/>
      <c r="H87" s="473"/>
      <c r="I87" s="474"/>
      <c r="J87" s="392"/>
      <c r="K87" s="392"/>
      <c r="L87" s="475"/>
      <c r="M87" s="473"/>
      <c r="N87" s="690"/>
      <c r="O87" s="393"/>
      <c r="P87" s="393"/>
      <c r="Q87" s="394"/>
      <c r="R87" s="390"/>
      <c r="S87" s="485"/>
      <c r="T87" s="484"/>
      <c r="U87" s="486"/>
      <c r="V87" s="400"/>
      <c r="W87" s="483"/>
      <c r="X87" s="486"/>
      <c r="Y87" s="485"/>
      <c r="Z87" s="484"/>
      <c r="AA87" s="400"/>
      <c r="AB87" s="483"/>
      <c r="AC87" s="484"/>
      <c r="AD87" s="485"/>
      <c r="AE87" s="484"/>
      <c r="AF87" s="486"/>
      <c r="AG87" s="483"/>
      <c r="AH87" s="484"/>
      <c r="AI87" s="484"/>
      <c r="AJ87" s="485"/>
      <c r="AK87" s="484"/>
      <c r="AL87" s="486"/>
      <c r="AM87" s="485"/>
      <c r="AN87" s="484"/>
      <c r="AO87" s="484"/>
      <c r="AP87" s="484"/>
      <c r="AQ87" s="484"/>
      <c r="AR87" s="486"/>
      <c r="AS87" s="483"/>
      <c r="AT87" s="486"/>
      <c r="AU87" s="485"/>
      <c r="AV87" s="484"/>
      <c r="AW87" s="640"/>
      <c r="AX87" s="484"/>
      <c r="AY87" s="486"/>
      <c r="AZ87" s="400"/>
      <c r="BA87" s="640"/>
      <c r="BB87" s="641"/>
      <c r="BC87" s="642"/>
    </row>
    <row r="88" spans="1:58" ht="49.5" customHeight="1" x14ac:dyDescent="0.6">
      <c r="A88" s="1612" t="s">
        <v>518</v>
      </c>
      <c r="B88" s="1613"/>
      <c r="C88" s="1613"/>
      <c r="D88" s="1613"/>
      <c r="E88" s="1614"/>
      <c r="F88" s="1497"/>
      <c r="G88" s="413" t="s">
        <v>515</v>
      </c>
      <c r="H88" s="414">
        <v>5</v>
      </c>
      <c r="I88" s="415">
        <v>14</v>
      </c>
      <c r="J88" s="416"/>
      <c r="K88" s="416"/>
      <c r="L88" s="644">
        <v>0</v>
      </c>
      <c r="M88" s="418">
        <v>0</v>
      </c>
      <c r="N88" s="494">
        <v>0</v>
      </c>
      <c r="O88" s="494">
        <v>0</v>
      </c>
      <c r="P88" s="494">
        <v>0</v>
      </c>
      <c r="Q88" s="323">
        <v>0</v>
      </c>
      <c r="R88" s="493">
        <v>0</v>
      </c>
      <c r="S88" s="428">
        <v>0</v>
      </c>
      <c r="T88" s="427">
        <v>3</v>
      </c>
      <c r="U88" s="429">
        <v>0</v>
      </c>
      <c r="V88" s="431">
        <v>0</v>
      </c>
      <c r="W88" s="426">
        <v>0</v>
      </c>
      <c r="X88" s="429">
        <v>0</v>
      </c>
      <c r="Y88" s="428">
        <v>0</v>
      </c>
      <c r="Z88" s="427">
        <v>0</v>
      </c>
      <c r="AA88" s="431">
        <v>0</v>
      </c>
      <c r="AB88" s="426"/>
      <c r="AC88" s="427"/>
      <c r="AD88" s="428"/>
      <c r="AE88" s="427">
        <v>0</v>
      </c>
      <c r="AF88" s="429">
        <v>0</v>
      </c>
      <c r="AG88" s="426">
        <v>0</v>
      </c>
      <c r="AH88" s="427"/>
      <c r="AI88" s="427"/>
      <c r="AJ88" s="428"/>
      <c r="AK88" s="427"/>
      <c r="AL88" s="429"/>
      <c r="AM88" s="428"/>
      <c r="AN88" s="427"/>
      <c r="AO88" s="427"/>
      <c r="AP88" s="427"/>
      <c r="AQ88" s="427"/>
      <c r="AR88" s="429"/>
      <c r="AS88" s="426"/>
      <c r="AT88" s="429"/>
      <c r="AU88" s="428"/>
      <c r="AV88" s="427"/>
      <c r="AW88" s="430"/>
      <c r="AX88" s="427"/>
      <c r="AY88" s="429"/>
      <c r="AZ88" s="431"/>
      <c r="BA88" s="432"/>
      <c r="BB88" s="433"/>
      <c r="BC88" s="434">
        <f>SUM(N88:AW88)</f>
        <v>3</v>
      </c>
    </row>
    <row r="89" spans="1:58" ht="49.5" customHeight="1" x14ac:dyDescent="0.6">
      <c r="A89" s="1615"/>
      <c r="B89" s="1616"/>
      <c r="C89" s="1616"/>
      <c r="D89" s="1616"/>
      <c r="E89" s="1617"/>
      <c r="F89" s="1498"/>
      <c r="G89" s="435" t="s">
        <v>495</v>
      </c>
      <c r="H89" s="342"/>
      <c r="I89" s="437"/>
      <c r="J89" s="343"/>
      <c r="K89" s="343"/>
      <c r="L89" s="497"/>
      <c r="M89" s="342"/>
      <c r="N89" s="345"/>
      <c r="O89" s="345"/>
      <c r="P89" s="345"/>
      <c r="Q89" s="346"/>
      <c r="R89" s="495"/>
      <c r="S89" s="438"/>
      <c r="T89" s="498">
        <v>20</v>
      </c>
      <c r="U89" s="496">
        <v>20</v>
      </c>
      <c r="V89" s="346">
        <v>20</v>
      </c>
      <c r="W89" s="342">
        <v>20</v>
      </c>
      <c r="X89" s="344">
        <v>20</v>
      </c>
      <c r="Y89" s="343"/>
      <c r="Z89" s="345"/>
      <c r="AA89" s="346"/>
      <c r="AB89" s="342"/>
      <c r="AC89" s="345"/>
      <c r="AD89" s="343"/>
      <c r="AE89" s="345"/>
      <c r="AF89" s="344"/>
      <c r="AG89" s="342"/>
      <c r="AH89" s="345"/>
      <c r="AI89" s="345"/>
      <c r="AJ89" s="343"/>
      <c r="AK89" s="345"/>
      <c r="AL89" s="344"/>
      <c r="AM89" s="343"/>
      <c r="AN89" s="345"/>
      <c r="AO89" s="345"/>
      <c r="AP89" s="339"/>
      <c r="AQ89" s="339"/>
      <c r="AR89" s="336"/>
      <c r="AS89" s="335"/>
      <c r="AT89" s="336"/>
      <c r="AU89" s="338"/>
      <c r="AV89" s="339"/>
      <c r="AW89" s="347"/>
      <c r="AX89" s="339"/>
      <c r="AY89" s="336"/>
      <c r="AZ89" s="341"/>
      <c r="BA89" s="347"/>
      <c r="BB89" s="348"/>
      <c r="BC89" s="349">
        <f>SUM(T89:BB89)</f>
        <v>100</v>
      </c>
    </row>
    <row r="90" spans="1:58" ht="49.5" customHeight="1" x14ac:dyDescent="0.6">
      <c r="A90" s="1618"/>
      <c r="B90" s="1619"/>
      <c r="C90" s="1619"/>
      <c r="D90" s="1619"/>
      <c r="E90" s="1620"/>
      <c r="F90" s="1499"/>
      <c r="G90" s="441" t="s">
        <v>497</v>
      </c>
      <c r="H90" s="351"/>
      <c r="I90" s="661"/>
      <c r="J90" s="353"/>
      <c r="K90" s="353"/>
      <c r="L90" s="443"/>
      <c r="M90" s="351"/>
      <c r="N90" s="354"/>
      <c r="O90" s="354"/>
      <c r="P90" s="354"/>
      <c r="Q90" s="355"/>
      <c r="R90" s="351"/>
      <c r="S90" s="353">
        <v>25</v>
      </c>
      <c r="T90" s="354">
        <v>75</v>
      </c>
      <c r="U90" s="352"/>
      <c r="V90" s="355"/>
      <c r="W90" s="351"/>
      <c r="X90" s="352"/>
      <c r="Y90" s="353"/>
      <c r="Z90" s="354"/>
      <c r="AA90" s="355"/>
      <c r="AB90" s="351"/>
      <c r="AC90" s="354"/>
      <c r="AD90" s="353"/>
      <c r="AE90" s="354"/>
      <c r="AF90" s="352"/>
      <c r="AG90" s="351"/>
      <c r="AH90" s="354"/>
      <c r="AI90" s="354"/>
      <c r="AJ90" s="353"/>
      <c r="AK90" s="354"/>
      <c r="AL90" s="352"/>
      <c r="AM90" s="353"/>
      <c r="AN90" s="354"/>
      <c r="AO90" s="354"/>
      <c r="AP90" s="354"/>
      <c r="AQ90" s="354"/>
      <c r="AR90" s="352"/>
      <c r="AS90" s="351"/>
      <c r="AT90" s="352"/>
      <c r="AU90" s="353"/>
      <c r="AV90" s="354"/>
      <c r="AW90" s="444"/>
      <c r="AX90" s="354"/>
      <c r="AY90" s="352"/>
      <c r="AZ90" s="355"/>
      <c r="BA90" s="444"/>
      <c r="BB90" s="445"/>
      <c r="BC90" s="446">
        <f>SUM(R90:BB90)</f>
        <v>100</v>
      </c>
    </row>
    <row r="91" spans="1:58" ht="49.5" customHeight="1" x14ac:dyDescent="0.6">
      <c r="A91" s="1472" t="s">
        <v>498</v>
      </c>
      <c r="B91" s="1473"/>
      <c r="C91" s="1602" t="s">
        <v>499</v>
      </c>
      <c r="D91" s="1477"/>
      <c r="E91" s="1478"/>
      <c r="F91" s="1479"/>
      <c r="G91" s="1477"/>
      <c r="H91" s="362">
        <f t="shared" ref="H91:AM91" si="31">G91+H90-H89</f>
        <v>0</v>
      </c>
      <c r="I91" s="691">
        <f>H91+I90-I89</f>
        <v>0</v>
      </c>
      <c r="J91" s="364">
        <f t="shared" si="31"/>
        <v>0</v>
      </c>
      <c r="K91" s="364">
        <f t="shared" si="31"/>
        <v>0</v>
      </c>
      <c r="L91" s="547">
        <f t="shared" si="31"/>
        <v>0</v>
      </c>
      <c r="M91" s="362">
        <f t="shared" si="31"/>
        <v>0</v>
      </c>
      <c r="N91" s="365">
        <f t="shared" si="31"/>
        <v>0</v>
      </c>
      <c r="O91" s="365">
        <f t="shared" si="31"/>
        <v>0</v>
      </c>
      <c r="P91" s="365">
        <f t="shared" si="31"/>
        <v>0</v>
      </c>
      <c r="Q91" s="366">
        <f t="shared" si="31"/>
        <v>0</v>
      </c>
      <c r="R91" s="362">
        <f t="shared" si="31"/>
        <v>0</v>
      </c>
      <c r="S91" s="449">
        <f t="shared" si="31"/>
        <v>25</v>
      </c>
      <c r="T91" s="451">
        <f t="shared" si="31"/>
        <v>80</v>
      </c>
      <c r="U91" s="448">
        <f t="shared" si="31"/>
        <v>60</v>
      </c>
      <c r="V91" s="453">
        <f t="shared" si="31"/>
        <v>40</v>
      </c>
      <c r="W91" s="447">
        <f t="shared" si="31"/>
        <v>20</v>
      </c>
      <c r="X91" s="448">
        <f t="shared" si="31"/>
        <v>0</v>
      </c>
      <c r="Y91" s="449">
        <f t="shared" si="31"/>
        <v>0</v>
      </c>
      <c r="Z91" s="451">
        <f t="shared" si="31"/>
        <v>0</v>
      </c>
      <c r="AA91" s="453">
        <f t="shared" si="31"/>
        <v>0</v>
      </c>
      <c r="AB91" s="447">
        <f t="shared" si="31"/>
        <v>0</v>
      </c>
      <c r="AC91" s="451">
        <f t="shared" si="31"/>
        <v>0</v>
      </c>
      <c r="AD91" s="449">
        <f t="shared" si="31"/>
        <v>0</v>
      </c>
      <c r="AE91" s="451">
        <f t="shared" si="31"/>
        <v>0</v>
      </c>
      <c r="AF91" s="448">
        <f t="shared" si="31"/>
        <v>0</v>
      </c>
      <c r="AG91" s="447">
        <f t="shared" si="31"/>
        <v>0</v>
      </c>
      <c r="AH91" s="451">
        <f t="shared" si="31"/>
        <v>0</v>
      </c>
      <c r="AI91" s="451">
        <f t="shared" si="31"/>
        <v>0</v>
      </c>
      <c r="AJ91" s="449">
        <f t="shared" si="31"/>
        <v>0</v>
      </c>
      <c r="AK91" s="451">
        <f t="shared" si="31"/>
        <v>0</v>
      </c>
      <c r="AL91" s="448">
        <f t="shared" si="31"/>
        <v>0</v>
      </c>
      <c r="AM91" s="449">
        <f t="shared" si="31"/>
        <v>0</v>
      </c>
      <c r="AN91" s="451"/>
      <c r="AO91" s="451"/>
      <c r="AP91" s="451"/>
      <c r="AQ91" s="451"/>
      <c r="AR91" s="448"/>
      <c r="AS91" s="447"/>
      <c r="AT91" s="448"/>
      <c r="AU91" s="449"/>
      <c r="AV91" s="451"/>
      <c r="AW91" s="457"/>
      <c r="AX91" s="451"/>
      <c r="AY91" s="448"/>
      <c r="AZ91" s="453"/>
      <c r="BA91" s="457"/>
      <c r="BB91" s="458"/>
      <c r="BC91" s="309"/>
    </row>
    <row r="92" spans="1:58" ht="49.5" customHeight="1" x14ac:dyDescent="0.6">
      <c r="A92" s="1474"/>
      <c r="B92" s="1475"/>
      <c r="C92" s="1621" t="s">
        <v>516</v>
      </c>
      <c r="D92" s="1622"/>
      <c r="E92" s="1623"/>
      <c r="F92" s="1624"/>
      <c r="G92" s="1625"/>
      <c r="H92" s="668"/>
      <c r="I92" s="692"/>
      <c r="J92" s="693"/>
      <c r="K92" s="693"/>
      <c r="L92" s="694"/>
      <c r="M92" s="668"/>
      <c r="N92" s="669"/>
      <c r="O92" s="669"/>
      <c r="P92" s="669"/>
      <c r="Q92" s="670"/>
      <c r="R92" s="668"/>
      <c r="S92" s="695"/>
      <c r="T92" s="696"/>
      <c r="U92" s="697"/>
      <c r="V92" s="698"/>
      <c r="W92" s="699"/>
      <c r="X92" s="700">
        <v>50</v>
      </c>
      <c r="Y92" s="695">
        <v>50</v>
      </c>
      <c r="Z92" s="696"/>
      <c r="AA92" s="701"/>
      <c r="AB92" s="702"/>
      <c r="AC92" s="696"/>
      <c r="AD92" s="695"/>
      <c r="AE92" s="696"/>
      <c r="AF92" s="697"/>
      <c r="AG92" s="702"/>
      <c r="AH92" s="696"/>
      <c r="AI92" s="696"/>
      <c r="AJ92" s="695"/>
      <c r="AK92" s="696"/>
      <c r="AL92" s="697"/>
      <c r="AM92" s="695"/>
      <c r="AN92" s="696"/>
      <c r="AO92" s="703"/>
      <c r="AP92" s="696"/>
      <c r="AQ92" s="696"/>
      <c r="AR92" s="697"/>
      <c r="AS92" s="702"/>
      <c r="AT92" s="704"/>
      <c r="AU92" s="705"/>
      <c r="AV92" s="706"/>
      <c r="AW92" s="707"/>
      <c r="AX92" s="706"/>
      <c r="AY92" s="700"/>
      <c r="AZ92" s="708"/>
      <c r="BA92" s="709"/>
      <c r="BB92" s="710"/>
      <c r="BC92" s="711"/>
    </row>
    <row r="93" spans="1:58" ht="49.5" customHeight="1" thickBot="1" x14ac:dyDescent="0.65">
      <c r="A93" s="1455"/>
      <c r="B93" s="1476"/>
      <c r="C93" s="1598" t="s">
        <v>501</v>
      </c>
      <c r="D93" s="1583"/>
      <c r="E93" s="1584"/>
      <c r="F93" s="1588"/>
      <c r="G93" s="1583"/>
      <c r="H93" s="390">
        <f t="shared" ref="H93:BB93" si="32">G93+H89-H92</f>
        <v>0</v>
      </c>
      <c r="I93" s="391">
        <f>H93+I89-I92</f>
        <v>0</v>
      </c>
      <c r="J93" s="392">
        <f t="shared" si="32"/>
        <v>0</v>
      </c>
      <c r="K93" s="392">
        <f t="shared" si="32"/>
        <v>0</v>
      </c>
      <c r="L93" s="475">
        <f t="shared" si="32"/>
        <v>0</v>
      </c>
      <c r="M93" s="390">
        <f t="shared" si="32"/>
        <v>0</v>
      </c>
      <c r="N93" s="393">
        <f t="shared" si="32"/>
        <v>0</v>
      </c>
      <c r="O93" s="393">
        <f t="shared" si="32"/>
        <v>0</v>
      </c>
      <c r="P93" s="393">
        <f t="shared" si="32"/>
        <v>0</v>
      </c>
      <c r="Q93" s="394">
        <f t="shared" si="32"/>
        <v>0</v>
      </c>
      <c r="R93" s="390">
        <f t="shared" si="32"/>
        <v>0</v>
      </c>
      <c r="S93" s="487">
        <f t="shared" si="32"/>
        <v>0</v>
      </c>
      <c r="T93" s="477">
        <f t="shared" si="32"/>
        <v>20</v>
      </c>
      <c r="U93" s="478">
        <f t="shared" si="32"/>
        <v>40</v>
      </c>
      <c r="V93" s="479">
        <f t="shared" si="32"/>
        <v>60</v>
      </c>
      <c r="W93" s="480">
        <f t="shared" si="32"/>
        <v>80</v>
      </c>
      <c r="X93" s="478">
        <f t="shared" si="32"/>
        <v>50</v>
      </c>
      <c r="Y93" s="712">
        <f t="shared" si="32"/>
        <v>0</v>
      </c>
      <c r="Z93" s="477">
        <f t="shared" si="32"/>
        <v>0</v>
      </c>
      <c r="AA93" s="479">
        <f t="shared" si="32"/>
        <v>0</v>
      </c>
      <c r="AB93" s="480">
        <f t="shared" si="32"/>
        <v>0</v>
      </c>
      <c r="AC93" s="477">
        <f t="shared" si="32"/>
        <v>0</v>
      </c>
      <c r="AD93" s="487">
        <f t="shared" si="32"/>
        <v>0</v>
      </c>
      <c r="AE93" s="539">
        <f t="shared" si="32"/>
        <v>0</v>
      </c>
      <c r="AF93" s="713">
        <f t="shared" si="32"/>
        <v>0</v>
      </c>
      <c r="AG93" s="542">
        <f t="shared" si="32"/>
        <v>0</v>
      </c>
      <c r="AH93" s="714">
        <f t="shared" si="32"/>
        <v>0</v>
      </c>
      <c r="AI93" s="715">
        <f t="shared" si="32"/>
        <v>0</v>
      </c>
      <c r="AJ93" s="716">
        <f t="shared" si="32"/>
        <v>0</v>
      </c>
      <c r="AK93" s="717">
        <f t="shared" si="32"/>
        <v>0</v>
      </c>
      <c r="AL93" s="540">
        <f t="shared" si="32"/>
        <v>0</v>
      </c>
      <c r="AM93" s="543">
        <f t="shared" si="32"/>
        <v>0</v>
      </c>
      <c r="AN93" s="539">
        <f t="shared" si="32"/>
        <v>0</v>
      </c>
      <c r="AO93" s="539">
        <f t="shared" si="32"/>
        <v>0</v>
      </c>
      <c r="AP93" s="539">
        <f t="shared" si="32"/>
        <v>0</v>
      </c>
      <c r="AQ93" s="717">
        <f t="shared" si="32"/>
        <v>0</v>
      </c>
      <c r="AR93" s="478">
        <f t="shared" si="32"/>
        <v>0</v>
      </c>
      <c r="AS93" s="480">
        <f t="shared" si="32"/>
        <v>0</v>
      </c>
      <c r="AT93" s="478">
        <f t="shared" si="32"/>
        <v>0</v>
      </c>
      <c r="AU93" s="487">
        <f t="shared" si="32"/>
        <v>0</v>
      </c>
      <c r="AV93" s="477">
        <f t="shared" si="32"/>
        <v>0</v>
      </c>
      <c r="AW93" s="488">
        <f t="shared" si="32"/>
        <v>0</v>
      </c>
      <c r="AX93" s="477">
        <f t="shared" si="32"/>
        <v>0</v>
      </c>
      <c r="AY93" s="478">
        <f t="shared" si="32"/>
        <v>0</v>
      </c>
      <c r="AZ93" s="479">
        <f t="shared" si="32"/>
        <v>0</v>
      </c>
      <c r="BA93" s="488">
        <f t="shared" si="32"/>
        <v>0</v>
      </c>
      <c r="BB93" s="489">
        <f t="shared" si="32"/>
        <v>0</v>
      </c>
      <c r="BC93" s="244"/>
    </row>
    <row r="94" spans="1:58" ht="49.5" hidden="1" customHeight="1" thickBot="1" x14ac:dyDescent="0.65">
      <c r="A94" s="1474" t="s">
        <v>491</v>
      </c>
      <c r="B94" s="1475"/>
      <c r="C94" s="1599" t="s">
        <v>519</v>
      </c>
      <c r="D94" s="1531"/>
      <c r="E94" s="1524"/>
      <c r="F94" s="1497"/>
      <c r="G94" s="553" t="s">
        <v>493</v>
      </c>
      <c r="H94" s="610"/>
      <c r="I94" s="611"/>
      <c r="J94" s="612"/>
      <c r="K94" s="612"/>
      <c r="L94" s="613"/>
      <c r="M94" s="610"/>
      <c r="N94" s="614"/>
      <c r="O94" s="614"/>
      <c r="P94" s="614"/>
      <c r="Q94" s="615"/>
      <c r="R94" s="610"/>
      <c r="S94" s="616"/>
      <c r="T94" s="524"/>
      <c r="U94" s="620"/>
      <c r="V94" s="618"/>
      <c r="W94" s="623"/>
      <c r="X94" s="620"/>
      <c r="Y94" s="621"/>
      <c r="Z94" s="524"/>
      <c r="AA94" s="625"/>
      <c r="AB94" s="623"/>
      <c r="AC94" s="718"/>
      <c r="AD94" s="719"/>
      <c r="AE94" s="718"/>
      <c r="AF94" s="620"/>
      <c r="AG94" s="623"/>
      <c r="AH94" s="524"/>
      <c r="AI94" s="718"/>
      <c r="AJ94" s="719"/>
      <c r="AK94" s="524"/>
      <c r="AL94" s="620"/>
      <c r="AM94" s="621"/>
      <c r="AN94" s="524"/>
      <c r="AO94" s="524"/>
      <c r="AP94" s="524"/>
      <c r="AQ94" s="524"/>
      <c r="AR94" s="620"/>
      <c r="AS94" s="623"/>
      <c r="AT94" s="620"/>
      <c r="AU94" s="621"/>
      <c r="AV94" s="524"/>
      <c r="AW94" s="624"/>
      <c r="AX94" s="524"/>
      <c r="AY94" s="620"/>
      <c r="AZ94" s="625"/>
      <c r="BA94" s="624"/>
      <c r="BB94" s="720"/>
      <c r="BC94" s="721"/>
      <c r="BD94" s="722"/>
      <c r="BE94" s="722">
        <f>SUM(AN94:AZ94)</f>
        <v>0</v>
      </c>
      <c r="BF94" s="722"/>
    </row>
    <row r="95" spans="1:58" ht="49.5" hidden="1" customHeight="1" thickBot="1" x14ac:dyDescent="0.65">
      <c r="A95" s="525"/>
      <c r="B95" s="276"/>
      <c r="C95" s="1600"/>
      <c r="D95" s="1533"/>
      <c r="E95" s="1526"/>
      <c r="F95" s="1498"/>
      <c r="G95" s="628" t="s">
        <v>495</v>
      </c>
      <c r="H95" s="629"/>
      <c r="I95" s="630"/>
      <c r="J95" s="631"/>
      <c r="K95" s="631"/>
      <c r="L95" s="632"/>
      <c r="M95" s="629"/>
      <c r="N95" s="633"/>
      <c r="O95" s="633"/>
      <c r="P95" s="633"/>
      <c r="Q95" s="634"/>
      <c r="R95" s="629"/>
      <c r="S95" s="635"/>
      <c r="T95" s="393"/>
      <c r="U95" s="391"/>
      <c r="V95" s="394"/>
      <c r="W95" s="390"/>
      <c r="X95" s="391"/>
      <c r="Y95" s="392"/>
      <c r="Z95" s="393"/>
      <c r="AA95" s="394"/>
      <c r="AB95" s="390"/>
      <c r="AC95" s="393"/>
      <c r="AD95" s="392"/>
      <c r="AE95" s="393"/>
      <c r="AF95" s="391"/>
      <c r="AG95" s="390"/>
      <c r="AH95" s="393"/>
      <c r="AI95" s="393"/>
      <c r="AJ95" s="392"/>
      <c r="AK95" s="393"/>
      <c r="AL95" s="391"/>
      <c r="AM95" s="392"/>
      <c r="AN95" s="393"/>
      <c r="AO95" s="393"/>
      <c r="AP95" s="393"/>
      <c r="AQ95" s="393"/>
      <c r="AR95" s="391"/>
      <c r="AS95" s="390"/>
      <c r="AT95" s="391"/>
      <c r="AU95" s="392"/>
      <c r="AV95" s="393"/>
      <c r="AW95" s="637"/>
      <c r="AX95" s="393"/>
      <c r="AY95" s="391"/>
      <c r="AZ95" s="379"/>
      <c r="BA95" s="571"/>
      <c r="BB95" s="572"/>
      <c r="BC95" s="244"/>
      <c r="BD95" s="722"/>
      <c r="BE95" s="722">
        <f>SUM(AF95:AZ95)</f>
        <v>0</v>
      </c>
      <c r="BF95" s="722"/>
    </row>
    <row r="96" spans="1:58" ht="49.5" hidden="1" customHeight="1" thickBot="1" x14ac:dyDescent="0.65">
      <c r="A96" s="1500" t="s">
        <v>520</v>
      </c>
      <c r="B96" s="1501"/>
      <c r="C96" s="1601"/>
      <c r="D96" s="1560"/>
      <c r="E96" s="1529"/>
      <c r="F96" s="1499"/>
      <c r="G96" s="172" t="s">
        <v>497</v>
      </c>
      <c r="H96" s="532"/>
      <c r="I96" s="533"/>
      <c r="J96" s="534"/>
      <c r="K96" s="534"/>
      <c r="L96" s="535"/>
      <c r="M96" s="532"/>
      <c r="N96" s="536"/>
      <c r="O96" s="536"/>
      <c r="P96" s="536"/>
      <c r="Q96" s="537"/>
      <c r="R96" s="532"/>
      <c r="S96" s="543"/>
      <c r="T96" s="539"/>
      <c r="U96" s="540"/>
      <c r="V96" s="541"/>
      <c r="W96" s="542"/>
      <c r="X96" s="540"/>
      <c r="Y96" s="543"/>
      <c r="Z96" s="539"/>
      <c r="AA96" s="541"/>
      <c r="AB96" s="542"/>
      <c r="AC96" s="539"/>
      <c r="AD96" s="543"/>
      <c r="AE96" s="539"/>
      <c r="AF96" s="540"/>
      <c r="AG96" s="542"/>
      <c r="AH96" s="539"/>
      <c r="AI96" s="539"/>
      <c r="AJ96" s="543"/>
      <c r="AK96" s="539"/>
      <c r="AL96" s="540"/>
      <c r="AM96" s="543"/>
      <c r="AN96" s="539"/>
      <c r="AO96" s="539"/>
      <c r="AP96" s="539"/>
      <c r="AQ96" s="539"/>
      <c r="AR96" s="540"/>
      <c r="AS96" s="542"/>
      <c r="AT96" s="540"/>
      <c r="AU96" s="543"/>
      <c r="AV96" s="539"/>
      <c r="AW96" s="544"/>
      <c r="AX96" s="539"/>
      <c r="AY96" s="540"/>
      <c r="AZ96" s="541"/>
      <c r="BA96" s="544"/>
      <c r="BB96" s="545"/>
      <c r="BC96" s="546"/>
      <c r="BD96" s="723"/>
      <c r="BE96" s="723">
        <f>SUM(AF96:AZ96)</f>
        <v>0</v>
      </c>
      <c r="BF96" s="169"/>
    </row>
    <row r="97" spans="1:58" ht="49.5" hidden="1" customHeight="1" thickBot="1" x14ac:dyDescent="0.65">
      <c r="A97" s="1472" t="s">
        <v>498</v>
      </c>
      <c r="B97" s="1473"/>
      <c r="C97" s="1477" t="s">
        <v>499</v>
      </c>
      <c r="D97" s="1477"/>
      <c r="E97" s="1478"/>
      <c r="F97" s="1479"/>
      <c r="G97" s="1477"/>
      <c r="H97" s="362"/>
      <c r="I97" s="363"/>
      <c r="J97" s="364"/>
      <c r="K97" s="364"/>
      <c r="L97" s="547"/>
      <c r="M97" s="362"/>
      <c r="N97" s="365"/>
      <c r="O97" s="365"/>
      <c r="P97" s="365"/>
      <c r="Q97" s="366"/>
      <c r="R97" s="362"/>
      <c r="S97" s="449"/>
      <c r="T97" s="451"/>
      <c r="U97" s="448"/>
      <c r="V97" s="453"/>
      <c r="W97" s="447"/>
      <c r="X97" s="448"/>
      <c r="Y97" s="449"/>
      <c r="Z97" s="451"/>
      <c r="AA97" s="453"/>
      <c r="AB97" s="447"/>
      <c r="AC97" s="451"/>
      <c r="AD97" s="449"/>
      <c r="AE97" s="451"/>
      <c r="AF97" s="448"/>
      <c r="AG97" s="447"/>
      <c r="AH97" s="451"/>
      <c r="AI97" s="451"/>
      <c r="AJ97" s="449"/>
      <c r="AK97" s="451"/>
      <c r="AL97" s="448"/>
      <c r="AM97" s="449"/>
      <c r="AN97" s="451"/>
      <c r="AO97" s="451"/>
      <c r="AP97" s="451"/>
      <c r="AQ97" s="451"/>
      <c r="AR97" s="448"/>
      <c r="AS97" s="447"/>
      <c r="AT97" s="448"/>
      <c r="AU97" s="449"/>
      <c r="AV97" s="451"/>
      <c r="AW97" s="457"/>
      <c r="AX97" s="451"/>
      <c r="AY97" s="448"/>
      <c r="AZ97" s="453"/>
      <c r="BA97" s="457"/>
      <c r="BB97" s="458"/>
      <c r="BC97" s="655"/>
      <c r="BD97" s="723"/>
      <c r="BE97" s="723"/>
      <c r="BF97" s="169"/>
    </row>
    <row r="98" spans="1:58" ht="49.5" hidden="1" customHeight="1" thickBot="1" x14ac:dyDescent="0.65">
      <c r="A98" s="1474"/>
      <c r="B98" s="1475"/>
      <c r="C98" s="1480" t="s">
        <v>500</v>
      </c>
      <c r="D98" s="1480"/>
      <c r="E98" s="1481"/>
      <c r="F98" s="1474"/>
      <c r="G98" s="1433"/>
      <c r="H98" s="375"/>
      <c r="I98" s="376"/>
      <c r="J98" s="377"/>
      <c r="K98" s="377"/>
      <c r="L98" s="462"/>
      <c r="M98" s="375"/>
      <c r="N98" s="378"/>
      <c r="O98" s="378"/>
      <c r="P98" s="378"/>
      <c r="Q98" s="379"/>
      <c r="R98" s="375"/>
      <c r="S98" s="469"/>
      <c r="T98" s="464"/>
      <c r="U98" s="465"/>
      <c r="V98" s="466"/>
      <c r="W98" s="467"/>
      <c r="X98" s="465"/>
      <c r="Y98" s="463"/>
      <c r="Z98" s="464"/>
      <c r="AA98" s="466"/>
      <c r="AB98" s="467"/>
      <c r="AC98" s="464"/>
      <c r="AD98" s="463"/>
      <c r="AE98" s="464"/>
      <c r="AF98" s="465"/>
      <c r="AG98" s="467"/>
      <c r="AH98" s="464"/>
      <c r="AI98" s="464"/>
      <c r="AJ98" s="463"/>
      <c r="AK98" s="464"/>
      <c r="AL98" s="465"/>
      <c r="AM98" s="463"/>
      <c r="AN98" s="464"/>
      <c r="AO98" s="464"/>
      <c r="AP98" s="464"/>
      <c r="AQ98" s="464"/>
      <c r="AR98" s="465"/>
      <c r="AS98" s="467"/>
      <c r="AT98" s="465"/>
      <c r="AU98" s="463"/>
      <c r="AV98" s="464"/>
      <c r="AW98" s="470"/>
      <c r="AX98" s="464"/>
      <c r="AY98" s="465"/>
      <c r="AZ98" s="566"/>
      <c r="BA98" s="568"/>
      <c r="BB98" s="569"/>
      <c r="BC98" s="570"/>
      <c r="BD98" s="724"/>
      <c r="BE98" s="722"/>
      <c r="BF98" s="722"/>
    </row>
    <row r="99" spans="1:58" ht="49.5" hidden="1" customHeight="1" thickBot="1" x14ac:dyDescent="0.65">
      <c r="A99" s="1455"/>
      <c r="B99" s="1476"/>
      <c r="C99" s="1583" t="s">
        <v>501</v>
      </c>
      <c r="D99" s="1583"/>
      <c r="E99" s="1584"/>
      <c r="F99" s="1484"/>
      <c r="G99" s="1485"/>
      <c r="H99" s="390"/>
      <c r="I99" s="391"/>
      <c r="J99" s="392"/>
      <c r="K99" s="392"/>
      <c r="L99" s="475"/>
      <c r="M99" s="390"/>
      <c r="N99" s="393"/>
      <c r="O99" s="393"/>
      <c r="P99" s="393"/>
      <c r="Q99" s="394"/>
      <c r="R99" s="390"/>
      <c r="S99" s="582"/>
      <c r="T99" s="484"/>
      <c r="U99" s="486"/>
      <c r="V99" s="400"/>
      <c r="W99" s="483"/>
      <c r="X99" s="486"/>
      <c r="Y99" s="485"/>
      <c r="Z99" s="484"/>
      <c r="AA99" s="400"/>
      <c r="AB99" s="483"/>
      <c r="AC99" s="484"/>
      <c r="AD99" s="485"/>
      <c r="AE99" s="484"/>
      <c r="AF99" s="486"/>
      <c r="AG99" s="483"/>
      <c r="AH99" s="484"/>
      <c r="AI99" s="484"/>
      <c r="AJ99" s="485"/>
      <c r="AK99" s="484"/>
      <c r="AL99" s="486"/>
      <c r="AM99" s="485"/>
      <c r="AN99" s="484"/>
      <c r="AO99" s="484"/>
      <c r="AP99" s="484"/>
      <c r="AQ99" s="484"/>
      <c r="AR99" s="486"/>
      <c r="AS99" s="483"/>
      <c r="AT99" s="486"/>
      <c r="AU99" s="485"/>
      <c r="AV99" s="484"/>
      <c r="AW99" s="640"/>
      <c r="AX99" s="484"/>
      <c r="AY99" s="486"/>
      <c r="AZ99" s="585"/>
      <c r="BA99" s="587"/>
      <c r="BB99" s="588"/>
      <c r="BC99" s="589"/>
      <c r="BD99" s="724"/>
      <c r="BE99" s="722"/>
      <c r="BF99" s="722"/>
    </row>
    <row r="100" spans="1:58" ht="49.5" hidden="1" customHeight="1" thickBot="1" x14ac:dyDescent="0.65">
      <c r="A100" s="725" t="s">
        <v>521</v>
      </c>
      <c r="B100" s="726"/>
      <c r="C100" s="1634" t="s">
        <v>522</v>
      </c>
      <c r="D100" s="1635"/>
      <c r="E100" s="1636"/>
      <c r="F100" s="1497"/>
      <c r="G100" s="413" t="s">
        <v>493</v>
      </c>
      <c r="H100" s="493"/>
      <c r="I100" s="518"/>
      <c r="J100" s="491"/>
      <c r="K100" s="491"/>
      <c r="L100" s="492"/>
      <c r="M100" s="493"/>
      <c r="N100" s="494"/>
      <c r="O100" s="494"/>
      <c r="P100" s="494"/>
      <c r="Q100" s="323"/>
      <c r="R100" s="493"/>
      <c r="S100" s="519"/>
      <c r="T100" s="727"/>
      <c r="U100" s="521"/>
      <c r="V100" s="618"/>
      <c r="W100" s="523"/>
      <c r="X100" s="429"/>
      <c r="Y100" s="428"/>
      <c r="Z100" s="427"/>
      <c r="AA100" s="431"/>
      <c r="AB100" s="426"/>
      <c r="AC100" s="427"/>
      <c r="AD100" s="428"/>
      <c r="AE100" s="427"/>
      <c r="AF100" s="429"/>
      <c r="AG100" s="426"/>
      <c r="AH100" s="427"/>
      <c r="AI100" s="427"/>
      <c r="AJ100" s="428"/>
      <c r="AK100" s="427"/>
      <c r="AL100" s="429"/>
      <c r="AM100" s="428"/>
      <c r="AN100" s="427"/>
      <c r="AO100" s="427"/>
      <c r="AP100" s="427"/>
      <c r="AQ100" s="427"/>
      <c r="AR100" s="429"/>
      <c r="AS100" s="426"/>
      <c r="AT100" s="429"/>
      <c r="AU100" s="428"/>
      <c r="AV100" s="524"/>
      <c r="AW100" s="430"/>
      <c r="AX100" s="427"/>
      <c r="AY100" s="429"/>
      <c r="AZ100" s="431"/>
      <c r="BA100" s="430"/>
      <c r="BB100" s="728"/>
      <c r="BC100" s="729"/>
      <c r="BD100" s="724"/>
      <c r="BE100" s="722"/>
      <c r="BF100" s="722"/>
    </row>
    <row r="101" spans="1:58" ht="49.5" hidden="1" customHeight="1" thickBot="1" x14ac:dyDescent="0.65">
      <c r="A101" s="525"/>
      <c r="B101" s="276"/>
      <c r="C101" s="1637"/>
      <c r="D101" s="1638"/>
      <c r="E101" s="1639"/>
      <c r="F101" s="1498"/>
      <c r="G101" s="435" t="s">
        <v>495</v>
      </c>
      <c r="H101" s="526"/>
      <c r="I101" s="527"/>
      <c r="J101" s="528"/>
      <c r="K101" s="528"/>
      <c r="L101" s="529"/>
      <c r="M101" s="526"/>
      <c r="N101" s="601"/>
      <c r="O101" s="601"/>
      <c r="P101" s="601"/>
      <c r="Q101" s="730"/>
      <c r="R101" s="526"/>
      <c r="S101" s="731"/>
      <c r="T101" s="551"/>
      <c r="U101" s="336"/>
      <c r="V101" s="394"/>
      <c r="W101" s="335"/>
      <c r="X101" s="336"/>
      <c r="Y101" s="338"/>
      <c r="Z101" s="339"/>
      <c r="AA101" s="341"/>
      <c r="AB101" s="335"/>
      <c r="AC101" s="339"/>
      <c r="AD101" s="338"/>
      <c r="AE101" s="339"/>
      <c r="AF101" s="336"/>
      <c r="AG101" s="335"/>
      <c r="AH101" s="339"/>
      <c r="AI101" s="339"/>
      <c r="AJ101" s="338"/>
      <c r="AK101" s="339"/>
      <c r="AL101" s="336"/>
      <c r="AM101" s="338"/>
      <c r="AN101" s="339"/>
      <c r="AO101" s="339"/>
      <c r="AP101" s="339"/>
      <c r="AQ101" s="339"/>
      <c r="AR101" s="336"/>
      <c r="AS101" s="335"/>
      <c r="AT101" s="336"/>
      <c r="AU101" s="338"/>
      <c r="AV101" s="393"/>
      <c r="AW101" s="347"/>
      <c r="AX101" s="732"/>
      <c r="AY101" s="733"/>
      <c r="AZ101" s="734"/>
      <c r="BA101" s="735"/>
      <c r="BB101" s="736"/>
      <c r="BC101" s="349"/>
      <c r="BD101" s="724"/>
      <c r="BE101" s="722"/>
      <c r="BF101" s="722"/>
    </row>
    <row r="102" spans="1:58" ht="49.5" hidden="1" customHeight="1" thickBot="1" x14ac:dyDescent="0.65">
      <c r="A102" s="1500" t="s">
        <v>523</v>
      </c>
      <c r="B102" s="1501"/>
      <c r="C102" s="1640"/>
      <c r="D102" s="1641"/>
      <c r="E102" s="1642"/>
      <c r="F102" s="1499"/>
      <c r="G102" s="172" t="s">
        <v>497</v>
      </c>
      <c r="H102" s="532"/>
      <c r="I102" s="533"/>
      <c r="J102" s="534"/>
      <c r="K102" s="534"/>
      <c r="L102" s="535"/>
      <c r="M102" s="532"/>
      <c r="N102" s="536"/>
      <c r="O102" s="536"/>
      <c r="P102" s="536"/>
      <c r="Q102" s="537"/>
      <c r="R102" s="532"/>
      <c r="S102" s="543"/>
      <c r="T102" s="539"/>
      <c r="U102" s="540"/>
      <c r="V102" s="541"/>
      <c r="W102" s="542"/>
      <c r="X102" s="540"/>
      <c r="Y102" s="543"/>
      <c r="Z102" s="539"/>
      <c r="AA102" s="541"/>
      <c r="AB102" s="542"/>
      <c r="AC102" s="539"/>
      <c r="AD102" s="543"/>
      <c r="AE102" s="539"/>
      <c r="AF102" s="540"/>
      <c r="AG102" s="542"/>
      <c r="AH102" s="539"/>
      <c r="AI102" s="539"/>
      <c r="AJ102" s="543"/>
      <c r="AK102" s="539"/>
      <c r="AL102" s="540"/>
      <c r="AM102" s="543"/>
      <c r="AN102" s="539"/>
      <c r="AO102" s="539"/>
      <c r="AP102" s="539"/>
      <c r="AQ102" s="539"/>
      <c r="AR102" s="540"/>
      <c r="AS102" s="542"/>
      <c r="AT102" s="540"/>
      <c r="AU102" s="543"/>
      <c r="AV102" s="539"/>
      <c r="AW102" s="544"/>
      <c r="AX102" s="539"/>
      <c r="AY102" s="540"/>
      <c r="AZ102" s="541"/>
      <c r="BA102" s="544"/>
      <c r="BB102" s="545"/>
      <c r="BC102" s="546"/>
      <c r="BD102" s="724"/>
      <c r="BE102" s="722"/>
      <c r="BF102" s="722"/>
    </row>
    <row r="103" spans="1:58" ht="49.5" hidden="1" customHeight="1" thickBot="1" x14ac:dyDescent="0.65">
      <c r="A103" s="1472" t="s">
        <v>498</v>
      </c>
      <c r="B103" s="1473"/>
      <c r="C103" s="1477" t="s">
        <v>499</v>
      </c>
      <c r="D103" s="1477"/>
      <c r="E103" s="1478"/>
      <c r="F103" s="1479"/>
      <c r="G103" s="1477"/>
      <c r="H103" s="362"/>
      <c r="I103" s="363"/>
      <c r="J103" s="364"/>
      <c r="K103" s="364"/>
      <c r="L103" s="547"/>
      <c r="M103" s="362"/>
      <c r="N103" s="365"/>
      <c r="O103" s="365"/>
      <c r="P103" s="365"/>
      <c r="Q103" s="366"/>
      <c r="R103" s="362"/>
      <c r="S103" s="449"/>
      <c r="T103" s="451"/>
      <c r="U103" s="448"/>
      <c r="V103" s="453"/>
      <c r="W103" s="447"/>
      <c r="X103" s="448"/>
      <c r="Y103" s="364"/>
      <c r="Z103" s="365"/>
      <c r="AA103" s="366"/>
      <c r="AB103" s="447"/>
      <c r="AC103" s="451"/>
      <c r="AD103" s="449"/>
      <c r="AE103" s="451"/>
      <c r="AF103" s="448"/>
      <c r="AG103" s="447"/>
      <c r="AH103" s="451"/>
      <c r="AI103" s="451"/>
      <c r="AJ103" s="449"/>
      <c r="AK103" s="451"/>
      <c r="AL103" s="448"/>
      <c r="AM103" s="449"/>
      <c r="AN103" s="451"/>
      <c r="AO103" s="451"/>
      <c r="AP103" s="451"/>
      <c r="AQ103" s="451"/>
      <c r="AR103" s="448"/>
      <c r="AS103" s="447"/>
      <c r="AT103" s="448"/>
      <c r="AU103" s="449"/>
      <c r="AV103" s="451"/>
      <c r="AW103" s="457"/>
      <c r="AX103" s="451"/>
      <c r="AY103" s="448"/>
      <c r="AZ103" s="453"/>
      <c r="BA103" s="457"/>
      <c r="BB103" s="458"/>
      <c r="BC103" s="655"/>
      <c r="BD103" s="724"/>
      <c r="BE103" s="722"/>
      <c r="BF103" s="722"/>
    </row>
    <row r="104" spans="1:58" ht="49.5" hidden="1" customHeight="1" thickBot="1" x14ac:dyDescent="0.65">
      <c r="A104" s="1474"/>
      <c r="B104" s="1475"/>
      <c r="C104" s="1480" t="s">
        <v>500</v>
      </c>
      <c r="D104" s="1480"/>
      <c r="E104" s="1481"/>
      <c r="F104" s="1474"/>
      <c r="G104" s="1433"/>
      <c r="H104" s="375"/>
      <c r="I104" s="376"/>
      <c r="J104" s="377"/>
      <c r="K104" s="377"/>
      <c r="L104" s="462"/>
      <c r="M104" s="375"/>
      <c r="N104" s="378"/>
      <c r="O104" s="378"/>
      <c r="P104" s="378"/>
      <c r="Q104" s="379"/>
      <c r="R104" s="375"/>
      <c r="S104" s="737"/>
      <c r="T104" s="738"/>
      <c r="U104" s="565"/>
      <c r="V104" s="566"/>
      <c r="W104" s="567"/>
      <c r="X104" s="565"/>
      <c r="Y104" s="377"/>
      <c r="Z104" s="378"/>
      <c r="AA104" s="379"/>
      <c r="AB104" s="567"/>
      <c r="AC104" s="564"/>
      <c r="AD104" s="563"/>
      <c r="AE104" s="564"/>
      <c r="AF104" s="565"/>
      <c r="AG104" s="567"/>
      <c r="AH104" s="564"/>
      <c r="AI104" s="564"/>
      <c r="AJ104" s="563"/>
      <c r="AK104" s="564"/>
      <c r="AL104" s="565"/>
      <c r="AM104" s="563"/>
      <c r="AN104" s="564"/>
      <c r="AO104" s="564"/>
      <c r="AP104" s="564"/>
      <c r="AQ104" s="564"/>
      <c r="AR104" s="565"/>
      <c r="AS104" s="567"/>
      <c r="AT104" s="565"/>
      <c r="AU104" s="563"/>
      <c r="AV104" s="564"/>
      <c r="AW104" s="568"/>
      <c r="AX104" s="564"/>
      <c r="AY104" s="565"/>
      <c r="AZ104" s="566"/>
      <c r="BA104" s="568"/>
      <c r="BB104" s="569"/>
      <c r="BC104" s="570"/>
      <c r="BD104" s="724"/>
      <c r="BE104" s="722"/>
      <c r="BF104" s="722"/>
    </row>
    <row r="105" spans="1:58" ht="49.5" hidden="1" customHeight="1" thickBot="1" x14ac:dyDescent="0.65">
      <c r="A105" s="1643"/>
      <c r="B105" s="1644"/>
      <c r="C105" s="1482" t="s">
        <v>501</v>
      </c>
      <c r="D105" s="1482"/>
      <c r="E105" s="1483"/>
      <c r="F105" s="1628"/>
      <c r="G105" s="1482"/>
      <c r="H105" s="390"/>
      <c r="I105" s="391"/>
      <c r="J105" s="392"/>
      <c r="K105" s="392"/>
      <c r="L105" s="475"/>
      <c r="M105" s="390"/>
      <c r="N105" s="393"/>
      <c r="O105" s="393"/>
      <c r="P105" s="393"/>
      <c r="Q105" s="394"/>
      <c r="R105" s="390"/>
      <c r="S105" s="739"/>
      <c r="T105" s="583"/>
      <c r="U105" s="584"/>
      <c r="V105" s="585"/>
      <c r="W105" s="586"/>
      <c r="X105" s="584"/>
      <c r="Y105" s="392"/>
      <c r="Z105" s="393"/>
      <c r="AA105" s="394"/>
      <c r="AB105" s="586"/>
      <c r="AC105" s="583"/>
      <c r="AD105" s="582"/>
      <c r="AE105" s="583"/>
      <c r="AF105" s="584"/>
      <c r="AG105" s="586"/>
      <c r="AH105" s="583"/>
      <c r="AI105" s="583"/>
      <c r="AJ105" s="582"/>
      <c r="AK105" s="583"/>
      <c r="AL105" s="584"/>
      <c r="AM105" s="582"/>
      <c r="AN105" s="583"/>
      <c r="AO105" s="583"/>
      <c r="AP105" s="583"/>
      <c r="AQ105" s="583"/>
      <c r="AR105" s="584"/>
      <c r="AS105" s="586"/>
      <c r="AT105" s="584"/>
      <c r="AU105" s="582"/>
      <c r="AV105" s="583"/>
      <c r="AW105" s="587"/>
      <c r="AX105" s="583"/>
      <c r="AY105" s="584"/>
      <c r="AZ105" s="585"/>
      <c r="BA105" s="587"/>
      <c r="BB105" s="588"/>
      <c r="BC105" s="589"/>
      <c r="BD105" s="724"/>
      <c r="BE105" s="722"/>
      <c r="BF105" s="722"/>
    </row>
    <row r="106" spans="1:58" ht="49.5" hidden="1" customHeight="1" thickBot="1" x14ac:dyDescent="0.65">
      <c r="A106" s="740"/>
      <c r="B106" s="741"/>
      <c r="C106" s="1463" t="s">
        <v>524</v>
      </c>
      <c r="D106" s="1458"/>
      <c r="E106" s="1458"/>
      <c r="F106" s="1458"/>
      <c r="G106" s="1458"/>
      <c r="H106" s="742"/>
      <c r="I106" s="743"/>
      <c r="J106" s="744"/>
      <c r="K106" s="744"/>
      <c r="L106" s="745"/>
      <c r="M106" s="742"/>
      <c r="N106" s="746"/>
      <c r="O106" s="746"/>
      <c r="P106" s="746"/>
      <c r="Q106" s="747"/>
      <c r="R106" s="742"/>
      <c r="S106" s="748"/>
      <c r="T106" s="749"/>
      <c r="U106" s="750"/>
      <c r="V106" s="751"/>
      <c r="W106" s="752"/>
      <c r="X106" s="750"/>
      <c r="Y106" s="621"/>
      <c r="Z106" s="524"/>
      <c r="AA106" s="625"/>
      <c r="AB106" s="752"/>
      <c r="AC106" s="718"/>
      <c r="AD106" s="719"/>
      <c r="AE106" s="718"/>
      <c r="AF106" s="750"/>
      <c r="AG106" s="752"/>
      <c r="AH106" s="718"/>
      <c r="AI106" s="718"/>
      <c r="AJ106" s="719"/>
      <c r="AK106" s="718"/>
      <c r="AL106" s="750"/>
      <c r="AM106" s="719"/>
      <c r="AN106" s="718"/>
      <c r="AO106" s="718"/>
      <c r="AP106" s="718"/>
      <c r="AQ106" s="718"/>
      <c r="AR106" s="750"/>
      <c r="AS106" s="752"/>
      <c r="AT106" s="750"/>
      <c r="AU106" s="719"/>
      <c r="AV106" s="718"/>
      <c r="AW106" s="753"/>
      <c r="AX106" s="718"/>
      <c r="AY106" s="750"/>
      <c r="AZ106" s="751"/>
      <c r="BA106" s="753"/>
      <c r="BB106" s="754"/>
      <c r="BC106" s="755"/>
    </row>
    <row r="107" spans="1:58" ht="49.5" hidden="1" customHeight="1" thickBot="1" x14ac:dyDescent="0.65">
      <c r="A107" s="525"/>
      <c r="B107" s="276"/>
      <c r="C107" s="262"/>
      <c r="D107" s="1629" t="s">
        <v>525</v>
      </c>
      <c r="E107" s="1629"/>
      <c r="F107" s="1629"/>
      <c r="G107" s="1629"/>
      <c r="H107" s="567"/>
      <c r="I107" s="565"/>
      <c r="J107" s="563"/>
      <c r="K107" s="563"/>
      <c r="L107" s="602"/>
      <c r="M107" s="567"/>
      <c r="N107" s="564"/>
      <c r="O107" s="564"/>
      <c r="P107" s="564"/>
      <c r="Q107" s="566"/>
      <c r="R107" s="467"/>
      <c r="S107" s="469"/>
      <c r="T107" s="468"/>
      <c r="U107" s="756"/>
      <c r="V107" s="757"/>
      <c r="W107" s="758"/>
      <c r="X107" s="756"/>
      <c r="Y107" s="463"/>
      <c r="Z107" s="464"/>
      <c r="AA107" s="466"/>
      <c r="AB107" s="758"/>
      <c r="AC107" s="468"/>
      <c r="AD107" s="469"/>
      <c r="AE107" s="468"/>
      <c r="AF107" s="756"/>
      <c r="AG107" s="758"/>
      <c r="AH107" s="468"/>
      <c r="AI107" s="468"/>
      <c r="AJ107" s="469"/>
      <c r="AK107" s="468"/>
      <c r="AL107" s="756"/>
      <c r="AM107" s="469"/>
      <c r="AN107" s="468"/>
      <c r="AO107" s="468"/>
      <c r="AP107" s="468"/>
      <c r="AQ107" s="468"/>
      <c r="AR107" s="756"/>
      <c r="AS107" s="758"/>
      <c r="AT107" s="756"/>
      <c r="AU107" s="469"/>
      <c r="AV107" s="468"/>
      <c r="AW107" s="759"/>
      <c r="AX107" s="468"/>
      <c r="AY107" s="756"/>
      <c r="AZ107" s="757"/>
      <c r="BA107" s="759"/>
      <c r="BB107" s="760"/>
      <c r="BC107" s="761"/>
    </row>
    <row r="108" spans="1:58" ht="49.5" hidden="1" customHeight="1" thickBot="1" x14ac:dyDescent="0.65">
      <c r="A108" s="762"/>
      <c r="B108" s="763"/>
      <c r="C108" s="764"/>
      <c r="D108" s="1583" t="s">
        <v>526</v>
      </c>
      <c r="E108" s="1583"/>
      <c r="F108" s="1583"/>
      <c r="G108" s="1583"/>
      <c r="H108" s="765"/>
      <c r="I108" s="766"/>
      <c r="J108" s="767"/>
      <c r="K108" s="767"/>
      <c r="L108" s="768"/>
      <c r="M108" s="765"/>
      <c r="N108" s="769"/>
      <c r="O108" s="769"/>
      <c r="P108" s="769"/>
      <c r="Q108" s="770"/>
      <c r="R108" s="765"/>
      <c r="S108" s="485"/>
      <c r="T108" s="484"/>
      <c r="U108" s="486"/>
      <c r="V108" s="400"/>
      <c r="W108" s="483"/>
      <c r="X108" s="486"/>
      <c r="Y108" s="485"/>
      <c r="Z108" s="484"/>
      <c r="AA108" s="400"/>
      <c r="AB108" s="483"/>
      <c r="AC108" s="484"/>
      <c r="AD108" s="485"/>
      <c r="AE108" s="484"/>
      <c r="AF108" s="486"/>
      <c r="AG108" s="483"/>
      <c r="AH108" s="484"/>
      <c r="AI108" s="484"/>
      <c r="AJ108" s="485"/>
      <c r="AK108" s="484"/>
      <c r="AL108" s="486"/>
      <c r="AM108" s="485"/>
      <c r="AN108" s="484"/>
      <c r="AO108" s="484"/>
      <c r="AP108" s="484"/>
      <c r="AQ108" s="484"/>
      <c r="AR108" s="486"/>
      <c r="AS108" s="483"/>
      <c r="AT108" s="486"/>
      <c r="AU108" s="485"/>
      <c r="AV108" s="484"/>
      <c r="AW108" s="640"/>
      <c r="AX108" s="484"/>
      <c r="AY108" s="486"/>
      <c r="AZ108" s="400"/>
      <c r="BA108" s="640"/>
      <c r="BB108" s="641"/>
      <c r="BC108" s="642"/>
    </row>
    <row r="109" spans="1:58" ht="49.5" hidden="1" customHeight="1" thickBot="1" x14ac:dyDescent="0.65">
      <c r="A109" s="1472" t="s">
        <v>498</v>
      </c>
      <c r="B109" s="1473"/>
      <c r="C109" s="1602" t="s">
        <v>527</v>
      </c>
      <c r="D109" s="1477"/>
      <c r="E109" s="1478"/>
      <c r="F109" s="1479"/>
      <c r="G109" s="1477"/>
      <c r="H109" s="567"/>
      <c r="I109" s="565"/>
      <c r="J109" s="563"/>
      <c r="K109" s="563"/>
      <c r="L109" s="602"/>
      <c r="M109" s="567"/>
      <c r="N109" s="564"/>
      <c r="O109" s="564"/>
      <c r="P109" s="564"/>
      <c r="Q109" s="566"/>
      <c r="R109" s="567"/>
      <c r="S109" s="549"/>
      <c r="T109" s="550"/>
      <c r="U109" s="603"/>
      <c r="V109" s="604"/>
      <c r="W109" s="605"/>
      <c r="X109" s="603"/>
      <c r="Y109" s="549"/>
      <c r="Z109" s="550"/>
      <c r="AA109" s="604"/>
      <c r="AB109" s="605"/>
      <c r="AC109" s="550"/>
      <c r="AD109" s="549"/>
      <c r="AE109" s="550"/>
      <c r="AF109" s="603"/>
      <c r="AG109" s="605"/>
      <c r="AH109" s="550"/>
      <c r="AI109" s="550"/>
      <c r="AJ109" s="549"/>
      <c r="AK109" s="550"/>
      <c r="AL109" s="603"/>
      <c r="AM109" s="549"/>
      <c r="AN109" s="550"/>
      <c r="AO109" s="550"/>
      <c r="AP109" s="550"/>
      <c r="AQ109" s="550"/>
      <c r="AR109" s="603"/>
      <c r="AS109" s="605"/>
      <c r="AT109" s="603"/>
      <c r="AU109" s="549"/>
      <c r="AV109" s="550"/>
      <c r="AW109" s="606"/>
      <c r="AX109" s="550"/>
      <c r="AY109" s="603"/>
      <c r="AZ109" s="604"/>
      <c r="BA109" s="606"/>
      <c r="BB109" s="607"/>
      <c r="BC109" s="608"/>
    </row>
    <row r="110" spans="1:58" ht="49.5" hidden="1" customHeight="1" thickBot="1" x14ac:dyDescent="0.65">
      <c r="A110" s="1474"/>
      <c r="B110" s="1475"/>
      <c r="C110" s="1630" t="s">
        <v>528</v>
      </c>
      <c r="D110" s="1631"/>
      <c r="E110" s="1632"/>
      <c r="F110" s="1633"/>
      <c r="G110" s="1631"/>
      <c r="H110" s="554"/>
      <c r="I110" s="555"/>
      <c r="J110" s="557"/>
      <c r="K110" s="557"/>
      <c r="L110" s="558"/>
      <c r="M110" s="554"/>
      <c r="N110" s="559"/>
      <c r="O110" s="559"/>
      <c r="P110" s="559"/>
      <c r="Q110" s="561"/>
      <c r="R110" s="554"/>
      <c r="S110" s="771"/>
      <c r="T110" s="772"/>
      <c r="U110" s="773"/>
      <c r="V110" s="774"/>
      <c r="W110" s="775"/>
      <c r="X110" s="773"/>
      <c r="Y110" s="771"/>
      <c r="Z110" s="776"/>
      <c r="AA110" s="777"/>
      <c r="AB110" s="778"/>
      <c r="AC110" s="776"/>
      <c r="AD110" s="771"/>
      <c r="AE110" s="776"/>
      <c r="AF110" s="779"/>
      <c r="AG110" s="778"/>
      <c r="AH110" s="776"/>
      <c r="AI110" s="776"/>
      <c r="AJ110" s="771"/>
      <c r="AK110" s="776"/>
      <c r="AL110" s="779"/>
      <c r="AM110" s="771"/>
      <c r="AN110" s="776"/>
      <c r="AO110" s="776"/>
      <c r="AP110" s="776"/>
      <c r="AQ110" s="776"/>
      <c r="AR110" s="779"/>
      <c r="AS110" s="778"/>
      <c r="AT110" s="773"/>
      <c r="AU110" s="780"/>
      <c r="AV110" s="564"/>
      <c r="AW110" s="781"/>
      <c r="AX110" s="782"/>
      <c r="AY110" s="773"/>
      <c r="AZ110" s="774"/>
      <c r="BA110" s="781"/>
      <c r="BB110" s="569"/>
      <c r="BC110" s="570"/>
    </row>
    <row r="111" spans="1:58" ht="49.5" hidden="1" customHeight="1" thickBot="1" x14ac:dyDescent="0.65">
      <c r="A111" s="1455"/>
      <c r="B111" s="1476"/>
      <c r="C111" s="1598" t="s">
        <v>501</v>
      </c>
      <c r="D111" s="1583"/>
      <c r="E111" s="1584"/>
      <c r="F111" s="1588"/>
      <c r="G111" s="1583"/>
      <c r="H111" s="765"/>
      <c r="I111" s="766"/>
      <c r="J111" s="767"/>
      <c r="K111" s="767"/>
      <c r="L111" s="768"/>
      <c r="M111" s="765"/>
      <c r="N111" s="769"/>
      <c r="O111" s="769"/>
      <c r="P111" s="769"/>
      <c r="Q111" s="770"/>
      <c r="R111" s="765"/>
      <c r="S111" s="485"/>
      <c r="T111" s="484"/>
      <c r="U111" s="486"/>
      <c r="V111" s="400"/>
      <c r="W111" s="483"/>
      <c r="X111" s="486"/>
      <c r="Y111" s="485"/>
      <c r="Z111" s="484"/>
      <c r="AA111" s="400"/>
      <c r="AB111" s="483"/>
      <c r="AC111" s="484"/>
      <c r="AD111" s="485"/>
      <c r="AE111" s="484"/>
      <c r="AF111" s="486"/>
      <c r="AG111" s="483"/>
      <c r="AH111" s="484"/>
      <c r="AI111" s="484"/>
      <c r="AJ111" s="485"/>
      <c r="AK111" s="484"/>
      <c r="AL111" s="486"/>
      <c r="AM111" s="485"/>
      <c r="AN111" s="484"/>
      <c r="AO111" s="484"/>
      <c r="AP111" s="484"/>
      <c r="AQ111" s="484"/>
      <c r="AR111" s="486"/>
      <c r="AS111" s="483"/>
      <c r="AT111" s="486"/>
      <c r="AU111" s="485"/>
      <c r="AV111" s="484"/>
      <c r="AW111" s="640"/>
      <c r="AX111" s="484"/>
      <c r="AY111" s="486"/>
      <c r="AZ111" s="400"/>
      <c r="BA111" s="640"/>
      <c r="BB111" s="641"/>
      <c r="BC111" s="679"/>
    </row>
    <row r="112" spans="1:58" ht="49.5" hidden="1" customHeight="1" thickBot="1" x14ac:dyDescent="0.65">
      <c r="A112" s="1472" t="s">
        <v>498</v>
      </c>
      <c r="B112" s="1473"/>
      <c r="C112" s="1602" t="s">
        <v>527</v>
      </c>
      <c r="D112" s="1477"/>
      <c r="E112" s="1478"/>
      <c r="F112" s="1479"/>
      <c r="G112" s="1477"/>
      <c r="H112" s="567"/>
      <c r="I112" s="565"/>
      <c r="J112" s="563"/>
      <c r="K112" s="563"/>
      <c r="L112" s="602"/>
      <c r="M112" s="567"/>
      <c r="N112" s="564"/>
      <c r="O112" s="564"/>
      <c r="P112" s="564"/>
      <c r="Q112" s="566"/>
      <c r="R112" s="567"/>
      <c r="S112" s="783"/>
      <c r="T112" s="550"/>
      <c r="U112" s="603"/>
      <c r="V112" s="604"/>
      <c r="W112" s="605"/>
      <c r="X112" s="603"/>
      <c r="Y112" s="549"/>
      <c r="Z112" s="550"/>
      <c r="AA112" s="604"/>
      <c r="AB112" s="605"/>
      <c r="AC112" s="550"/>
      <c r="AD112" s="549"/>
      <c r="AE112" s="550"/>
      <c r="AF112" s="603"/>
      <c r="AG112" s="605"/>
      <c r="AH112" s="550"/>
      <c r="AI112" s="550"/>
      <c r="AJ112" s="549"/>
      <c r="AK112" s="550"/>
      <c r="AL112" s="603"/>
      <c r="AM112" s="549"/>
      <c r="AN112" s="550"/>
      <c r="AO112" s="550"/>
      <c r="AP112" s="550"/>
      <c r="AQ112" s="550"/>
      <c r="AR112" s="603"/>
      <c r="AS112" s="605"/>
      <c r="AT112" s="603"/>
      <c r="AU112" s="549"/>
      <c r="AV112" s="550"/>
      <c r="AW112" s="606"/>
      <c r="AX112" s="550"/>
      <c r="AY112" s="603"/>
      <c r="AZ112" s="604"/>
      <c r="BA112" s="606"/>
      <c r="BB112" s="607"/>
      <c r="BC112" s="608"/>
    </row>
    <row r="113" spans="1:55" ht="49.5" hidden="1" customHeight="1" thickBot="1" x14ac:dyDescent="0.65">
      <c r="A113" s="1474"/>
      <c r="B113" s="1475"/>
      <c r="C113" s="1597" t="s">
        <v>500</v>
      </c>
      <c r="D113" s="1480"/>
      <c r="E113" s="1481"/>
      <c r="F113" s="1603"/>
      <c r="G113" s="1480"/>
      <c r="H113" s="375"/>
      <c r="I113" s="376"/>
      <c r="J113" s="377"/>
      <c r="K113" s="377"/>
      <c r="L113" s="462"/>
      <c r="M113" s="375"/>
      <c r="N113" s="378"/>
      <c r="O113" s="378"/>
      <c r="P113" s="378"/>
      <c r="Q113" s="379"/>
      <c r="R113" s="375"/>
      <c r="S113" s="784"/>
      <c r="T113" s="785"/>
      <c r="U113" s="786"/>
      <c r="V113" s="787"/>
      <c r="W113" s="567"/>
      <c r="X113" s="565"/>
      <c r="Y113" s="788"/>
      <c r="Z113" s="772"/>
      <c r="AA113" s="789"/>
      <c r="AB113" s="790"/>
      <c r="AC113" s="772"/>
      <c r="AD113" s="788"/>
      <c r="AE113" s="772"/>
      <c r="AF113" s="791"/>
      <c r="AG113" s="790"/>
      <c r="AH113" s="772"/>
      <c r="AI113" s="772"/>
      <c r="AJ113" s="788"/>
      <c r="AK113" s="772"/>
      <c r="AL113" s="791"/>
      <c r="AM113" s="788"/>
      <c r="AN113" s="772"/>
      <c r="AO113" s="772"/>
      <c r="AP113" s="772"/>
      <c r="AQ113" s="772"/>
      <c r="AR113" s="791"/>
      <c r="AS113" s="790"/>
      <c r="AT113" s="565"/>
      <c r="AU113" s="563"/>
      <c r="AV113" s="564"/>
      <c r="AW113" s="568"/>
      <c r="AX113" s="564"/>
      <c r="AY113" s="565"/>
      <c r="AZ113" s="566"/>
      <c r="BA113" s="568"/>
      <c r="BB113" s="569"/>
      <c r="BC113" s="570"/>
    </row>
    <row r="114" spans="1:55" ht="49.5" hidden="1" customHeight="1" thickBot="1" x14ac:dyDescent="0.65">
      <c r="A114" s="1455"/>
      <c r="B114" s="1476"/>
      <c r="C114" s="1598" t="s">
        <v>501</v>
      </c>
      <c r="D114" s="1583"/>
      <c r="E114" s="1584"/>
      <c r="F114" s="1588"/>
      <c r="G114" s="1583"/>
      <c r="H114" s="765"/>
      <c r="I114" s="766"/>
      <c r="J114" s="767"/>
      <c r="K114" s="767"/>
      <c r="L114" s="768"/>
      <c r="M114" s="765"/>
      <c r="N114" s="769"/>
      <c r="O114" s="769"/>
      <c r="P114" s="769"/>
      <c r="Q114" s="770"/>
      <c r="R114" s="765"/>
      <c r="S114" s="739"/>
      <c r="T114" s="792"/>
      <c r="U114" s="793"/>
      <c r="V114" s="794"/>
      <c r="W114" s="483"/>
      <c r="X114" s="486"/>
      <c r="Y114" s="485"/>
      <c r="Z114" s="484"/>
      <c r="AA114" s="400"/>
      <c r="AB114" s="483"/>
      <c r="AC114" s="484"/>
      <c r="AD114" s="485"/>
      <c r="AE114" s="484"/>
      <c r="AF114" s="486"/>
      <c r="AG114" s="483"/>
      <c r="AH114" s="484"/>
      <c r="AI114" s="484"/>
      <c r="AJ114" s="485"/>
      <c r="AK114" s="484"/>
      <c r="AL114" s="486"/>
      <c r="AM114" s="485"/>
      <c r="AN114" s="484"/>
      <c r="AO114" s="484"/>
      <c r="AP114" s="484"/>
      <c r="AQ114" s="484"/>
      <c r="AR114" s="486"/>
      <c r="AS114" s="483"/>
      <c r="AT114" s="486"/>
      <c r="AU114" s="485"/>
      <c r="AV114" s="484"/>
      <c r="AW114" s="640"/>
      <c r="AX114" s="484"/>
      <c r="AY114" s="486"/>
      <c r="AZ114" s="400"/>
      <c r="BA114" s="640"/>
      <c r="BB114" s="641"/>
      <c r="BC114" s="679"/>
    </row>
    <row r="115" spans="1:55" ht="49.5" hidden="1" customHeight="1" thickBot="1" x14ac:dyDescent="0.65">
      <c r="A115" s="1612" t="s">
        <v>529</v>
      </c>
      <c r="B115" s="1613"/>
      <c r="C115" s="1613"/>
      <c r="D115" s="1613"/>
      <c r="E115" s="1614"/>
      <c r="F115" s="1497"/>
      <c r="G115" s="413" t="s">
        <v>515</v>
      </c>
      <c r="H115" s="493"/>
      <c r="I115" s="518"/>
      <c r="J115" s="491"/>
      <c r="K115" s="491"/>
      <c r="L115" s="644"/>
      <c r="M115" s="493"/>
      <c r="N115" s="494"/>
      <c r="O115" s="494"/>
      <c r="P115" s="494"/>
      <c r="Q115" s="680"/>
      <c r="R115" s="414"/>
      <c r="S115" s="519"/>
      <c r="T115" s="427"/>
      <c r="U115" s="429"/>
      <c r="V115" s="431"/>
      <c r="W115" s="426"/>
      <c r="X115" s="429"/>
      <c r="Y115" s="428"/>
      <c r="Z115" s="427"/>
      <c r="AA115" s="431"/>
      <c r="AB115" s="426"/>
      <c r="AC115" s="427"/>
      <c r="AD115" s="428"/>
      <c r="AE115" s="427"/>
      <c r="AF115" s="429"/>
      <c r="AG115" s="426"/>
      <c r="AH115" s="427"/>
      <c r="AI115" s="427"/>
      <c r="AJ115" s="428"/>
      <c r="AK115" s="427"/>
      <c r="AL115" s="429"/>
      <c r="AM115" s="428"/>
      <c r="AN115" s="427"/>
      <c r="AO115" s="427"/>
      <c r="AP115" s="427"/>
      <c r="AQ115" s="427"/>
      <c r="AR115" s="429"/>
      <c r="AS115" s="426"/>
      <c r="AT115" s="429"/>
      <c r="AU115" s="428"/>
      <c r="AV115" s="427"/>
      <c r="AW115" s="430"/>
      <c r="AX115" s="427"/>
      <c r="AY115" s="429"/>
      <c r="AZ115" s="431"/>
      <c r="BA115" s="432"/>
      <c r="BB115" s="433"/>
      <c r="BC115" s="434"/>
    </row>
    <row r="116" spans="1:55" ht="49.5" hidden="1" customHeight="1" thickBot="1" x14ac:dyDescent="0.65">
      <c r="A116" s="1615"/>
      <c r="B116" s="1616"/>
      <c r="C116" s="1616"/>
      <c r="D116" s="1616"/>
      <c r="E116" s="1617"/>
      <c r="F116" s="1498"/>
      <c r="G116" s="435" t="s">
        <v>495</v>
      </c>
      <c r="H116" s="335"/>
      <c r="I116" s="336"/>
      <c r="J116" s="338"/>
      <c r="K116" s="338"/>
      <c r="L116" s="599"/>
      <c r="M116" s="342"/>
      <c r="N116" s="345"/>
      <c r="O116" s="339"/>
      <c r="P116" s="339"/>
      <c r="Q116" s="341"/>
      <c r="R116" s="335"/>
      <c r="S116" s="338"/>
      <c r="T116" s="339"/>
      <c r="U116" s="344"/>
      <c r="V116" s="341"/>
      <c r="W116" s="335"/>
      <c r="X116" s="344"/>
      <c r="Y116" s="338"/>
      <c r="Z116" s="339"/>
      <c r="AA116" s="341"/>
      <c r="AB116" s="335"/>
      <c r="AC116" s="345"/>
      <c r="AD116" s="343"/>
      <c r="AE116" s="345"/>
      <c r="AF116" s="344"/>
      <c r="AG116" s="342"/>
      <c r="AH116" s="339"/>
      <c r="AI116" s="345"/>
      <c r="AJ116" s="343"/>
      <c r="AK116" s="345"/>
      <c r="AL116" s="344"/>
      <c r="AM116" s="338"/>
      <c r="AN116" s="339"/>
      <c r="AO116" s="339"/>
      <c r="AP116" s="339"/>
      <c r="AQ116" s="339"/>
      <c r="AR116" s="336"/>
      <c r="AS116" s="335"/>
      <c r="AT116" s="336"/>
      <c r="AU116" s="338"/>
      <c r="AV116" s="339"/>
      <c r="AW116" s="347"/>
      <c r="AX116" s="339"/>
      <c r="AY116" s="336"/>
      <c r="AZ116" s="341"/>
      <c r="BA116" s="347"/>
      <c r="BB116" s="348"/>
      <c r="BC116" s="349"/>
    </row>
    <row r="117" spans="1:55" ht="49.5" hidden="1" customHeight="1" thickBot="1" x14ac:dyDescent="0.65">
      <c r="A117" s="1618"/>
      <c r="B117" s="1619"/>
      <c r="C117" s="1619"/>
      <c r="D117" s="1619"/>
      <c r="E117" s="1620"/>
      <c r="F117" s="1499"/>
      <c r="G117" s="441" t="s">
        <v>497</v>
      </c>
      <c r="H117" s="351"/>
      <c r="I117" s="352"/>
      <c r="J117" s="353"/>
      <c r="K117" s="353"/>
      <c r="L117" s="443"/>
      <c r="M117" s="351"/>
      <c r="N117" s="354"/>
      <c r="O117" s="354"/>
      <c r="P117" s="354"/>
      <c r="Q117" s="355"/>
      <c r="R117" s="351"/>
      <c r="S117" s="353"/>
      <c r="T117" s="354"/>
      <c r="U117" s="352"/>
      <c r="V117" s="355"/>
      <c r="W117" s="351"/>
      <c r="X117" s="352"/>
      <c r="Y117" s="353"/>
      <c r="Z117" s="354"/>
      <c r="AA117" s="355"/>
      <c r="AB117" s="351"/>
      <c r="AC117" s="354"/>
      <c r="AD117" s="353"/>
      <c r="AE117" s="354"/>
      <c r="AF117" s="352"/>
      <c r="AG117" s="351"/>
      <c r="AH117" s="354"/>
      <c r="AI117" s="354"/>
      <c r="AJ117" s="353"/>
      <c r="AK117" s="354"/>
      <c r="AL117" s="352"/>
      <c r="AM117" s="353"/>
      <c r="AN117" s="354"/>
      <c r="AO117" s="354"/>
      <c r="AP117" s="354"/>
      <c r="AQ117" s="354"/>
      <c r="AR117" s="352"/>
      <c r="AS117" s="351"/>
      <c r="AT117" s="352"/>
      <c r="AU117" s="353"/>
      <c r="AV117" s="354"/>
      <c r="AW117" s="444"/>
      <c r="AX117" s="354"/>
      <c r="AY117" s="352"/>
      <c r="AZ117" s="355"/>
      <c r="BA117" s="444"/>
      <c r="BB117" s="445"/>
      <c r="BC117" s="446"/>
    </row>
    <row r="118" spans="1:55" ht="49.5" hidden="1" customHeight="1" thickBot="1" x14ac:dyDescent="0.65">
      <c r="A118" s="1472" t="s">
        <v>498</v>
      </c>
      <c r="B118" s="1473"/>
      <c r="C118" s="1602" t="s">
        <v>499</v>
      </c>
      <c r="D118" s="1477"/>
      <c r="E118" s="1478"/>
      <c r="F118" s="1479"/>
      <c r="G118" s="1477"/>
      <c r="H118" s="362"/>
      <c r="I118" s="363"/>
      <c r="J118" s="364"/>
      <c r="K118" s="364"/>
      <c r="L118" s="547"/>
      <c r="M118" s="362"/>
      <c r="N118" s="365"/>
      <c r="O118" s="365"/>
      <c r="P118" s="365"/>
      <c r="Q118" s="366"/>
      <c r="R118" s="362"/>
      <c r="S118" s="449"/>
      <c r="T118" s="451"/>
      <c r="U118" s="448"/>
      <c r="V118" s="453"/>
      <c r="W118" s="447"/>
      <c r="X118" s="448"/>
      <c r="Y118" s="449"/>
      <c r="Z118" s="451"/>
      <c r="AA118" s="453"/>
      <c r="AB118" s="447"/>
      <c r="AC118" s="451"/>
      <c r="AD118" s="449"/>
      <c r="AE118" s="451"/>
      <c r="AF118" s="448"/>
      <c r="AG118" s="447"/>
      <c r="AH118" s="451"/>
      <c r="AI118" s="451"/>
      <c r="AJ118" s="449"/>
      <c r="AK118" s="451"/>
      <c r="AL118" s="448"/>
      <c r="AM118" s="449"/>
      <c r="AN118" s="451"/>
      <c r="AO118" s="451"/>
      <c r="AP118" s="451"/>
      <c r="AQ118" s="451"/>
      <c r="AR118" s="448"/>
      <c r="AS118" s="447"/>
      <c r="AT118" s="448"/>
      <c r="AU118" s="449"/>
      <c r="AV118" s="451"/>
      <c r="AW118" s="457"/>
      <c r="AX118" s="451"/>
      <c r="AY118" s="448"/>
      <c r="AZ118" s="453"/>
      <c r="BA118" s="457"/>
      <c r="BB118" s="458"/>
      <c r="BC118" s="309"/>
    </row>
    <row r="119" spans="1:55" ht="49.5" hidden="1" customHeight="1" thickBot="1" x14ac:dyDescent="0.65">
      <c r="A119" s="1474"/>
      <c r="B119" s="1475"/>
      <c r="C119" s="1621" t="s">
        <v>528</v>
      </c>
      <c r="D119" s="1622"/>
      <c r="E119" s="1623"/>
      <c r="F119" s="1624"/>
      <c r="G119" s="1625"/>
      <c r="H119" s="668"/>
      <c r="I119" s="692"/>
      <c r="J119" s="693"/>
      <c r="K119" s="693"/>
      <c r="L119" s="694"/>
      <c r="M119" s="668"/>
      <c r="N119" s="669"/>
      <c r="O119" s="669"/>
      <c r="P119" s="669"/>
      <c r="Q119" s="670"/>
      <c r="R119" s="664"/>
      <c r="S119" s="795"/>
      <c r="T119" s="796"/>
      <c r="U119" s="697"/>
      <c r="V119" s="698"/>
      <c r="W119" s="699"/>
      <c r="X119" s="700"/>
      <c r="Y119" s="695"/>
      <c r="Z119" s="696"/>
      <c r="AA119" s="701"/>
      <c r="AB119" s="702"/>
      <c r="AC119" s="696"/>
      <c r="AD119" s="695"/>
      <c r="AE119" s="696"/>
      <c r="AF119" s="697"/>
      <c r="AG119" s="702"/>
      <c r="AH119" s="696"/>
      <c r="AI119" s="696"/>
      <c r="AJ119" s="695"/>
      <c r="AK119" s="696"/>
      <c r="AL119" s="697"/>
      <c r="AM119" s="695"/>
      <c r="AN119" s="696"/>
      <c r="AO119" s="703"/>
      <c r="AP119" s="696"/>
      <c r="AQ119" s="696"/>
      <c r="AR119" s="697"/>
      <c r="AS119" s="702"/>
      <c r="AT119" s="704"/>
      <c r="AU119" s="705"/>
      <c r="AV119" s="706"/>
      <c r="AW119" s="707"/>
      <c r="AX119" s="706"/>
      <c r="AY119" s="700"/>
      <c r="AZ119" s="708"/>
      <c r="BA119" s="709"/>
      <c r="BB119" s="710"/>
      <c r="BC119" s="711"/>
    </row>
    <row r="120" spans="1:55" ht="49.5" hidden="1" customHeight="1" thickBot="1" x14ac:dyDescent="0.65">
      <c r="A120" s="1455"/>
      <c r="B120" s="1476"/>
      <c r="C120" s="1598" t="s">
        <v>501</v>
      </c>
      <c r="D120" s="1583"/>
      <c r="E120" s="1584"/>
      <c r="F120" s="1626"/>
      <c r="G120" s="1627"/>
      <c r="H120" s="542"/>
      <c r="I120" s="540"/>
      <c r="J120" s="543"/>
      <c r="K120" s="543"/>
      <c r="L120" s="797"/>
      <c r="M120" s="542"/>
      <c r="N120" s="539"/>
      <c r="O120" s="539"/>
      <c r="P120" s="539"/>
      <c r="Q120" s="541"/>
      <c r="R120" s="542"/>
      <c r="S120" s="798"/>
      <c r="T120" s="799"/>
      <c r="U120" s="800"/>
      <c r="V120" s="801"/>
      <c r="W120" s="802"/>
      <c r="X120" s="800"/>
      <c r="Y120" s="712"/>
      <c r="Z120" s="803"/>
      <c r="AA120" s="801"/>
      <c r="AB120" s="802"/>
      <c r="AC120" s="803"/>
      <c r="AD120" s="712"/>
      <c r="AE120" s="539"/>
      <c r="AF120" s="713"/>
      <c r="AG120" s="542"/>
      <c r="AH120" s="539"/>
      <c r="AI120" s="803"/>
      <c r="AJ120" s="543"/>
      <c r="AK120" s="717"/>
      <c r="AL120" s="540"/>
      <c r="AM120" s="543"/>
      <c r="AN120" s="539"/>
      <c r="AO120" s="539"/>
      <c r="AP120" s="539"/>
      <c r="AQ120" s="717"/>
      <c r="AR120" s="800"/>
      <c r="AS120" s="802"/>
      <c r="AT120" s="800"/>
      <c r="AU120" s="712"/>
      <c r="AV120" s="803"/>
      <c r="AW120" s="804"/>
      <c r="AX120" s="803"/>
      <c r="AY120" s="800"/>
      <c r="AZ120" s="801"/>
      <c r="BA120" s="804"/>
      <c r="BB120" s="805"/>
      <c r="BC120" s="546"/>
    </row>
    <row r="121" spans="1:55" ht="49.5" hidden="1" customHeight="1" thickBot="1" x14ac:dyDescent="0.65">
      <c r="A121" s="172"/>
      <c r="B121" s="806"/>
      <c r="C121" s="175"/>
      <c r="D121" s="175"/>
      <c r="E121" s="807"/>
      <c r="F121" s="808"/>
      <c r="G121" s="809"/>
      <c r="H121" s="532"/>
      <c r="I121" s="533"/>
      <c r="J121" s="534"/>
      <c r="K121" s="534"/>
      <c r="L121" s="535"/>
      <c r="M121" s="532"/>
      <c r="N121" s="536"/>
      <c r="O121" s="536"/>
      <c r="P121" s="536"/>
      <c r="Q121" s="537"/>
      <c r="R121" s="532"/>
      <c r="S121" s="810"/>
      <c r="T121" s="811"/>
      <c r="U121" s="812"/>
      <c r="V121" s="813"/>
      <c r="W121" s="814"/>
      <c r="X121" s="812"/>
      <c r="Y121" s="534"/>
      <c r="Z121" s="536"/>
      <c r="AA121" s="537"/>
      <c r="AB121" s="814"/>
      <c r="AC121" s="811"/>
      <c r="AD121" s="810"/>
      <c r="AE121" s="811"/>
      <c r="AF121" s="812"/>
      <c r="AG121" s="814"/>
      <c r="AH121" s="811"/>
      <c r="AI121" s="811"/>
      <c r="AJ121" s="810"/>
      <c r="AK121" s="811"/>
      <c r="AL121" s="812"/>
      <c r="AM121" s="810"/>
      <c r="AN121" s="811"/>
      <c r="AO121" s="811"/>
      <c r="AP121" s="811"/>
      <c r="AQ121" s="811"/>
      <c r="AR121" s="812"/>
      <c r="AS121" s="814"/>
      <c r="AT121" s="812"/>
      <c r="AU121" s="810"/>
      <c r="AV121" s="811"/>
      <c r="AW121" s="815"/>
      <c r="AX121" s="811"/>
      <c r="AY121" s="812"/>
      <c r="AZ121" s="813"/>
      <c r="BA121" s="815"/>
      <c r="BB121" s="816"/>
      <c r="BC121" s="817"/>
    </row>
    <row r="122" spans="1:55" ht="49.5" hidden="1" customHeight="1" thickBot="1" x14ac:dyDescent="0.65">
      <c r="A122" s="1580" t="s">
        <v>530</v>
      </c>
      <c r="B122" s="1604"/>
      <c r="C122" s="1604"/>
      <c r="D122" s="1604"/>
      <c r="E122" s="1605"/>
      <c r="F122" s="1497"/>
      <c r="G122" s="413" t="s">
        <v>493</v>
      </c>
      <c r="H122" s="414"/>
      <c r="I122" s="415"/>
      <c r="J122" s="416"/>
      <c r="K122" s="416"/>
      <c r="L122" s="644"/>
      <c r="M122" s="414"/>
      <c r="N122" s="643"/>
      <c r="O122" s="643"/>
      <c r="P122" s="643"/>
      <c r="Q122" s="680"/>
      <c r="R122" s="414"/>
      <c r="S122" s="681"/>
      <c r="T122" s="520"/>
      <c r="U122" s="429"/>
      <c r="V122" s="431"/>
      <c r="W122" s="426"/>
      <c r="X122" s="429"/>
      <c r="Y122" s="428"/>
      <c r="Z122" s="427"/>
      <c r="AA122" s="431"/>
      <c r="AB122" s="426"/>
      <c r="AC122" s="427"/>
      <c r="AD122" s="428"/>
      <c r="AE122" s="427"/>
      <c r="AF122" s="429"/>
      <c r="AG122" s="426"/>
      <c r="AH122" s="427"/>
      <c r="AI122" s="427"/>
      <c r="AJ122" s="428"/>
      <c r="AK122" s="427"/>
      <c r="AL122" s="429"/>
      <c r="AM122" s="428"/>
      <c r="AN122" s="427"/>
      <c r="AO122" s="427"/>
      <c r="AP122" s="427"/>
      <c r="AQ122" s="427"/>
      <c r="AR122" s="429"/>
      <c r="AS122" s="426"/>
      <c r="AT122" s="429"/>
      <c r="AU122" s="428"/>
      <c r="AV122" s="427"/>
      <c r="AW122" s="430"/>
      <c r="AX122" s="427"/>
      <c r="AY122" s="429"/>
      <c r="AZ122" s="431"/>
      <c r="BA122" s="432"/>
      <c r="BB122" s="433"/>
      <c r="BC122" s="434"/>
    </row>
    <row r="123" spans="1:55" ht="49.5" hidden="1" customHeight="1" thickBot="1" x14ac:dyDescent="0.65">
      <c r="A123" s="1606"/>
      <c r="B123" s="1607"/>
      <c r="C123" s="1607"/>
      <c r="D123" s="1607"/>
      <c r="E123" s="1608"/>
      <c r="F123" s="1498"/>
      <c r="G123" s="435" t="s">
        <v>495</v>
      </c>
      <c r="H123" s="818"/>
      <c r="I123" s="819"/>
      <c r="J123" s="820"/>
      <c r="K123" s="820"/>
      <c r="L123" s="599"/>
      <c r="M123" s="818"/>
      <c r="N123" s="821"/>
      <c r="O123" s="821"/>
      <c r="P123" s="821"/>
      <c r="Q123" s="341"/>
      <c r="R123" s="335"/>
      <c r="S123" s="338"/>
      <c r="T123" s="339"/>
      <c r="U123" s="336"/>
      <c r="V123" s="346"/>
      <c r="W123" s="342"/>
      <c r="X123" s="344"/>
      <c r="Y123" s="343"/>
      <c r="Z123" s="500"/>
      <c r="AA123" s="346"/>
      <c r="AB123" s="342"/>
      <c r="AC123" s="345"/>
      <c r="AD123" s="343"/>
      <c r="AE123" s="345"/>
      <c r="AF123" s="344"/>
      <c r="AG123" s="342"/>
      <c r="AH123" s="345"/>
      <c r="AI123" s="345"/>
      <c r="AJ123" s="343"/>
      <c r="AK123" s="345"/>
      <c r="AL123" s="344"/>
      <c r="AM123" s="343"/>
      <c r="AN123" s="345"/>
      <c r="AO123" s="345"/>
      <c r="AP123" s="345"/>
      <c r="AQ123" s="345"/>
      <c r="AR123" s="344"/>
      <c r="AS123" s="342"/>
      <c r="AT123" s="344"/>
      <c r="AU123" s="343"/>
      <c r="AV123" s="339"/>
      <c r="AW123" s="347"/>
      <c r="AX123" s="339"/>
      <c r="AY123" s="336"/>
      <c r="AZ123" s="341"/>
      <c r="BA123" s="347"/>
      <c r="BB123" s="348"/>
      <c r="BC123" s="349"/>
    </row>
    <row r="124" spans="1:55" ht="49.5" hidden="1" customHeight="1" thickBot="1" x14ac:dyDescent="0.65">
      <c r="A124" s="1609"/>
      <c r="B124" s="1610"/>
      <c r="C124" s="1610"/>
      <c r="D124" s="1610"/>
      <c r="E124" s="1611"/>
      <c r="F124" s="1499"/>
      <c r="G124" s="441" t="s">
        <v>497</v>
      </c>
      <c r="H124" s="351"/>
      <c r="I124" s="352"/>
      <c r="J124" s="353"/>
      <c r="K124" s="353"/>
      <c r="L124" s="443"/>
      <c r="M124" s="351"/>
      <c r="N124" s="354"/>
      <c r="O124" s="354"/>
      <c r="P124" s="354"/>
      <c r="Q124" s="355"/>
      <c r="R124" s="351"/>
      <c r="S124" s="353"/>
      <c r="T124" s="354"/>
      <c r="U124" s="352"/>
      <c r="V124" s="355"/>
      <c r="W124" s="351"/>
      <c r="X124" s="352"/>
      <c r="Y124" s="353"/>
      <c r="Z124" s="354"/>
      <c r="AA124" s="355"/>
      <c r="AB124" s="351"/>
      <c r="AC124" s="354"/>
      <c r="AD124" s="353"/>
      <c r="AE124" s="354"/>
      <c r="AF124" s="352"/>
      <c r="AG124" s="351"/>
      <c r="AH124" s="354"/>
      <c r="AI124" s="354"/>
      <c r="AJ124" s="353"/>
      <c r="AK124" s="354"/>
      <c r="AL124" s="352"/>
      <c r="AM124" s="353"/>
      <c r="AN124" s="354"/>
      <c r="AO124" s="354"/>
      <c r="AP124" s="354"/>
      <c r="AQ124" s="354"/>
      <c r="AR124" s="352"/>
      <c r="AS124" s="351"/>
      <c r="AT124" s="352"/>
      <c r="AU124" s="353"/>
      <c r="AV124" s="354"/>
      <c r="AW124" s="444"/>
      <c r="AX124" s="354"/>
      <c r="AY124" s="352"/>
      <c r="AZ124" s="355"/>
      <c r="BA124" s="444"/>
      <c r="BB124" s="445"/>
      <c r="BC124" s="446"/>
    </row>
    <row r="125" spans="1:55" ht="49.5" hidden="1" customHeight="1" thickBot="1" x14ac:dyDescent="0.65">
      <c r="A125" s="1472"/>
      <c r="B125" s="1473"/>
      <c r="C125" s="1602" t="s">
        <v>499</v>
      </c>
      <c r="D125" s="1477"/>
      <c r="E125" s="1478"/>
      <c r="F125" s="1479"/>
      <c r="G125" s="1477"/>
      <c r="H125" s="567"/>
      <c r="I125" s="565"/>
      <c r="J125" s="563"/>
      <c r="K125" s="563"/>
      <c r="L125" s="822"/>
      <c r="M125" s="567"/>
      <c r="N125" s="564"/>
      <c r="O125" s="564"/>
      <c r="P125" s="564"/>
      <c r="Q125" s="787"/>
      <c r="R125" s="567"/>
      <c r="S125" s="549"/>
      <c r="T125" s="550"/>
      <c r="U125" s="603"/>
      <c r="V125" s="604"/>
      <c r="W125" s="605"/>
      <c r="X125" s="603"/>
      <c r="Y125" s="549"/>
      <c r="Z125" s="550"/>
      <c r="AA125" s="604"/>
      <c r="AB125" s="605"/>
      <c r="AC125" s="550"/>
      <c r="AD125" s="823"/>
      <c r="AE125" s="824"/>
      <c r="AF125" s="825"/>
      <c r="AG125" s="826"/>
      <c r="AH125" s="824"/>
      <c r="AI125" s="824"/>
      <c r="AJ125" s="823"/>
      <c r="AK125" s="824"/>
      <c r="AL125" s="825"/>
      <c r="AM125" s="823"/>
      <c r="AN125" s="824"/>
      <c r="AO125" s="824"/>
      <c r="AP125" s="824"/>
      <c r="AQ125" s="550"/>
      <c r="AR125" s="603"/>
      <c r="AS125" s="605"/>
      <c r="AT125" s="603"/>
      <c r="AU125" s="549"/>
      <c r="AV125" s="550"/>
      <c r="AW125" s="606"/>
      <c r="AX125" s="550"/>
      <c r="AY125" s="603"/>
      <c r="AZ125" s="604"/>
      <c r="BA125" s="606"/>
      <c r="BB125" s="607"/>
      <c r="BC125" s="608"/>
    </row>
    <row r="126" spans="1:55" ht="49.5" hidden="1" customHeight="1" thickBot="1" x14ac:dyDescent="0.65">
      <c r="A126" s="1474"/>
      <c r="B126" s="1475"/>
      <c r="C126" s="1597" t="s">
        <v>500</v>
      </c>
      <c r="D126" s="1480"/>
      <c r="E126" s="1481"/>
      <c r="F126" s="1603"/>
      <c r="G126" s="1480"/>
      <c r="H126" s="375"/>
      <c r="I126" s="376"/>
      <c r="J126" s="377"/>
      <c r="K126" s="377"/>
      <c r="L126" s="462"/>
      <c r="M126" s="375"/>
      <c r="N126" s="378"/>
      <c r="O126" s="378"/>
      <c r="P126" s="378"/>
      <c r="Q126" s="379"/>
      <c r="R126" s="459"/>
      <c r="S126" s="788"/>
      <c r="T126" s="772"/>
      <c r="U126" s="791"/>
      <c r="V126" s="566"/>
      <c r="W126" s="567"/>
      <c r="X126" s="565"/>
      <c r="Y126" s="788"/>
      <c r="Z126" s="772"/>
      <c r="AA126" s="789"/>
      <c r="AB126" s="790"/>
      <c r="AC126" s="772"/>
      <c r="AD126" s="788"/>
      <c r="AE126" s="772"/>
      <c r="AF126" s="827"/>
      <c r="AG126" s="828"/>
      <c r="AH126" s="829"/>
      <c r="AI126" s="772"/>
      <c r="AJ126" s="788"/>
      <c r="AK126" s="829"/>
      <c r="AL126" s="827"/>
      <c r="AM126" s="830"/>
      <c r="AN126" s="829"/>
      <c r="AO126" s="829"/>
      <c r="AP126" s="829"/>
      <c r="AQ126" s="829"/>
      <c r="AR126" s="827"/>
      <c r="AS126" s="790"/>
      <c r="AT126" s="791"/>
      <c r="AU126" s="563"/>
      <c r="AV126" s="564"/>
      <c r="AW126" s="568"/>
      <c r="AX126" s="564"/>
      <c r="AY126" s="565"/>
      <c r="AZ126" s="566"/>
      <c r="BA126" s="568"/>
      <c r="BB126" s="569"/>
      <c r="BC126" s="570"/>
    </row>
    <row r="127" spans="1:55" ht="49.5" hidden="1" customHeight="1" thickBot="1" x14ac:dyDescent="0.65">
      <c r="A127" s="1455"/>
      <c r="B127" s="1476"/>
      <c r="C127" s="1598" t="s">
        <v>501</v>
      </c>
      <c r="D127" s="1583"/>
      <c r="E127" s="1584"/>
      <c r="F127" s="1588"/>
      <c r="G127" s="1583"/>
      <c r="H127" s="390"/>
      <c r="I127" s="391"/>
      <c r="J127" s="392"/>
      <c r="K127" s="392"/>
      <c r="L127" s="475"/>
      <c r="M127" s="390"/>
      <c r="N127" s="393"/>
      <c r="O127" s="393"/>
      <c r="P127" s="393"/>
      <c r="Q127" s="394"/>
      <c r="R127" s="390"/>
      <c r="S127" s="487"/>
      <c r="T127" s="477"/>
      <c r="U127" s="478"/>
      <c r="V127" s="479"/>
      <c r="W127" s="480"/>
      <c r="X127" s="478"/>
      <c r="Y127" s="485"/>
      <c r="Z127" s="513"/>
      <c r="AA127" s="517"/>
      <c r="AB127" s="515"/>
      <c r="AC127" s="477"/>
      <c r="AD127" s="487"/>
      <c r="AE127" s="803"/>
      <c r="AF127" s="800"/>
      <c r="AG127" s="831"/>
      <c r="AH127" s="539"/>
      <c r="AI127" s="477"/>
      <c r="AJ127" s="712"/>
      <c r="AK127" s="803"/>
      <c r="AL127" s="713"/>
      <c r="AM127" s="543"/>
      <c r="AN127" s="539"/>
      <c r="AO127" s="539"/>
      <c r="AP127" s="539"/>
      <c r="AQ127" s="717"/>
      <c r="AR127" s="478"/>
      <c r="AS127" s="480"/>
      <c r="AT127" s="478"/>
      <c r="AU127" s="487"/>
      <c r="AV127" s="477"/>
      <c r="AW127" s="488"/>
      <c r="AX127" s="477"/>
      <c r="AY127" s="478"/>
      <c r="AZ127" s="479"/>
      <c r="BA127" s="488"/>
      <c r="BB127" s="489"/>
      <c r="BC127" s="244"/>
    </row>
    <row r="128" spans="1:55" ht="49.5" hidden="1" customHeight="1" thickBot="1" x14ac:dyDescent="0.65">
      <c r="A128" s="1580" t="s">
        <v>531</v>
      </c>
      <c r="B128" s="1562"/>
      <c r="C128" s="1562"/>
      <c r="D128" s="1562"/>
      <c r="E128" s="1563"/>
      <c r="F128" s="1497"/>
      <c r="G128" s="413" t="s">
        <v>493</v>
      </c>
      <c r="H128" s="414"/>
      <c r="I128" s="415"/>
      <c r="J128" s="416"/>
      <c r="K128" s="416"/>
      <c r="L128" s="644"/>
      <c r="M128" s="414"/>
      <c r="N128" s="643"/>
      <c r="O128" s="643"/>
      <c r="P128" s="643"/>
      <c r="Q128" s="680"/>
      <c r="R128" s="414"/>
      <c r="S128" s="681"/>
      <c r="T128" s="520"/>
      <c r="U128" s="429"/>
      <c r="V128" s="431"/>
      <c r="W128" s="426"/>
      <c r="X128" s="429"/>
      <c r="Y128" s="428"/>
      <c r="Z128" s="427"/>
      <c r="AA128" s="431"/>
      <c r="AB128" s="426"/>
      <c r="AC128" s="427"/>
      <c r="AD128" s="428"/>
      <c r="AE128" s="427"/>
      <c r="AF128" s="429"/>
      <c r="AG128" s="426"/>
      <c r="AH128" s="427"/>
      <c r="AI128" s="427"/>
      <c r="AJ128" s="428"/>
      <c r="AK128" s="427"/>
      <c r="AL128" s="429"/>
      <c r="AM128" s="428"/>
      <c r="AN128" s="427"/>
      <c r="AO128" s="427"/>
      <c r="AP128" s="427"/>
      <c r="AQ128" s="427"/>
      <c r="AR128" s="429"/>
      <c r="AS128" s="426"/>
      <c r="AT128" s="429"/>
      <c r="AU128" s="428"/>
      <c r="AV128" s="427"/>
      <c r="AW128" s="430"/>
      <c r="AX128" s="427"/>
      <c r="AY128" s="429"/>
      <c r="AZ128" s="431"/>
      <c r="BA128" s="432"/>
      <c r="BB128" s="433"/>
      <c r="BC128" s="434"/>
    </row>
    <row r="129" spans="1:55" ht="49.5" hidden="1" customHeight="1" thickBot="1" x14ac:dyDescent="0.65">
      <c r="A129" s="1564"/>
      <c r="B129" s="1565"/>
      <c r="C129" s="1565"/>
      <c r="D129" s="1565"/>
      <c r="E129" s="1566"/>
      <c r="F129" s="1498"/>
      <c r="G129" s="435" t="s">
        <v>495</v>
      </c>
      <c r="H129" s="818"/>
      <c r="I129" s="819"/>
      <c r="J129" s="820"/>
      <c r="K129" s="820"/>
      <c r="L129" s="599"/>
      <c r="M129" s="818"/>
      <c r="N129" s="821"/>
      <c r="O129" s="821"/>
      <c r="P129" s="821"/>
      <c r="Q129" s="341"/>
      <c r="R129" s="335"/>
      <c r="S129" s="338"/>
      <c r="T129" s="339"/>
      <c r="U129" s="336"/>
      <c r="V129" s="341"/>
      <c r="W129" s="335"/>
      <c r="X129" s="336"/>
      <c r="Y129" s="343"/>
      <c r="Z129" s="345"/>
      <c r="AA129" s="346"/>
      <c r="AB129" s="342"/>
      <c r="AC129" s="339"/>
      <c r="AD129" s="338"/>
      <c r="AE129" s="339"/>
      <c r="AF129" s="336"/>
      <c r="AG129" s="335"/>
      <c r="AH129" s="339"/>
      <c r="AI129" s="339"/>
      <c r="AJ129" s="338"/>
      <c r="AK129" s="339"/>
      <c r="AL129" s="336"/>
      <c r="AM129" s="338"/>
      <c r="AN129" s="339"/>
      <c r="AO129" s="339"/>
      <c r="AP129" s="339"/>
      <c r="AQ129" s="339"/>
      <c r="AR129" s="336"/>
      <c r="AS129" s="335"/>
      <c r="AT129" s="336"/>
      <c r="AU129" s="338"/>
      <c r="AV129" s="339"/>
      <c r="AW129" s="347"/>
      <c r="AX129" s="339"/>
      <c r="AY129" s="336"/>
      <c r="AZ129" s="341"/>
      <c r="BA129" s="347"/>
      <c r="BB129" s="348"/>
      <c r="BC129" s="349"/>
    </row>
    <row r="130" spans="1:55" ht="49.5" hidden="1" customHeight="1" thickBot="1" x14ac:dyDescent="0.65">
      <c r="A130" s="1567"/>
      <c r="B130" s="1568"/>
      <c r="C130" s="1568"/>
      <c r="D130" s="1568"/>
      <c r="E130" s="1569"/>
      <c r="F130" s="1499"/>
      <c r="G130" s="441" t="s">
        <v>497</v>
      </c>
      <c r="H130" s="351"/>
      <c r="I130" s="352"/>
      <c r="J130" s="353"/>
      <c r="K130" s="353"/>
      <c r="L130" s="443"/>
      <c r="M130" s="351"/>
      <c r="N130" s="354"/>
      <c r="O130" s="354"/>
      <c r="P130" s="354"/>
      <c r="Q130" s="355"/>
      <c r="R130" s="351"/>
      <c r="S130" s="353"/>
      <c r="T130" s="354"/>
      <c r="U130" s="352"/>
      <c r="V130" s="355"/>
      <c r="W130" s="351"/>
      <c r="X130" s="352"/>
      <c r="Y130" s="353"/>
      <c r="Z130" s="354"/>
      <c r="AA130" s="355"/>
      <c r="AB130" s="351"/>
      <c r="AC130" s="354"/>
      <c r="AD130" s="353"/>
      <c r="AE130" s="354"/>
      <c r="AF130" s="352"/>
      <c r="AG130" s="351"/>
      <c r="AH130" s="354"/>
      <c r="AI130" s="354"/>
      <c r="AJ130" s="353"/>
      <c r="AK130" s="354"/>
      <c r="AL130" s="352"/>
      <c r="AM130" s="353"/>
      <c r="AN130" s="354"/>
      <c r="AO130" s="354"/>
      <c r="AP130" s="354"/>
      <c r="AQ130" s="354"/>
      <c r="AR130" s="352"/>
      <c r="AS130" s="351"/>
      <c r="AT130" s="352"/>
      <c r="AU130" s="353"/>
      <c r="AV130" s="354"/>
      <c r="AW130" s="444"/>
      <c r="AX130" s="354"/>
      <c r="AY130" s="352"/>
      <c r="AZ130" s="355"/>
      <c r="BA130" s="444"/>
      <c r="BB130" s="445"/>
      <c r="BC130" s="446"/>
    </row>
    <row r="131" spans="1:55" ht="49.5" hidden="1" customHeight="1" thickBot="1" x14ac:dyDescent="0.65">
      <c r="A131" s="1472"/>
      <c r="B131" s="1473"/>
      <c r="C131" s="1602" t="s">
        <v>499</v>
      </c>
      <c r="D131" s="1477"/>
      <c r="E131" s="1478"/>
      <c r="F131" s="1479"/>
      <c r="G131" s="1477"/>
      <c r="H131" s="567"/>
      <c r="I131" s="565"/>
      <c r="J131" s="563"/>
      <c r="K131" s="563"/>
      <c r="L131" s="822"/>
      <c r="M131" s="567"/>
      <c r="N131" s="564"/>
      <c r="O131" s="564"/>
      <c r="P131" s="564"/>
      <c r="Q131" s="787"/>
      <c r="R131" s="567"/>
      <c r="S131" s="549"/>
      <c r="T131" s="550"/>
      <c r="U131" s="603"/>
      <c r="V131" s="604"/>
      <c r="W131" s="605"/>
      <c r="X131" s="603"/>
      <c r="Y131" s="549"/>
      <c r="Z131" s="550"/>
      <c r="AA131" s="604"/>
      <c r="AB131" s="605"/>
      <c r="AC131" s="550"/>
      <c r="AD131" s="549"/>
      <c r="AE131" s="550"/>
      <c r="AF131" s="603"/>
      <c r="AG131" s="605"/>
      <c r="AH131" s="550"/>
      <c r="AI131" s="550"/>
      <c r="AJ131" s="549"/>
      <c r="AK131" s="550"/>
      <c r="AL131" s="603"/>
      <c r="AM131" s="549"/>
      <c r="AN131" s="550"/>
      <c r="AO131" s="550"/>
      <c r="AP131" s="550"/>
      <c r="AQ131" s="550"/>
      <c r="AR131" s="603"/>
      <c r="AS131" s="605"/>
      <c r="AT131" s="603"/>
      <c r="AU131" s="549"/>
      <c r="AV131" s="550"/>
      <c r="AW131" s="606"/>
      <c r="AX131" s="550"/>
      <c r="AY131" s="603"/>
      <c r="AZ131" s="604"/>
      <c r="BA131" s="606"/>
      <c r="BB131" s="607"/>
      <c r="BC131" s="608"/>
    </row>
    <row r="132" spans="1:55" ht="49.5" hidden="1" customHeight="1" thickBot="1" x14ac:dyDescent="0.65">
      <c r="A132" s="1474"/>
      <c r="B132" s="1475"/>
      <c r="C132" s="1597" t="s">
        <v>500</v>
      </c>
      <c r="D132" s="1480"/>
      <c r="E132" s="1481"/>
      <c r="F132" s="1603"/>
      <c r="G132" s="1480"/>
      <c r="H132" s="375"/>
      <c r="I132" s="376"/>
      <c r="J132" s="377"/>
      <c r="K132" s="377"/>
      <c r="L132" s="462"/>
      <c r="M132" s="375"/>
      <c r="N132" s="378"/>
      <c r="O132" s="378"/>
      <c r="P132" s="378"/>
      <c r="Q132" s="379"/>
      <c r="R132" s="459"/>
      <c r="S132" s="788"/>
      <c r="T132" s="772"/>
      <c r="U132" s="791"/>
      <c r="V132" s="566"/>
      <c r="W132" s="567"/>
      <c r="X132" s="565"/>
      <c r="Y132" s="788"/>
      <c r="Z132" s="772"/>
      <c r="AA132" s="789"/>
      <c r="AB132" s="790"/>
      <c r="AC132" s="772"/>
      <c r="AD132" s="788"/>
      <c r="AE132" s="772"/>
      <c r="AF132" s="791"/>
      <c r="AG132" s="790"/>
      <c r="AH132" s="772"/>
      <c r="AI132" s="772"/>
      <c r="AJ132" s="788"/>
      <c r="AK132" s="772"/>
      <c r="AL132" s="791"/>
      <c r="AM132" s="788"/>
      <c r="AN132" s="772"/>
      <c r="AO132" s="772"/>
      <c r="AP132" s="772"/>
      <c r="AQ132" s="772"/>
      <c r="AR132" s="791"/>
      <c r="AS132" s="790"/>
      <c r="AT132" s="791"/>
      <c r="AU132" s="563"/>
      <c r="AV132" s="564"/>
      <c r="AW132" s="568"/>
      <c r="AX132" s="564"/>
      <c r="AY132" s="565"/>
      <c r="AZ132" s="566"/>
      <c r="BA132" s="568"/>
      <c r="BB132" s="569"/>
      <c r="BC132" s="570"/>
    </row>
    <row r="133" spans="1:55" ht="49.5" hidden="1" customHeight="1" thickBot="1" x14ac:dyDescent="0.65">
      <c r="A133" s="1455"/>
      <c r="B133" s="1476"/>
      <c r="C133" s="1598" t="s">
        <v>501</v>
      </c>
      <c r="D133" s="1583"/>
      <c r="E133" s="1584"/>
      <c r="F133" s="1588"/>
      <c r="G133" s="1583"/>
      <c r="H133" s="390"/>
      <c r="I133" s="391"/>
      <c r="J133" s="392"/>
      <c r="K133" s="392"/>
      <c r="L133" s="475"/>
      <c r="M133" s="390"/>
      <c r="N133" s="393"/>
      <c r="O133" s="393"/>
      <c r="P133" s="393"/>
      <c r="Q133" s="394"/>
      <c r="R133" s="390"/>
      <c r="S133" s="487"/>
      <c r="T133" s="477"/>
      <c r="U133" s="478"/>
      <c r="V133" s="479"/>
      <c r="W133" s="480"/>
      <c r="X133" s="478"/>
      <c r="Y133" s="485"/>
      <c r="Z133" s="477"/>
      <c r="AA133" s="479"/>
      <c r="AB133" s="480"/>
      <c r="AC133" s="477"/>
      <c r="AD133" s="487"/>
      <c r="AE133" s="803"/>
      <c r="AF133" s="800"/>
      <c r="AG133" s="831"/>
      <c r="AH133" s="539"/>
      <c r="AI133" s="477"/>
      <c r="AJ133" s="712"/>
      <c r="AK133" s="803"/>
      <c r="AL133" s="713"/>
      <c r="AM133" s="543"/>
      <c r="AN133" s="539"/>
      <c r="AO133" s="539"/>
      <c r="AP133" s="539"/>
      <c r="AQ133" s="717"/>
      <c r="AR133" s="478"/>
      <c r="AS133" s="480"/>
      <c r="AT133" s="478"/>
      <c r="AU133" s="487"/>
      <c r="AV133" s="477"/>
      <c r="AW133" s="488"/>
      <c r="AX133" s="477"/>
      <c r="AY133" s="478"/>
      <c r="AZ133" s="479"/>
      <c r="BA133" s="488"/>
      <c r="BB133" s="489"/>
      <c r="BC133" s="244"/>
    </row>
    <row r="134" spans="1:55" ht="49.5" hidden="1" customHeight="1" thickBot="1" x14ac:dyDescent="0.65">
      <c r="A134" s="1459" t="s">
        <v>532</v>
      </c>
      <c r="B134" s="1464"/>
      <c r="C134" s="1531"/>
      <c r="D134" s="1531"/>
      <c r="E134" s="832"/>
      <c r="F134" s="1497" t="s">
        <v>482</v>
      </c>
      <c r="G134" s="553" t="s">
        <v>493</v>
      </c>
      <c r="H134" s="610"/>
      <c r="I134" s="611"/>
      <c r="J134" s="612"/>
      <c r="K134" s="612"/>
      <c r="L134" s="613"/>
      <c r="M134" s="610"/>
      <c r="N134" s="614"/>
      <c r="O134" s="614"/>
      <c r="P134" s="614"/>
      <c r="Q134" s="615"/>
      <c r="R134" s="610"/>
      <c r="S134" s="621"/>
      <c r="T134" s="524"/>
      <c r="U134" s="620"/>
      <c r="V134" s="625"/>
      <c r="W134" s="623"/>
      <c r="X134" s="620"/>
      <c r="Y134" s="744"/>
      <c r="Z134" s="746"/>
      <c r="AA134" s="747"/>
      <c r="AB134" s="623"/>
      <c r="AC134" s="524"/>
      <c r="AD134" s="621"/>
      <c r="AE134" s="524"/>
      <c r="AF134" s="620"/>
      <c r="AG134" s="623"/>
      <c r="AH134" s="524"/>
      <c r="AI134" s="524"/>
      <c r="AJ134" s="621"/>
      <c r="AK134" s="524"/>
      <c r="AL134" s="620"/>
      <c r="AM134" s="621"/>
      <c r="AN134" s="524"/>
      <c r="AO134" s="524"/>
      <c r="AP134" s="524"/>
      <c r="AQ134" s="524"/>
      <c r="AR134" s="620"/>
      <c r="AS134" s="623"/>
      <c r="AT134" s="620"/>
      <c r="AU134" s="621"/>
      <c r="AV134" s="524"/>
      <c r="AW134" s="624"/>
      <c r="AX134" s="524"/>
      <c r="AY134" s="620"/>
      <c r="AZ134" s="625"/>
      <c r="BA134" s="624"/>
      <c r="BB134" s="720"/>
      <c r="BC134" s="721"/>
    </row>
    <row r="135" spans="1:55" ht="49.5" hidden="1" customHeight="1" thickBot="1" x14ac:dyDescent="0.65">
      <c r="A135" s="525"/>
      <c r="B135" s="276"/>
      <c r="C135" s="1533"/>
      <c r="D135" s="1533"/>
      <c r="E135" s="552"/>
      <c r="F135" s="1498"/>
      <c r="G135" s="172" t="s">
        <v>508</v>
      </c>
      <c r="H135" s="375"/>
      <c r="I135" s="376"/>
      <c r="J135" s="377"/>
      <c r="K135" s="377"/>
      <c r="L135" s="462"/>
      <c r="M135" s="375"/>
      <c r="N135" s="378"/>
      <c r="O135" s="378"/>
      <c r="P135" s="378"/>
      <c r="Q135" s="379"/>
      <c r="R135" s="375"/>
      <c r="S135" s="377"/>
      <c r="T135" s="378"/>
      <c r="U135" s="376"/>
      <c r="V135" s="379"/>
      <c r="W135" s="375"/>
      <c r="X135" s="376"/>
      <c r="Y135" s="377"/>
      <c r="Z135" s="378"/>
      <c r="AA135" s="379"/>
      <c r="AB135" s="375"/>
      <c r="AC135" s="378"/>
      <c r="AD135" s="377"/>
      <c r="AE135" s="378"/>
      <c r="AF135" s="376"/>
      <c r="AG135" s="375"/>
      <c r="AH135" s="378"/>
      <c r="AI135" s="378"/>
      <c r="AJ135" s="377"/>
      <c r="AK135" s="378"/>
      <c r="AL135" s="376"/>
      <c r="AM135" s="377"/>
      <c r="AN135" s="378"/>
      <c r="AO135" s="378"/>
      <c r="AP135" s="378"/>
      <c r="AQ135" s="378"/>
      <c r="AR135" s="376"/>
      <c r="AS135" s="375"/>
      <c r="AT135" s="376"/>
      <c r="AU135" s="377"/>
      <c r="AV135" s="378"/>
      <c r="AW135" s="571"/>
      <c r="AX135" s="378"/>
      <c r="AY135" s="376"/>
      <c r="AZ135" s="379"/>
      <c r="BA135" s="571"/>
      <c r="BB135" s="572"/>
      <c r="BC135" s="573"/>
    </row>
    <row r="136" spans="1:55" ht="49.5" hidden="1" customHeight="1" thickBot="1" x14ac:dyDescent="0.65">
      <c r="A136" s="1500" t="s">
        <v>533</v>
      </c>
      <c r="B136" s="1501"/>
      <c r="C136" s="1560"/>
      <c r="D136" s="1560"/>
      <c r="E136" s="574"/>
      <c r="F136" s="1499"/>
      <c r="G136" s="575" t="s">
        <v>495</v>
      </c>
      <c r="H136" s="576"/>
      <c r="I136" s="577"/>
      <c r="J136" s="578"/>
      <c r="K136" s="578"/>
      <c r="L136" s="579"/>
      <c r="M136" s="576"/>
      <c r="N136" s="580"/>
      <c r="O136" s="580"/>
      <c r="P136" s="580"/>
      <c r="Q136" s="581"/>
      <c r="R136" s="576"/>
      <c r="S136" s="543"/>
      <c r="T136" s="539"/>
      <c r="U136" s="540"/>
      <c r="V136" s="541"/>
      <c r="W136" s="542"/>
      <c r="X136" s="540"/>
      <c r="Y136" s="534"/>
      <c r="Z136" s="536"/>
      <c r="AA136" s="537"/>
      <c r="AB136" s="542"/>
      <c r="AC136" s="539"/>
      <c r="AD136" s="543"/>
      <c r="AE136" s="539"/>
      <c r="AF136" s="540"/>
      <c r="AG136" s="542"/>
      <c r="AH136" s="539"/>
      <c r="AI136" s="539"/>
      <c r="AJ136" s="543"/>
      <c r="AK136" s="539"/>
      <c r="AL136" s="540"/>
      <c r="AM136" s="543"/>
      <c r="AN136" s="539"/>
      <c r="AO136" s="539"/>
      <c r="AP136" s="539"/>
      <c r="AQ136" s="539"/>
      <c r="AR136" s="540"/>
      <c r="AS136" s="542"/>
      <c r="AT136" s="540"/>
      <c r="AU136" s="543"/>
      <c r="AV136" s="539"/>
      <c r="AW136" s="544"/>
      <c r="AX136" s="539"/>
      <c r="AY136" s="540"/>
      <c r="AZ136" s="541"/>
      <c r="BA136" s="544"/>
      <c r="BB136" s="545"/>
      <c r="BC136" s="546"/>
    </row>
    <row r="137" spans="1:55" ht="49.5" hidden="1" customHeight="1" thickBot="1" x14ac:dyDescent="0.65">
      <c r="A137" s="1472" t="s">
        <v>498</v>
      </c>
      <c r="B137" s="1473"/>
      <c r="C137" s="1477" t="s">
        <v>499</v>
      </c>
      <c r="D137" s="1477"/>
      <c r="E137" s="1478"/>
      <c r="F137" s="1479"/>
      <c r="G137" s="1477"/>
      <c r="H137" s="362"/>
      <c r="I137" s="363"/>
      <c r="J137" s="364"/>
      <c r="K137" s="364"/>
      <c r="L137" s="547"/>
      <c r="M137" s="362"/>
      <c r="N137" s="365"/>
      <c r="O137" s="365"/>
      <c r="P137" s="365"/>
      <c r="Q137" s="366"/>
      <c r="R137" s="362"/>
      <c r="S137" s="449"/>
      <c r="T137" s="451"/>
      <c r="U137" s="448"/>
      <c r="V137" s="453"/>
      <c r="W137" s="447"/>
      <c r="X137" s="448"/>
      <c r="Y137" s="364"/>
      <c r="Z137" s="365"/>
      <c r="AA137" s="366"/>
      <c r="AB137" s="447"/>
      <c r="AC137" s="451"/>
      <c r="AD137" s="449"/>
      <c r="AE137" s="451"/>
      <c r="AF137" s="448"/>
      <c r="AG137" s="447"/>
      <c r="AH137" s="451"/>
      <c r="AI137" s="451"/>
      <c r="AJ137" s="449"/>
      <c r="AK137" s="451"/>
      <c r="AL137" s="448"/>
      <c r="AM137" s="449"/>
      <c r="AN137" s="451"/>
      <c r="AO137" s="451"/>
      <c r="AP137" s="451"/>
      <c r="AQ137" s="451"/>
      <c r="AR137" s="448"/>
      <c r="AS137" s="447"/>
      <c r="AT137" s="448"/>
      <c r="AU137" s="449"/>
      <c r="AV137" s="451"/>
      <c r="AW137" s="457"/>
      <c r="AX137" s="451"/>
      <c r="AY137" s="448"/>
      <c r="AZ137" s="453"/>
      <c r="BA137" s="457"/>
      <c r="BB137" s="458"/>
      <c r="BC137" s="309"/>
    </row>
    <row r="138" spans="1:55" ht="49.5" hidden="1" customHeight="1" thickBot="1" x14ac:dyDescent="0.65">
      <c r="A138" s="1474"/>
      <c r="B138" s="1475"/>
      <c r="C138" s="1480" t="s">
        <v>500</v>
      </c>
      <c r="D138" s="1480"/>
      <c r="E138" s="1481"/>
      <c r="F138" s="1474"/>
      <c r="G138" s="1433"/>
      <c r="H138" s="375"/>
      <c r="I138" s="376"/>
      <c r="J138" s="377"/>
      <c r="K138" s="377"/>
      <c r="L138" s="462"/>
      <c r="M138" s="375"/>
      <c r="N138" s="378"/>
      <c r="O138" s="378"/>
      <c r="P138" s="378"/>
      <c r="Q138" s="379"/>
      <c r="R138" s="375"/>
      <c r="S138" s="563"/>
      <c r="T138" s="564"/>
      <c r="U138" s="565"/>
      <c r="V138" s="566"/>
      <c r="W138" s="567"/>
      <c r="X138" s="565"/>
      <c r="Y138" s="377"/>
      <c r="Z138" s="378"/>
      <c r="AA138" s="379"/>
      <c r="AB138" s="567"/>
      <c r="AC138" s="564"/>
      <c r="AD138" s="563"/>
      <c r="AE138" s="564"/>
      <c r="AF138" s="565"/>
      <c r="AG138" s="567"/>
      <c r="AH138" s="564"/>
      <c r="AI138" s="564"/>
      <c r="AJ138" s="563"/>
      <c r="AK138" s="564"/>
      <c r="AL138" s="565"/>
      <c r="AM138" s="563"/>
      <c r="AN138" s="564"/>
      <c r="AO138" s="564"/>
      <c r="AP138" s="564"/>
      <c r="AQ138" s="564"/>
      <c r="AR138" s="565"/>
      <c r="AS138" s="567"/>
      <c r="AT138" s="565"/>
      <c r="AU138" s="563"/>
      <c r="AV138" s="564"/>
      <c r="AW138" s="568"/>
      <c r="AX138" s="564"/>
      <c r="AY138" s="565"/>
      <c r="AZ138" s="566"/>
      <c r="BA138" s="568"/>
      <c r="BB138" s="569"/>
      <c r="BC138" s="570"/>
    </row>
    <row r="139" spans="1:55" ht="49.5" hidden="1" customHeight="1" thickBot="1" x14ac:dyDescent="0.65">
      <c r="A139" s="1455"/>
      <c r="B139" s="1476"/>
      <c r="C139" s="1583" t="s">
        <v>501</v>
      </c>
      <c r="D139" s="1583"/>
      <c r="E139" s="1584"/>
      <c r="F139" s="1588"/>
      <c r="G139" s="1583"/>
      <c r="H139" s="765"/>
      <c r="I139" s="766"/>
      <c r="J139" s="767"/>
      <c r="K139" s="767"/>
      <c r="L139" s="768"/>
      <c r="M139" s="765"/>
      <c r="N139" s="769"/>
      <c r="O139" s="769"/>
      <c r="P139" s="769"/>
      <c r="Q139" s="770"/>
      <c r="R139" s="765"/>
      <c r="S139" s="485"/>
      <c r="T139" s="484"/>
      <c r="U139" s="486"/>
      <c r="V139" s="400"/>
      <c r="W139" s="483"/>
      <c r="X139" s="486"/>
      <c r="Y139" s="767"/>
      <c r="Z139" s="769"/>
      <c r="AA139" s="770"/>
      <c r="AB139" s="483"/>
      <c r="AC139" s="484"/>
      <c r="AD139" s="485"/>
      <c r="AE139" s="484"/>
      <c r="AF139" s="486"/>
      <c r="AG139" s="483"/>
      <c r="AH139" s="484"/>
      <c r="AI139" s="484"/>
      <c r="AJ139" s="485"/>
      <c r="AK139" s="484"/>
      <c r="AL139" s="486"/>
      <c r="AM139" s="485"/>
      <c r="AN139" s="484"/>
      <c r="AO139" s="484"/>
      <c r="AP139" s="484"/>
      <c r="AQ139" s="484"/>
      <c r="AR139" s="486"/>
      <c r="AS139" s="483"/>
      <c r="AT139" s="486"/>
      <c r="AU139" s="485"/>
      <c r="AV139" s="484"/>
      <c r="AW139" s="640"/>
      <c r="AX139" s="484"/>
      <c r="AY139" s="486"/>
      <c r="AZ139" s="400"/>
      <c r="BA139" s="640"/>
      <c r="BB139" s="641"/>
      <c r="BC139" s="679"/>
    </row>
    <row r="140" spans="1:55" ht="49.5" hidden="1" customHeight="1" thickBot="1" x14ac:dyDescent="0.65">
      <c r="A140" s="525"/>
      <c r="B140" s="276"/>
      <c r="C140" s="169"/>
      <c r="D140" s="169"/>
      <c r="E140" s="590"/>
      <c r="F140" s="525"/>
      <c r="G140" s="169"/>
      <c r="H140" s="375"/>
      <c r="I140" s="376"/>
      <c r="J140" s="377"/>
      <c r="K140" s="377"/>
      <c r="L140" s="462"/>
      <c r="M140" s="375"/>
      <c r="N140" s="378"/>
      <c r="O140" s="378"/>
      <c r="P140" s="378"/>
      <c r="Q140" s="379"/>
      <c r="R140" s="375"/>
      <c r="S140" s="591"/>
      <c r="T140" s="592"/>
      <c r="U140" s="593"/>
      <c r="V140" s="594"/>
      <c r="W140" s="595"/>
      <c r="X140" s="593"/>
      <c r="Y140" s="377"/>
      <c r="Z140" s="378"/>
      <c r="AA140" s="379"/>
      <c r="AB140" s="595"/>
      <c r="AC140" s="592"/>
      <c r="AD140" s="591"/>
      <c r="AE140" s="592"/>
      <c r="AF140" s="593"/>
      <c r="AG140" s="595"/>
      <c r="AH140" s="592"/>
      <c r="AI140" s="592"/>
      <c r="AJ140" s="591"/>
      <c r="AK140" s="592"/>
      <c r="AL140" s="593"/>
      <c r="AM140" s="591"/>
      <c r="AN140" s="592"/>
      <c r="AO140" s="592"/>
      <c r="AP140" s="592"/>
      <c r="AQ140" s="592"/>
      <c r="AR140" s="593"/>
      <c r="AS140" s="595"/>
      <c r="AT140" s="593"/>
      <c r="AU140" s="591"/>
      <c r="AV140" s="592"/>
      <c r="AW140" s="596"/>
      <c r="AX140" s="592"/>
      <c r="AY140" s="593"/>
      <c r="AZ140" s="594"/>
      <c r="BA140" s="596"/>
      <c r="BB140" s="597"/>
      <c r="BC140" s="573"/>
    </row>
    <row r="141" spans="1:55" ht="49.5" hidden="1" customHeight="1" thickBot="1" x14ac:dyDescent="0.65">
      <c r="A141" s="1459" t="s">
        <v>532</v>
      </c>
      <c r="B141" s="1464"/>
      <c r="C141" s="1599" t="s">
        <v>534</v>
      </c>
      <c r="D141" s="1531"/>
      <c r="E141" s="1524"/>
      <c r="F141" s="1497"/>
      <c r="G141" s="553" t="s">
        <v>493</v>
      </c>
      <c r="H141" s="610"/>
      <c r="I141" s="611"/>
      <c r="J141" s="612"/>
      <c r="K141" s="612"/>
      <c r="L141" s="613"/>
      <c r="M141" s="610"/>
      <c r="N141" s="614"/>
      <c r="O141" s="614"/>
      <c r="P141" s="614"/>
      <c r="Q141" s="615"/>
      <c r="R141" s="610"/>
      <c r="S141" s="616"/>
      <c r="T141" s="727"/>
      <c r="U141" s="617"/>
      <c r="V141" s="618"/>
      <c r="W141" s="619"/>
      <c r="X141" s="620"/>
      <c r="Y141" s="621"/>
      <c r="Z141" s="524"/>
      <c r="AA141" s="625"/>
      <c r="AB141" s="623"/>
      <c r="AC141" s="524"/>
      <c r="AD141" s="621"/>
      <c r="AE141" s="524"/>
      <c r="AF141" s="620"/>
      <c r="AG141" s="623"/>
      <c r="AH141" s="524"/>
      <c r="AI141" s="524"/>
      <c r="AJ141" s="621"/>
      <c r="AK141" s="524"/>
      <c r="AL141" s="620"/>
      <c r="AM141" s="621"/>
      <c r="AN141" s="524"/>
      <c r="AO141" s="524"/>
      <c r="AP141" s="524"/>
      <c r="AQ141" s="524"/>
      <c r="AR141" s="620"/>
      <c r="AS141" s="623"/>
      <c r="AT141" s="620"/>
      <c r="AU141" s="621"/>
      <c r="AV141" s="524"/>
      <c r="AW141" s="624"/>
      <c r="AX141" s="524"/>
      <c r="AY141" s="620"/>
      <c r="AZ141" s="625"/>
      <c r="BA141" s="626"/>
      <c r="BB141" s="627"/>
      <c r="BC141" s="198"/>
    </row>
    <row r="142" spans="1:55" ht="49.5" hidden="1" customHeight="1" thickBot="1" x14ac:dyDescent="0.65">
      <c r="A142" s="525"/>
      <c r="B142" s="276"/>
      <c r="C142" s="1600"/>
      <c r="D142" s="1533"/>
      <c r="E142" s="1526"/>
      <c r="F142" s="1498"/>
      <c r="G142" s="628" t="s">
        <v>495</v>
      </c>
      <c r="H142" s="629"/>
      <c r="I142" s="630"/>
      <c r="J142" s="631"/>
      <c r="K142" s="631"/>
      <c r="L142" s="632"/>
      <c r="M142" s="629"/>
      <c r="N142" s="633"/>
      <c r="O142" s="633"/>
      <c r="P142" s="633"/>
      <c r="Q142" s="634"/>
      <c r="R142" s="629"/>
      <c r="S142" s="635"/>
      <c r="T142" s="636"/>
      <c r="U142" s="391"/>
      <c r="V142" s="394"/>
      <c r="W142" s="390"/>
      <c r="X142" s="391"/>
      <c r="Y142" s="392"/>
      <c r="Z142" s="393"/>
      <c r="AA142" s="394"/>
      <c r="AB142" s="390"/>
      <c r="AC142" s="393"/>
      <c r="AD142" s="392"/>
      <c r="AE142" s="393"/>
      <c r="AF142" s="391"/>
      <c r="AG142" s="390"/>
      <c r="AH142" s="393"/>
      <c r="AI142" s="393"/>
      <c r="AJ142" s="392"/>
      <c r="AK142" s="393"/>
      <c r="AL142" s="391"/>
      <c r="AM142" s="392"/>
      <c r="AN142" s="393"/>
      <c r="AO142" s="393"/>
      <c r="AP142" s="393"/>
      <c r="AQ142" s="393"/>
      <c r="AR142" s="391"/>
      <c r="AS142" s="390"/>
      <c r="AT142" s="391"/>
      <c r="AU142" s="392"/>
      <c r="AV142" s="393"/>
      <c r="AW142" s="637"/>
      <c r="AX142" s="393"/>
      <c r="AY142" s="391"/>
      <c r="AZ142" s="394"/>
      <c r="BA142" s="637"/>
      <c r="BB142" s="638"/>
      <c r="BC142" s="244"/>
    </row>
    <row r="143" spans="1:55" ht="49.5" hidden="1" customHeight="1" thickBot="1" x14ac:dyDescent="0.65">
      <c r="A143" s="1500" t="s">
        <v>535</v>
      </c>
      <c r="B143" s="1501"/>
      <c r="C143" s="1601"/>
      <c r="D143" s="1560"/>
      <c r="E143" s="1529"/>
      <c r="F143" s="1499"/>
      <c r="G143" s="172" t="s">
        <v>497</v>
      </c>
      <c r="H143" s="532"/>
      <c r="I143" s="533"/>
      <c r="J143" s="534"/>
      <c r="K143" s="534"/>
      <c r="L143" s="535"/>
      <c r="M143" s="532"/>
      <c r="N143" s="536"/>
      <c r="O143" s="536"/>
      <c r="P143" s="536"/>
      <c r="Q143" s="537"/>
      <c r="R143" s="532"/>
      <c r="S143" s="543"/>
      <c r="T143" s="539"/>
      <c r="U143" s="540"/>
      <c r="V143" s="541"/>
      <c r="W143" s="542"/>
      <c r="X143" s="540"/>
      <c r="Y143" s="543"/>
      <c r="Z143" s="539"/>
      <c r="AA143" s="541"/>
      <c r="AB143" s="542"/>
      <c r="AC143" s="539"/>
      <c r="AD143" s="543"/>
      <c r="AE143" s="539"/>
      <c r="AF143" s="540"/>
      <c r="AG143" s="542"/>
      <c r="AH143" s="539"/>
      <c r="AI143" s="539"/>
      <c r="AJ143" s="543"/>
      <c r="AK143" s="539"/>
      <c r="AL143" s="540"/>
      <c r="AM143" s="543"/>
      <c r="AN143" s="539"/>
      <c r="AO143" s="539"/>
      <c r="AP143" s="539"/>
      <c r="AQ143" s="539"/>
      <c r="AR143" s="540"/>
      <c r="AS143" s="542"/>
      <c r="AT143" s="540"/>
      <c r="AU143" s="543"/>
      <c r="AV143" s="539"/>
      <c r="AW143" s="544"/>
      <c r="AX143" s="539"/>
      <c r="AY143" s="540"/>
      <c r="AZ143" s="541"/>
      <c r="BA143" s="544"/>
      <c r="BB143" s="545"/>
      <c r="BC143" s="546"/>
    </row>
    <row r="144" spans="1:55" ht="49.5" hidden="1" customHeight="1" thickBot="1" x14ac:dyDescent="0.65">
      <c r="A144" s="1472" t="s">
        <v>498</v>
      </c>
      <c r="B144" s="1473"/>
      <c r="C144" s="1477" t="s">
        <v>499</v>
      </c>
      <c r="D144" s="1477"/>
      <c r="E144" s="1478"/>
      <c r="F144" s="1479"/>
      <c r="G144" s="1477"/>
      <c r="H144" s="567"/>
      <c r="I144" s="565"/>
      <c r="J144" s="563"/>
      <c r="K144" s="563"/>
      <c r="L144" s="602"/>
      <c r="M144" s="567"/>
      <c r="N144" s="564"/>
      <c r="O144" s="564"/>
      <c r="P144" s="564"/>
      <c r="Q144" s="566"/>
      <c r="R144" s="567"/>
      <c r="S144" s="549"/>
      <c r="T144" s="550"/>
      <c r="U144" s="603"/>
      <c r="V144" s="604"/>
      <c r="W144" s="605"/>
      <c r="X144" s="603"/>
      <c r="Y144" s="549"/>
      <c r="Z144" s="550"/>
      <c r="AA144" s="604"/>
      <c r="AB144" s="605"/>
      <c r="AC144" s="550"/>
      <c r="AD144" s="549"/>
      <c r="AE144" s="550"/>
      <c r="AF144" s="603"/>
      <c r="AG144" s="605"/>
      <c r="AH144" s="550"/>
      <c r="AI144" s="550"/>
      <c r="AJ144" s="549"/>
      <c r="AK144" s="550"/>
      <c r="AL144" s="603"/>
      <c r="AM144" s="549"/>
      <c r="AN144" s="550"/>
      <c r="AO144" s="550"/>
      <c r="AP144" s="550"/>
      <c r="AQ144" s="550"/>
      <c r="AR144" s="603"/>
      <c r="AS144" s="605"/>
      <c r="AT144" s="603"/>
      <c r="AU144" s="549"/>
      <c r="AV144" s="550"/>
      <c r="AW144" s="606"/>
      <c r="AX144" s="550"/>
      <c r="AY144" s="603"/>
      <c r="AZ144" s="604"/>
      <c r="BA144" s="606"/>
      <c r="BB144" s="607"/>
      <c r="BC144" s="608"/>
    </row>
    <row r="145" spans="1:55" ht="49.5" hidden="1" customHeight="1" thickBot="1" x14ac:dyDescent="0.65">
      <c r="A145" s="1474"/>
      <c r="B145" s="1475"/>
      <c r="C145" s="1480" t="s">
        <v>500</v>
      </c>
      <c r="D145" s="1480"/>
      <c r="E145" s="1481"/>
      <c r="F145" s="1474"/>
      <c r="G145" s="1433"/>
      <c r="H145" s="375"/>
      <c r="I145" s="376"/>
      <c r="J145" s="377"/>
      <c r="K145" s="377"/>
      <c r="L145" s="462"/>
      <c r="M145" s="375"/>
      <c r="N145" s="378"/>
      <c r="O145" s="378"/>
      <c r="P145" s="378"/>
      <c r="Q145" s="379"/>
      <c r="R145" s="375"/>
      <c r="S145" s="784"/>
      <c r="T145" s="785"/>
      <c r="U145" s="791"/>
      <c r="V145" s="566"/>
      <c r="W145" s="567"/>
      <c r="X145" s="565"/>
      <c r="Y145" s="788"/>
      <c r="Z145" s="772"/>
      <c r="AA145" s="789"/>
      <c r="AB145" s="790"/>
      <c r="AC145" s="772"/>
      <c r="AD145" s="788"/>
      <c r="AE145" s="772"/>
      <c r="AF145" s="791"/>
      <c r="AG145" s="790"/>
      <c r="AH145" s="772"/>
      <c r="AI145" s="772"/>
      <c r="AJ145" s="788"/>
      <c r="AK145" s="772"/>
      <c r="AL145" s="791"/>
      <c r="AM145" s="788"/>
      <c r="AN145" s="772"/>
      <c r="AO145" s="772"/>
      <c r="AP145" s="772"/>
      <c r="AQ145" s="772"/>
      <c r="AR145" s="791"/>
      <c r="AS145" s="790"/>
      <c r="AT145" s="791"/>
      <c r="AU145" s="563"/>
      <c r="AV145" s="564"/>
      <c r="AW145" s="568"/>
      <c r="AX145" s="564"/>
      <c r="AY145" s="565"/>
      <c r="AZ145" s="566"/>
      <c r="BA145" s="568"/>
      <c r="BB145" s="569"/>
      <c r="BC145" s="570"/>
    </row>
    <row r="146" spans="1:55" ht="49.5" hidden="1" customHeight="1" thickBot="1" x14ac:dyDescent="0.65">
      <c r="A146" s="1455"/>
      <c r="B146" s="1476"/>
      <c r="C146" s="1583" t="s">
        <v>501</v>
      </c>
      <c r="D146" s="1583"/>
      <c r="E146" s="1584"/>
      <c r="F146" s="1484"/>
      <c r="G146" s="1485"/>
      <c r="H146" s="390"/>
      <c r="I146" s="391"/>
      <c r="J146" s="392"/>
      <c r="K146" s="392"/>
      <c r="L146" s="475"/>
      <c r="M146" s="390"/>
      <c r="N146" s="393"/>
      <c r="O146" s="393"/>
      <c r="P146" s="393"/>
      <c r="Q146" s="394"/>
      <c r="R146" s="390"/>
      <c r="S146" s="833"/>
      <c r="T146" s="477"/>
      <c r="U146" s="478"/>
      <c r="V146" s="479"/>
      <c r="W146" s="480"/>
      <c r="X146" s="478"/>
      <c r="Y146" s="485"/>
      <c r="Z146" s="477"/>
      <c r="AA146" s="479"/>
      <c r="AB146" s="480"/>
      <c r="AC146" s="477"/>
      <c r="AD146" s="487"/>
      <c r="AE146" s="539"/>
      <c r="AF146" s="540"/>
      <c r="AG146" s="542"/>
      <c r="AH146" s="539"/>
      <c r="AI146" s="477"/>
      <c r="AJ146" s="543"/>
      <c r="AK146" s="539"/>
      <c r="AL146" s="540"/>
      <c r="AM146" s="543"/>
      <c r="AN146" s="539"/>
      <c r="AO146" s="539"/>
      <c r="AP146" s="539"/>
      <c r="AQ146" s="717"/>
      <c r="AR146" s="478"/>
      <c r="AS146" s="480"/>
      <c r="AT146" s="478"/>
      <c r="AU146" s="487"/>
      <c r="AV146" s="477"/>
      <c r="AW146" s="488"/>
      <c r="AX146" s="477"/>
      <c r="AY146" s="478"/>
      <c r="AZ146" s="479"/>
      <c r="BA146" s="488"/>
      <c r="BB146" s="489"/>
      <c r="BC146" s="244"/>
    </row>
    <row r="147" spans="1:55" ht="49.5" hidden="1" customHeight="1" thickBot="1" x14ac:dyDescent="0.65">
      <c r="A147" s="1459" t="s">
        <v>532</v>
      </c>
      <c r="B147" s="1464"/>
      <c r="C147" s="1599" t="s">
        <v>536</v>
      </c>
      <c r="D147" s="1531"/>
      <c r="E147" s="1524"/>
      <c r="F147" s="1497"/>
      <c r="G147" s="553" t="s">
        <v>493</v>
      </c>
      <c r="H147" s="610"/>
      <c r="I147" s="611"/>
      <c r="J147" s="612"/>
      <c r="K147" s="612"/>
      <c r="L147" s="613"/>
      <c r="M147" s="610"/>
      <c r="N147" s="614"/>
      <c r="O147" s="614"/>
      <c r="P147" s="614"/>
      <c r="Q147" s="615"/>
      <c r="R147" s="610"/>
      <c r="S147" s="616"/>
      <c r="T147" s="727"/>
      <c r="U147" s="617"/>
      <c r="V147" s="618"/>
      <c r="W147" s="619"/>
      <c r="X147" s="620"/>
      <c r="Y147" s="621"/>
      <c r="Z147" s="524"/>
      <c r="AA147" s="625"/>
      <c r="AB147" s="623"/>
      <c r="AC147" s="524"/>
      <c r="AD147" s="621"/>
      <c r="AE147" s="524"/>
      <c r="AF147" s="620"/>
      <c r="AG147" s="623"/>
      <c r="AH147" s="524"/>
      <c r="AI147" s="524"/>
      <c r="AJ147" s="621"/>
      <c r="AK147" s="524"/>
      <c r="AL147" s="620"/>
      <c r="AM147" s="621"/>
      <c r="AN147" s="524"/>
      <c r="AO147" s="524"/>
      <c r="AP147" s="524"/>
      <c r="AQ147" s="524"/>
      <c r="AR147" s="620"/>
      <c r="AS147" s="623"/>
      <c r="AT147" s="620"/>
      <c r="AU147" s="621"/>
      <c r="AV147" s="524"/>
      <c r="AW147" s="624"/>
      <c r="AX147" s="524"/>
      <c r="AY147" s="620"/>
      <c r="AZ147" s="625"/>
      <c r="BA147" s="626"/>
      <c r="BB147" s="627"/>
      <c r="BC147" s="198"/>
    </row>
    <row r="148" spans="1:55" ht="49.5" hidden="1" customHeight="1" thickBot="1" x14ac:dyDescent="0.65">
      <c r="A148" s="525"/>
      <c r="B148" s="276"/>
      <c r="C148" s="1600"/>
      <c r="D148" s="1533"/>
      <c r="E148" s="1526"/>
      <c r="F148" s="1498"/>
      <c r="G148" s="628" t="s">
        <v>495</v>
      </c>
      <c r="H148" s="629"/>
      <c r="I148" s="630"/>
      <c r="J148" s="631"/>
      <c r="K148" s="631"/>
      <c r="L148" s="632"/>
      <c r="M148" s="629"/>
      <c r="N148" s="633"/>
      <c r="O148" s="633"/>
      <c r="P148" s="633"/>
      <c r="Q148" s="634"/>
      <c r="R148" s="629"/>
      <c r="S148" s="635"/>
      <c r="T148" s="636"/>
      <c r="U148" s="391"/>
      <c r="V148" s="394"/>
      <c r="W148" s="390"/>
      <c r="X148" s="391"/>
      <c r="Y148" s="392"/>
      <c r="Z148" s="393"/>
      <c r="AA148" s="394"/>
      <c r="AB148" s="390"/>
      <c r="AC148" s="393"/>
      <c r="AD148" s="392"/>
      <c r="AE148" s="393"/>
      <c r="AF148" s="391"/>
      <c r="AG148" s="390"/>
      <c r="AH148" s="393"/>
      <c r="AI148" s="393"/>
      <c r="AJ148" s="392"/>
      <c r="AK148" s="393"/>
      <c r="AL148" s="391"/>
      <c r="AM148" s="392"/>
      <c r="AN148" s="393"/>
      <c r="AO148" s="393"/>
      <c r="AP148" s="393"/>
      <c r="AQ148" s="393"/>
      <c r="AR148" s="391"/>
      <c r="AS148" s="390"/>
      <c r="AT148" s="391"/>
      <c r="AU148" s="392"/>
      <c r="AV148" s="393"/>
      <c r="AW148" s="637"/>
      <c r="AX148" s="393"/>
      <c r="AY148" s="391"/>
      <c r="AZ148" s="394"/>
      <c r="BA148" s="637"/>
      <c r="BB148" s="638"/>
      <c r="BC148" s="244"/>
    </row>
    <row r="149" spans="1:55" ht="49.5" hidden="1" customHeight="1" thickBot="1" x14ac:dyDescent="0.65">
      <c r="A149" s="1500" t="s">
        <v>537</v>
      </c>
      <c r="B149" s="1501"/>
      <c r="C149" s="1601"/>
      <c r="D149" s="1560"/>
      <c r="E149" s="1529"/>
      <c r="F149" s="1499"/>
      <c r="G149" s="172" t="s">
        <v>497</v>
      </c>
      <c r="H149" s="532"/>
      <c r="I149" s="533"/>
      <c r="J149" s="534"/>
      <c r="K149" s="534"/>
      <c r="L149" s="535"/>
      <c r="M149" s="532"/>
      <c r="N149" s="536"/>
      <c r="O149" s="536"/>
      <c r="P149" s="536"/>
      <c r="Q149" s="537"/>
      <c r="R149" s="532"/>
      <c r="S149" s="543"/>
      <c r="T149" s="539"/>
      <c r="U149" s="540"/>
      <c r="V149" s="541"/>
      <c r="W149" s="542"/>
      <c r="X149" s="540"/>
      <c r="Y149" s="543"/>
      <c r="Z149" s="539"/>
      <c r="AA149" s="541"/>
      <c r="AB149" s="542"/>
      <c r="AC149" s="539"/>
      <c r="AD149" s="543"/>
      <c r="AE149" s="539"/>
      <c r="AF149" s="540"/>
      <c r="AG149" s="542"/>
      <c r="AH149" s="539"/>
      <c r="AI149" s="539"/>
      <c r="AJ149" s="543"/>
      <c r="AK149" s="539"/>
      <c r="AL149" s="540"/>
      <c r="AM149" s="543"/>
      <c r="AN149" s="539"/>
      <c r="AO149" s="539"/>
      <c r="AP149" s="539"/>
      <c r="AQ149" s="539"/>
      <c r="AR149" s="540"/>
      <c r="AS149" s="542"/>
      <c r="AT149" s="540"/>
      <c r="AU149" s="543"/>
      <c r="AV149" s="539"/>
      <c r="AW149" s="544"/>
      <c r="AX149" s="539"/>
      <c r="AY149" s="540"/>
      <c r="AZ149" s="541"/>
      <c r="BA149" s="544"/>
      <c r="BB149" s="545"/>
      <c r="BC149" s="546"/>
    </row>
    <row r="150" spans="1:55" ht="49.5" hidden="1" customHeight="1" thickBot="1" x14ac:dyDescent="0.65">
      <c r="A150" s="1472" t="s">
        <v>498</v>
      </c>
      <c r="B150" s="1473"/>
      <c r="C150" s="1477" t="s">
        <v>499</v>
      </c>
      <c r="D150" s="1477"/>
      <c r="E150" s="1478"/>
      <c r="F150" s="1479"/>
      <c r="G150" s="1477"/>
      <c r="H150" s="567"/>
      <c r="I150" s="565"/>
      <c r="J150" s="563"/>
      <c r="K150" s="563"/>
      <c r="L150" s="602"/>
      <c r="M150" s="567"/>
      <c r="N150" s="564"/>
      <c r="O150" s="564"/>
      <c r="P150" s="564"/>
      <c r="Q150" s="566"/>
      <c r="R150" s="567"/>
      <c r="S150" s="549"/>
      <c r="T150" s="550"/>
      <c r="U150" s="603"/>
      <c r="V150" s="604"/>
      <c r="W150" s="605"/>
      <c r="X150" s="603"/>
      <c r="Y150" s="549"/>
      <c r="Z150" s="550"/>
      <c r="AA150" s="604"/>
      <c r="AB150" s="605"/>
      <c r="AC150" s="550"/>
      <c r="AD150" s="549"/>
      <c r="AE150" s="550"/>
      <c r="AF150" s="603"/>
      <c r="AG150" s="605"/>
      <c r="AH150" s="550"/>
      <c r="AI150" s="550"/>
      <c r="AJ150" s="549"/>
      <c r="AK150" s="550"/>
      <c r="AL150" s="603"/>
      <c r="AM150" s="549"/>
      <c r="AN150" s="550"/>
      <c r="AO150" s="550"/>
      <c r="AP150" s="550"/>
      <c r="AQ150" s="550"/>
      <c r="AR150" s="603"/>
      <c r="AS150" s="605"/>
      <c r="AT150" s="603"/>
      <c r="AU150" s="549"/>
      <c r="AV150" s="550"/>
      <c r="AW150" s="606"/>
      <c r="AX150" s="550"/>
      <c r="AY150" s="603"/>
      <c r="AZ150" s="604"/>
      <c r="BA150" s="606"/>
      <c r="BB150" s="607"/>
      <c r="BC150" s="608"/>
    </row>
    <row r="151" spans="1:55" ht="49.5" hidden="1" customHeight="1" thickBot="1" x14ac:dyDescent="0.65">
      <c r="A151" s="1474"/>
      <c r="B151" s="1475"/>
      <c r="C151" s="1480" t="s">
        <v>500</v>
      </c>
      <c r="D151" s="1480"/>
      <c r="E151" s="1481"/>
      <c r="F151" s="1474"/>
      <c r="G151" s="1433"/>
      <c r="H151" s="375"/>
      <c r="I151" s="376"/>
      <c r="J151" s="377"/>
      <c r="K151" s="377"/>
      <c r="L151" s="462"/>
      <c r="M151" s="375"/>
      <c r="N151" s="378"/>
      <c r="O151" s="378"/>
      <c r="P151" s="378"/>
      <c r="Q151" s="379"/>
      <c r="R151" s="375"/>
      <c r="S151" s="784"/>
      <c r="T151" s="785"/>
      <c r="U151" s="791"/>
      <c r="V151" s="566"/>
      <c r="W151" s="567"/>
      <c r="X151" s="565"/>
      <c r="Y151" s="788"/>
      <c r="Z151" s="772"/>
      <c r="AA151" s="789"/>
      <c r="AB151" s="790"/>
      <c r="AC151" s="772"/>
      <c r="AD151" s="788"/>
      <c r="AE151" s="772"/>
      <c r="AF151" s="791"/>
      <c r="AG151" s="790"/>
      <c r="AH151" s="772"/>
      <c r="AI151" s="772"/>
      <c r="AJ151" s="788"/>
      <c r="AK151" s="772"/>
      <c r="AL151" s="791"/>
      <c r="AM151" s="788"/>
      <c r="AN151" s="772"/>
      <c r="AO151" s="772"/>
      <c r="AP151" s="772"/>
      <c r="AQ151" s="772"/>
      <c r="AR151" s="791"/>
      <c r="AS151" s="790"/>
      <c r="AT151" s="791"/>
      <c r="AU151" s="563"/>
      <c r="AV151" s="564"/>
      <c r="AW151" s="568"/>
      <c r="AX151" s="564"/>
      <c r="AY151" s="565"/>
      <c r="AZ151" s="566"/>
      <c r="BA151" s="568"/>
      <c r="BB151" s="569"/>
      <c r="BC151" s="570"/>
    </row>
    <row r="152" spans="1:55" ht="49.5" hidden="1" customHeight="1" thickBot="1" x14ac:dyDescent="0.65">
      <c r="A152" s="1455"/>
      <c r="B152" s="1476"/>
      <c r="C152" s="1583" t="s">
        <v>501</v>
      </c>
      <c r="D152" s="1583"/>
      <c r="E152" s="1584"/>
      <c r="F152" s="1484"/>
      <c r="G152" s="1485"/>
      <c r="H152" s="390"/>
      <c r="I152" s="391"/>
      <c r="J152" s="392"/>
      <c r="K152" s="392"/>
      <c r="L152" s="475"/>
      <c r="M152" s="390"/>
      <c r="N152" s="393"/>
      <c r="O152" s="393"/>
      <c r="P152" s="393"/>
      <c r="Q152" s="394"/>
      <c r="R152" s="390"/>
      <c r="S152" s="833"/>
      <c r="T152" s="477"/>
      <c r="U152" s="478"/>
      <c r="V152" s="479"/>
      <c r="W152" s="480"/>
      <c r="X152" s="478"/>
      <c r="Y152" s="485"/>
      <c r="Z152" s="477"/>
      <c r="AA152" s="479"/>
      <c r="AB152" s="480"/>
      <c r="AC152" s="477"/>
      <c r="AD152" s="487"/>
      <c r="AE152" s="539"/>
      <c r="AF152" s="540"/>
      <c r="AG152" s="542"/>
      <c r="AH152" s="539"/>
      <c r="AI152" s="477"/>
      <c r="AJ152" s="543"/>
      <c r="AK152" s="539"/>
      <c r="AL152" s="540"/>
      <c r="AM152" s="543"/>
      <c r="AN152" s="539"/>
      <c r="AO152" s="539"/>
      <c r="AP152" s="539"/>
      <c r="AQ152" s="717"/>
      <c r="AR152" s="478"/>
      <c r="AS152" s="480"/>
      <c r="AT152" s="478"/>
      <c r="AU152" s="487"/>
      <c r="AV152" s="477"/>
      <c r="AW152" s="488"/>
      <c r="AX152" s="477"/>
      <c r="AY152" s="478"/>
      <c r="AZ152" s="479"/>
      <c r="BA152" s="488"/>
      <c r="BB152" s="489"/>
      <c r="BC152" s="244"/>
    </row>
    <row r="153" spans="1:55" ht="49.5" hidden="1" customHeight="1" thickBot="1" x14ac:dyDescent="0.65">
      <c r="A153" s="1459" t="s">
        <v>538</v>
      </c>
      <c r="B153" s="1464"/>
      <c r="C153" s="1550" t="s">
        <v>530</v>
      </c>
      <c r="D153" s="1551"/>
      <c r="E153" s="1552"/>
      <c r="F153" s="1497"/>
      <c r="G153" s="413" t="s">
        <v>493</v>
      </c>
      <c r="H153" s="493"/>
      <c r="I153" s="518"/>
      <c r="J153" s="491"/>
      <c r="K153" s="491"/>
      <c r="L153" s="492"/>
      <c r="M153" s="493"/>
      <c r="N153" s="494"/>
      <c r="O153" s="494"/>
      <c r="P153" s="494"/>
      <c r="Q153" s="323"/>
      <c r="R153" s="414"/>
      <c r="S153" s="519"/>
      <c r="T153" s="727"/>
      <c r="U153" s="521"/>
      <c r="V153" s="522"/>
      <c r="W153" s="426"/>
      <c r="X153" s="429"/>
      <c r="Y153" s="428"/>
      <c r="Z153" s="427"/>
      <c r="AA153" s="431"/>
      <c r="AB153" s="426"/>
      <c r="AC153" s="427"/>
      <c r="AD153" s="428"/>
      <c r="AE153" s="427"/>
      <c r="AF153" s="429"/>
      <c r="AG153" s="426"/>
      <c r="AH153" s="427"/>
      <c r="AI153" s="427"/>
      <c r="AJ153" s="428"/>
      <c r="AK153" s="427"/>
      <c r="AL153" s="429"/>
      <c r="AM153" s="428"/>
      <c r="AN153" s="427"/>
      <c r="AO153" s="427"/>
      <c r="AP153" s="427"/>
      <c r="AQ153" s="427"/>
      <c r="AR153" s="429"/>
      <c r="AS153" s="426"/>
      <c r="AT153" s="429"/>
      <c r="AU153" s="428"/>
      <c r="AV153" s="524"/>
      <c r="AW153" s="430"/>
      <c r="AX153" s="427"/>
      <c r="AY153" s="429"/>
      <c r="AZ153" s="431"/>
      <c r="BA153" s="432"/>
      <c r="BB153" s="433"/>
      <c r="BC153" s="434"/>
    </row>
    <row r="154" spans="1:55" ht="49.5" hidden="1" customHeight="1" thickBot="1" x14ac:dyDescent="0.65">
      <c r="A154" s="525"/>
      <c r="B154" s="276"/>
      <c r="C154" s="1553"/>
      <c r="D154" s="1554"/>
      <c r="E154" s="1555"/>
      <c r="F154" s="1498"/>
      <c r="G154" s="435" t="s">
        <v>495</v>
      </c>
      <c r="H154" s="335"/>
      <c r="I154" s="336"/>
      <c r="J154" s="338"/>
      <c r="K154" s="338"/>
      <c r="L154" s="599"/>
      <c r="M154" s="335"/>
      <c r="N154" s="339"/>
      <c r="O154" s="339"/>
      <c r="P154" s="339"/>
      <c r="Q154" s="341"/>
      <c r="R154" s="818"/>
      <c r="S154" s="600"/>
      <c r="T154" s="690"/>
      <c r="U154" s="336"/>
      <c r="V154" s="341"/>
      <c r="W154" s="335"/>
      <c r="X154" s="336"/>
      <c r="Y154" s="338"/>
      <c r="Z154" s="339"/>
      <c r="AA154" s="341"/>
      <c r="AB154" s="335"/>
      <c r="AC154" s="339"/>
      <c r="AD154" s="338"/>
      <c r="AE154" s="339"/>
      <c r="AF154" s="336"/>
      <c r="AG154" s="335"/>
      <c r="AH154" s="339"/>
      <c r="AI154" s="339"/>
      <c r="AJ154" s="338"/>
      <c r="AK154" s="339"/>
      <c r="AL154" s="336"/>
      <c r="AM154" s="338"/>
      <c r="AN154" s="339"/>
      <c r="AO154" s="339"/>
      <c r="AP154" s="339"/>
      <c r="AQ154" s="339"/>
      <c r="AR154" s="336"/>
      <c r="AS154" s="335"/>
      <c r="AT154" s="336"/>
      <c r="AU154" s="338"/>
      <c r="AV154" s="393"/>
      <c r="AW154" s="347"/>
      <c r="AX154" s="339"/>
      <c r="AY154" s="336"/>
      <c r="AZ154" s="341"/>
      <c r="BA154" s="347"/>
      <c r="BB154" s="348"/>
      <c r="BC154" s="349"/>
    </row>
    <row r="155" spans="1:55" ht="49.5" hidden="1" customHeight="1" thickBot="1" x14ac:dyDescent="0.65">
      <c r="A155" s="1500"/>
      <c r="B155" s="1501"/>
      <c r="C155" s="1556"/>
      <c r="D155" s="1557"/>
      <c r="E155" s="1558"/>
      <c r="F155" s="1499"/>
      <c r="G155" s="441" t="s">
        <v>497</v>
      </c>
      <c r="H155" s="648"/>
      <c r="I155" s="649"/>
      <c r="J155" s="650"/>
      <c r="K155" s="650"/>
      <c r="L155" s="443"/>
      <c r="M155" s="648"/>
      <c r="N155" s="652"/>
      <c r="O155" s="652"/>
      <c r="P155" s="652"/>
      <c r="Q155" s="355"/>
      <c r="R155" s="351"/>
      <c r="S155" s="543"/>
      <c r="T155" s="539"/>
      <c r="U155" s="352"/>
      <c r="V155" s="355"/>
      <c r="W155" s="351"/>
      <c r="X155" s="352"/>
      <c r="Y155" s="353"/>
      <c r="Z155" s="354"/>
      <c r="AA155" s="355"/>
      <c r="AB155" s="351"/>
      <c r="AC155" s="354"/>
      <c r="AD155" s="543"/>
      <c r="AE155" s="354"/>
      <c r="AF155" s="352"/>
      <c r="AG155" s="351"/>
      <c r="AH155" s="354"/>
      <c r="AI155" s="539"/>
      <c r="AJ155" s="353"/>
      <c r="AK155" s="354"/>
      <c r="AL155" s="352"/>
      <c r="AM155" s="353"/>
      <c r="AN155" s="354"/>
      <c r="AO155" s="354"/>
      <c r="AP155" s="354"/>
      <c r="AQ155" s="354"/>
      <c r="AR155" s="352"/>
      <c r="AS155" s="351"/>
      <c r="AT155" s="540"/>
      <c r="AU155" s="353"/>
      <c r="AV155" s="539"/>
      <c r="AW155" s="444"/>
      <c r="AX155" s="354"/>
      <c r="AY155" s="352"/>
      <c r="AZ155" s="355"/>
      <c r="BA155" s="444"/>
      <c r="BB155" s="445"/>
      <c r="BC155" s="446"/>
    </row>
    <row r="156" spans="1:55" ht="49.5" hidden="1" customHeight="1" thickBot="1" x14ac:dyDescent="0.65">
      <c r="A156" s="1472" t="s">
        <v>498</v>
      </c>
      <c r="B156" s="1473"/>
      <c r="C156" s="1477" t="s">
        <v>499</v>
      </c>
      <c r="D156" s="1477"/>
      <c r="E156" s="1478"/>
      <c r="F156" s="1479"/>
      <c r="G156" s="1477"/>
      <c r="H156" s="567"/>
      <c r="I156" s="565"/>
      <c r="J156" s="563"/>
      <c r="K156" s="563"/>
      <c r="L156" s="602"/>
      <c r="M156" s="567"/>
      <c r="N156" s="564"/>
      <c r="O156" s="564"/>
      <c r="P156" s="564"/>
      <c r="Q156" s="566"/>
      <c r="R156" s="567"/>
      <c r="S156" s="549"/>
      <c r="T156" s="550"/>
      <c r="U156" s="603"/>
      <c r="V156" s="604"/>
      <c r="W156" s="605"/>
      <c r="X156" s="603"/>
      <c r="Y156" s="549"/>
      <c r="Z156" s="550"/>
      <c r="AA156" s="604"/>
      <c r="AB156" s="605"/>
      <c r="AC156" s="550"/>
      <c r="AD156" s="549"/>
      <c r="AE156" s="550"/>
      <c r="AF156" s="603"/>
      <c r="AG156" s="605"/>
      <c r="AH156" s="550"/>
      <c r="AI156" s="550"/>
      <c r="AJ156" s="549"/>
      <c r="AK156" s="550"/>
      <c r="AL156" s="603"/>
      <c r="AM156" s="549"/>
      <c r="AN156" s="550"/>
      <c r="AO156" s="550"/>
      <c r="AP156" s="550"/>
      <c r="AQ156" s="550"/>
      <c r="AR156" s="603"/>
      <c r="AS156" s="605"/>
      <c r="AT156" s="603"/>
      <c r="AU156" s="549"/>
      <c r="AV156" s="550"/>
      <c r="AW156" s="606"/>
      <c r="AX156" s="550"/>
      <c r="AY156" s="603"/>
      <c r="AZ156" s="604"/>
      <c r="BA156" s="606"/>
      <c r="BB156" s="607"/>
      <c r="BC156" s="608"/>
    </row>
    <row r="157" spans="1:55" ht="49.5" hidden="1" customHeight="1" thickBot="1" x14ac:dyDescent="0.65">
      <c r="A157" s="1474"/>
      <c r="B157" s="1475"/>
      <c r="C157" s="1480" t="s">
        <v>500</v>
      </c>
      <c r="D157" s="1480"/>
      <c r="E157" s="1481"/>
      <c r="F157" s="1474"/>
      <c r="G157" s="1433"/>
      <c r="H157" s="375"/>
      <c r="I157" s="376"/>
      <c r="J157" s="377"/>
      <c r="K157" s="377"/>
      <c r="L157" s="462"/>
      <c r="M157" s="375"/>
      <c r="N157" s="378"/>
      <c r="O157" s="378"/>
      <c r="P157" s="378"/>
      <c r="Q157" s="379"/>
      <c r="R157" s="459"/>
      <c r="S157" s="784"/>
      <c r="T157" s="772"/>
      <c r="U157" s="791"/>
      <c r="V157" s="566"/>
      <c r="W157" s="567"/>
      <c r="X157" s="565"/>
      <c r="Y157" s="788"/>
      <c r="Z157" s="772"/>
      <c r="AA157" s="789"/>
      <c r="AB157" s="790"/>
      <c r="AC157" s="772"/>
      <c r="AD157" s="788"/>
      <c r="AE157" s="772"/>
      <c r="AF157" s="791"/>
      <c r="AG157" s="790"/>
      <c r="AH157" s="772"/>
      <c r="AI157" s="772"/>
      <c r="AJ157" s="788"/>
      <c r="AK157" s="772"/>
      <c r="AL157" s="791"/>
      <c r="AM157" s="788"/>
      <c r="AN157" s="772"/>
      <c r="AO157" s="772"/>
      <c r="AP157" s="772"/>
      <c r="AQ157" s="772"/>
      <c r="AR157" s="791"/>
      <c r="AS157" s="790"/>
      <c r="AT157" s="791"/>
      <c r="AU157" s="563"/>
      <c r="AV157" s="564"/>
      <c r="AW157" s="568"/>
      <c r="AX157" s="564"/>
      <c r="AY157" s="565"/>
      <c r="AZ157" s="566"/>
      <c r="BA157" s="568"/>
      <c r="BB157" s="569"/>
      <c r="BC157" s="570"/>
    </row>
    <row r="158" spans="1:55" ht="49.5" hidden="1" customHeight="1" thickBot="1" x14ac:dyDescent="0.65">
      <c r="A158" s="1455"/>
      <c r="B158" s="1476"/>
      <c r="C158" s="1583" t="s">
        <v>501</v>
      </c>
      <c r="D158" s="1583"/>
      <c r="E158" s="1584"/>
      <c r="F158" s="1484"/>
      <c r="G158" s="1485"/>
      <c r="H158" s="390"/>
      <c r="I158" s="391"/>
      <c r="J158" s="392"/>
      <c r="K158" s="392"/>
      <c r="L158" s="475"/>
      <c r="M158" s="390"/>
      <c r="N158" s="393"/>
      <c r="O158" s="393"/>
      <c r="P158" s="393"/>
      <c r="Q158" s="394"/>
      <c r="R158" s="390"/>
      <c r="S158" s="833"/>
      <c r="T158" s="477"/>
      <c r="U158" s="478"/>
      <c r="V158" s="479"/>
      <c r="W158" s="480"/>
      <c r="X158" s="478"/>
      <c r="Y158" s="485"/>
      <c r="Z158" s="477"/>
      <c r="AA158" s="479"/>
      <c r="AB158" s="480"/>
      <c r="AC158" s="477"/>
      <c r="AD158" s="487"/>
      <c r="AE158" s="803"/>
      <c r="AF158" s="800"/>
      <c r="AG158" s="831"/>
      <c r="AH158" s="539"/>
      <c r="AI158" s="477"/>
      <c r="AJ158" s="712"/>
      <c r="AK158" s="803"/>
      <c r="AL158" s="713"/>
      <c r="AM158" s="543"/>
      <c r="AN158" s="539"/>
      <c r="AO158" s="539"/>
      <c r="AP158" s="539"/>
      <c r="AQ158" s="717"/>
      <c r="AR158" s="478"/>
      <c r="AS158" s="480"/>
      <c r="AT158" s="478"/>
      <c r="AU158" s="487"/>
      <c r="AV158" s="477"/>
      <c r="AW158" s="488"/>
      <c r="AX158" s="477"/>
      <c r="AY158" s="478"/>
      <c r="AZ158" s="479"/>
      <c r="BA158" s="488"/>
      <c r="BB158" s="489"/>
      <c r="BC158" s="244"/>
    </row>
    <row r="159" spans="1:55" ht="1.5" customHeight="1" thickBot="1" x14ac:dyDescent="0.65">
      <c r="A159" s="525"/>
      <c r="B159" s="276"/>
      <c r="C159" s="169"/>
      <c r="D159" s="169"/>
      <c r="E159" s="590"/>
      <c r="F159" s="525"/>
      <c r="G159" s="169"/>
      <c r="H159" s="375"/>
      <c r="I159" s="376"/>
      <c r="J159" s="377"/>
      <c r="K159" s="377"/>
      <c r="L159" s="462"/>
      <c r="M159" s="375"/>
      <c r="N159" s="378"/>
      <c r="O159" s="378"/>
      <c r="P159" s="378"/>
      <c r="Q159" s="379"/>
      <c r="R159" s="375"/>
      <c r="S159" s="591"/>
      <c r="T159" s="592"/>
      <c r="U159" s="593"/>
      <c r="V159" s="594"/>
      <c r="W159" s="595"/>
      <c r="X159" s="593"/>
      <c r="Y159" s="591"/>
      <c r="Z159" s="592"/>
      <c r="AA159" s="594"/>
      <c r="AB159" s="595"/>
      <c r="AC159" s="592"/>
      <c r="AD159" s="591"/>
      <c r="AE159" s="592"/>
      <c r="AF159" s="593"/>
      <c r="AG159" s="595"/>
      <c r="AH159" s="592"/>
      <c r="AI159" s="592"/>
      <c r="AJ159" s="591"/>
      <c r="AK159" s="592"/>
      <c r="AL159" s="593"/>
      <c r="AM159" s="591"/>
      <c r="AN159" s="592"/>
      <c r="AO159" s="592"/>
      <c r="AP159" s="592"/>
      <c r="AQ159" s="592"/>
      <c r="AR159" s="593"/>
      <c r="AS159" s="595"/>
      <c r="AT159" s="593"/>
      <c r="AU159" s="591"/>
      <c r="AV159" s="592"/>
      <c r="AW159" s="596"/>
      <c r="AX159" s="592"/>
      <c r="AY159" s="593"/>
      <c r="AZ159" s="594"/>
      <c r="BA159" s="596"/>
      <c r="BB159" s="597"/>
      <c r="BC159" s="573"/>
    </row>
    <row r="160" spans="1:55" ht="49.5" customHeight="1" x14ac:dyDescent="0.6">
      <c r="A160" s="1580" t="s">
        <v>539</v>
      </c>
      <c r="B160" s="1562"/>
      <c r="C160" s="1562"/>
      <c r="D160" s="1562"/>
      <c r="E160" s="1563"/>
      <c r="F160" s="1497"/>
      <c r="G160" s="413" t="s">
        <v>493</v>
      </c>
      <c r="H160" s="414">
        <v>140</v>
      </c>
      <c r="I160" s="415">
        <v>147</v>
      </c>
      <c r="J160" s="416">
        <v>152</v>
      </c>
      <c r="K160" s="416">
        <v>86</v>
      </c>
      <c r="L160" s="417">
        <v>150</v>
      </c>
      <c r="M160" s="418">
        <v>159</v>
      </c>
      <c r="N160" s="419">
        <v>165</v>
      </c>
      <c r="O160" s="419">
        <v>84</v>
      </c>
      <c r="P160" s="419">
        <v>65</v>
      </c>
      <c r="Q160" s="420">
        <v>123</v>
      </c>
      <c r="R160" s="418">
        <v>154</v>
      </c>
      <c r="S160" s="421">
        <v>101</v>
      </c>
      <c r="T160" s="422">
        <v>188</v>
      </c>
      <c r="U160" s="423">
        <v>142</v>
      </c>
      <c r="V160" s="424">
        <v>145</v>
      </c>
      <c r="W160" s="425">
        <v>106</v>
      </c>
      <c r="X160" s="423">
        <v>120</v>
      </c>
      <c r="Y160" s="421">
        <v>94</v>
      </c>
      <c r="Z160" s="422">
        <v>127</v>
      </c>
      <c r="AA160" s="424">
        <v>165</v>
      </c>
      <c r="AB160" s="426"/>
      <c r="AC160" s="427"/>
      <c r="AD160" s="428"/>
      <c r="AE160" s="427"/>
      <c r="AF160" s="429"/>
      <c r="AG160" s="426"/>
      <c r="AH160" s="427"/>
      <c r="AI160" s="427"/>
      <c r="AJ160" s="428"/>
      <c r="AK160" s="427"/>
      <c r="AL160" s="429"/>
      <c r="AM160" s="428"/>
      <c r="AN160" s="427"/>
      <c r="AO160" s="427"/>
      <c r="AP160" s="427"/>
      <c r="AQ160" s="427"/>
      <c r="AR160" s="429"/>
      <c r="AS160" s="426"/>
      <c r="AT160" s="429"/>
      <c r="AU160" s="428"/>
      <c r="AV160" s="427"/>
      <c r="AW160" s="430"/>
      <c r="AX160" s="427"/>
      <c r="AY160" s="429"/>
      <c r="AZ160" s="431"/>
      <c r="BA160" s="432"/>
      <c r="BB160" s="433"/>
      <c r="BC160" s="434">
        <f>SUM(L160:AJ160)</f>
        <v>2088</v>
      </c>
    </row>
    <row r="161" spans="1:55" ht="49.5" customHeight="1" x14ac:dyDescent="0.6">
      <c r="A161" s="1564"/>
      <c r="B161" s="1565"/>
      <c r="C161" s="1565"/>
      <c r="D161" s="1565"/>
      <c r="E161" s="1566"/>
      <c r="F161" s="1498"/>
      <c r="G161" s="435" t="s">
        <v>495</v>
      </c>
      <c r="H161" s="436">
        <v>132</v>
      </c>
      <c r="I161" s="437">
        <v>84</v>
      </c>
      <c r="J161" s="834">
        <v>130</v>
      </c>
      <c r="K161" s="438">
        <v>130</v>
      </c>
      <c r="L161" s="497">
        <v>130</v>
      </c>
      <c r="M161" s="342">
        <v>120</v>
      </c>
      <c r="N161" s="345">
        <v>115</v>
      </c>
      <c r="O161" s="500">
        <v>115</v>
      </c>
      <c r="P161" s="346">
        <v>130</v>
      </c>
      <c r="Q161" s="346">
        <v>120</v>
      </c>
      <c r="R161" s="342">
        <v>130</v>
      </c>
      <c r="S161" s="343">
        <v>130</v>
      </c>
      <c r="T161" s="345">
        <v>130</v>
      </c>
      <c r="U161" s="500">
        <v>130</v>
      </c>
      <c r="V161" s="346">
        <v>130</v>
      </c>
      <c r="W161" s="342">
        <v>130</v>
      </c>
      <c r="X161" s="344">
        <v>130</v>
      </c>
      <c r="Y161" s="343">
        <v>138</v>
      </c>
      <c r="Z161" s="345">
        <f t="shared" ref="Z161:AC161" si="33">AB160</f>
        <v>0</v>
      </c>
      <c r="AA161" s="346">
        <f t="shared" si="33"/>
        <v>0</v>
      </c>
      <c r="AB161" s="342">
        <f t="shared" si="33"/>
        <v>0</v>
      </c>
      <c r="AC161" s="345">
        <f t="shared" si="33"/>
        <v>0</v>
      </c>
      <c r="AD161" s="343">
        <f t="shared" ref="AD161:AI161" si="34">AE160</f>
        <v>0</v>
      </c>
      <c r="AE161" s="345">
        <f t="shared" si="34"/>
        <v>0</v>
      </c>
      <c r="AF161" s="344">
        <f t="shared" si="34"/>
        <v>0</v>
      </c>
      <c r="AG161" s="342">
        <f t="shared" si="34"/>
        <v>0</v>
      </c>
      <c r="AH161" s="345">
        <f t="shared" si="34"/>
        <v>0</v>
      </c>
      <c r="AI161" s="345">
        <f t="shared" si="34"/>
        <v>0</v>
      </c>
      <c r="AJ161" s="343">
        <f t="shared" ref="AJ161:BB161" si="35">AL160</f>
        <v>0</v>
      </c>
      <c r="AK161" s="345">
        <f t="shared" si="35"/>
        <v>0</v>
      </c>
      <c r="AL161" s="344">
        <f t="shared" si="35"/>
        <v>0</v>
      </c>
      <c r="AM161" s="343">
        <f t="shared" si="35"/>
        <v>0</v>
      </c>
      <c r="AN161" s="345">
        <f t="shared" si="35"/>
        <v>0</v>
      </c>
      <c r="AO161" s="345">
        <f t="shared" si="35"/>
        <v>0</v>
      </c>
      <c r="AP161" s="345">
        <f t="shared" si="35"/>
        <v>0</v>
      </c>
      <c r="AQ161" s="345">
        <f t="shared" si="35"/>
        <v>0</v>
      </c>
      <c r="AR161" s="344">
        <f t="shared" si="35"/>
        <v>0</v>
      </c>
      <c r="AS161" s="342">
        <f t="shared" si="35"/>
        <v>0</v>
      </c>
      <c r="AT161" s="344">
        <f t="shared" si="35"/>
        <v>0</v>
      </c>
      <c r="AU161" s="343">
        <f t="shared" si="35"/>
        <v>0</v>
      </c>
      <c r="AV161" s="345">
        <f t="shared" si="35"/>
        <v>0</v>
      </c>
      <c r="AW161" s="835">
        <f t="shared" si="35"/>
        <v>0</v>
      </c>
      <c r="AX161" s="345">
        <f t="shared" si="35"/>
        <v>0</v>
      </c>
      <c r="AY161" s="336">
        <f t="shared" si="35"/>
        <v>0</v>
      </c>
      <c r="AZ161" s="341">
        <f t="shared" si="35"/>
        <v>0</v>
      </c>
      <c r="BA161" s="347">
        <f t="shared" si="35"/>
        <v>2088</v>
      </c>
      <c r="BB161" s="348">
        <f t="shared" si="35"/>
        <v>0</v>
      </c>
      <c r="BC161" s="349">
        <f>SUM(J161:AI161)+50</f>
        <v>2088</v>
      </c>
    </row>
    <row r="162" spans="1:55" ht="49.5" customHeight="1" x14ac:dyDescent="0.6">
      <c r="A162" s="1567"/>
      <c r="B162" s="1568"/>
      <c r="C162" s="1568"/>
      <c r="D162" s="1568"/>
      <c r="E162" s="1569"/>
      <c r="F162" s="1499"/>
      <c r="G162" s="441" t="s">
        <v>497</v>
      </c>
      <c r="H162" s="660">
        <v>86</v>
      </c>
      <c r="I162" s="836">
        <v>150</v>
      </c>
      <c r="J162" s="353">
        <f>M160</f>
        <v>159</v>
      </c>
      <c r="K162" s="353">
        <f t="shared" ref="K162:AH162" si="36">N160</f>
        <v>165</v>
      </c>
      <c r="L162" s="444">
        <f t="shared" si="36"/>
        <v>84</v>
      </c>
      <c r="M162" s="351">
        <f t="shared" si="36"/>
        <v>65</v>
      </c>
      <c r="N162" s="352">
        <f t="shared" si="36"/>
        <v>123</v>
      </c>
      <c r="O162" s="353">
        <f t="shared" si="36"/>
        <v>154</v>
      </c>
      <c r="P162" s="354">
        <f t="shared" si="36"/>
        <v>101</v>
      </c>
      <c r="Q162" s="443">
        <f t="shared" si="36"/>
        <v>188</v>
      </c>
      <c r="R162" s="352">
        <f t="shared" si="36"/>
        <v>142</v>
      </c>
      <c r="S162" s="353">
        <f t="shared" si="36"/>
        <v>145</v>
      </c>
      <c r="T162" s="353">
        <f t="shared" si="36"/>
        <v>106</v>
      </c>
      <c r="U162" s="354">
        <f t="shared" si="36"/>
        <v>120</v>
      </c>
      <c r="V162" s="443">
        <f t="shared" si="36"/>
        <v>94</v>
      </c>
      <c r="W162" s="352">
        <f t="shared" si="36"/>
        <v>127</v>
      </c>
      <c r="X162" s="353">
        <f t="shared" si="36"/>
        <v>165</v>
      </c>
      <c r="Y162" s="352">
        <f t="shared" si="36"/>
        <v>0</v>
      </c>
      <c r="Z162" s="353">
        <f t="shared" si="36"/>
        <v>0</v>
      </c>
      <c r="AA162" s="443">
        <f t="shared" si="36"/>
        <v>0</v>
      </c>
      <c r="AB162" s="352">
        <f t="shared" si="36"/>
        <v>0</v>
      </c>
      <c r="AC162" s="355">
        <f t="shared" si="36"/>
        <v>0</v>
      </c>
      <c r="AD162" s="355">
        <f t="shared" si="36"/>
        <v>0</v>
      </c>
      <c r="AE162" s="353">
        <f t="shared" si="36"/>
        <v>0</v>
      </c>
      <c r="AF162" s="352">
        <f t="shared" si="36"/>
        <v>0</v>
      </c>
      <c r="AG162" s="351">
        <f t="shared" si="36"/>
        <v>0</v>
      </c>
      <c r="AH162" s="354">
        <f t="shared" si="36"/>
        <v>0</v>
      </c>
      <c r="AI162" s="354">
        <f>AM160</f>
        <v>0</v>
      </c>
      <c r="AJ162" s="353">
        <f t="shared" ref="AJ162:BB162" si="37">AM160</f>
        <v>0</v>
      </c>
      <c r="AK162" s="354">
        <f t="shared" si="37"/>
        <v>0</v>
      </c>
      <c r="AL162" s="352">
        <f t="shared" si="37"/>
        <v>0</v>
      </c>
      <c r="AM162" s="353">
        <f t="shared" si="37"/>
        <v>0</v>
      </c>
      <c r="AN162" s="354">
        <f t="shared" si="37"/>
        <v>0</v>
      </c>
      <c r="AO162" s="354">
        <f t="shared" si="37"/>
        <v>0</v>
      </c>
      <c r="AP162" s="354">
        <f t="shared" si="37"/>
        <v>0</v>
      </c>
      <c r="AQ162" s="354">
        <f t="shared" si="37"/>
        <v>0</v>
      </c>
      <c r="AR162" s="352">
        <f t="shared" si="37"/>
        <v>0</v>
      </c>
      <c r="AS162" s="351">
        <f t="shared" si="37"/>
        <v>0</v>
      </c>
      <c r="AT162" s="352">
        <f t="shared" si="37"/>
        <v>0</v>
      </c>
      <c r="AU162" s="353">
        <f t="shared" si="37"/>
        <v>0</v>
      </c>
      <c r="AV162" s="354">
        <f t="shared" si="37"/>
        <v>0</v>
      </c>
      <c r="AW162" s="444">
        <f t="shared" si="37"/>
        <v>0</v>
      </c>
      <c r="AX162" s="354">
        <f t="shared" si="37"/>
        <v>0</v>
      </c>
      <c r="AY162" s="352">
        <f t="shared" si="37"/>
        <v>0</v>
      </c>
      <c r="AZ162" s="355">
        <f t="shared" si="37"/>
        <v>2088</v>
      </c>
      <c r="BA162" s="444">
        <f t="shared" si="37"/>
        <v>0</v>
      </c>
      <c r="BB162" s="445">
        <f t="shared" si="37"/>
        <v>0</v>
      </c>
      <c r="BC162" s="446">
        <f>SUM(I162:AF162)</f>
        <v>2088</v>
      </c>
    </row>
    <row r="163" spans="1:55" ht="49.5" customHeight="1" x14ac:dyDescent="0.6">
      <c r="A163" s="1472"/>
      <c r="B163" s="1473"/>
      <c r="C163" s="1477" t="s">
        <v>499</v>
      </c>
      <c r="D163" s="1477"/>
      <c r="E163" s="1478"/>
      <c r="F163" s="1479"/>
      <c r="G163" s="1477"/>
      <c r="H163" s="837">
        <v>34</v>
      </c>
      <c r="I163" s="786">
        <f>H163+I162-I161</f>
        <v>100</v>
      </c>
      <c r="J163" s="838">
        <f>I163+J162-J161</f>
        <v>129</v>
      </c>
      <c r="K163" s="563">
        <f>J163+K162-K161</f>
        <v>164</v>
      </c>
      <c r="L163" s="602">
        <f>K163+L162-L161</f>
        <v>118</v>
      </c>
      <c r="M163" s="567">
        <f t="shared" ref="M163:BB163" si="38">L163+M162-M161</f>
        <v>63</v>
      </c>
      <c r="N163" s="564">
        <f t="shared" si="38"/>
        <v>71</v>
      </c>
      <c r="O163" s="564">
        <f t="shared" si="38"/>
        <v>110</v>
      </c>
      <c r="P163" s="564">
        <f t="shared" si="38"/>
        <v>81</v>
      </c>
      <c r="Q163" s="566">
        <f>P163+Q162-Q161</f>
        <v>149</v>
      </c>
      <c r="R163" s="567">
        <f t="shared" si="38"/>
        <v>161</v>
      </c>
      <c r="S163" s="549">
        <f t="shared" si="38"/>
        <v>176</v>
      </c>
      <c r="T163" s="550">
        <f t="shared" si="38"/>
        <v>152</v>
      </c>
      <c r="U163" s="825">
        <f t="shared" si="38"/>
        <v>142</v>
      </c>
      <c r="V163" s="839">
        <f t="shared" si="38"/>
        <v>106</v>
      </c>
      <c r="W163" s="605">
        <f t="shared" si="38"/>
        <v>103</v>
      </c>
      <c r="X163" s="603">
        <f t="shared" si="38"/>
        <v>138</v>
      </c>
      <c r="Y163" s="549">
        <f t="shared" si="38"/>
        <v>0</v>
      </c>
      <c r="Z163" s="550">
        <f t="shared" si="38"/>
        <v>0</v>
      </c>
      <c r="AA163" s="604">
        <f t="shared" si="38"/>
        <v>0</v>
      </c>
      <c r="AB163" s="605">
        <f t="shared" si="38"/>
        <v>0</v>
      </c>
      <c r="AC163" s="550">
        <f t="shared" si="38"/>
        <v>0</v>
      </c>
      <c r="AD163" s="549">
        <f t="shared" si="38"/>
        <v>0</v>
      </c>
      <c r="AE163" s="550">
        <f t="shared" si="38"/>
        <v>0</v>
      </c>
      <c r="AF163" s="603">
        <f t="shared" si="38"/>
        <v>0</v>
      </c>
      <c r="AG163" s="605">
        <f t="shared" si="38"/>
        <v>0</v>
      </c>
      <c r="AH163" s="550">
        <f t="shared" si="38"/>
        <v>0</v>
      </c>
      <c r="AI163" s="550">
        <f t="shared" si="38"/>
        <v>0</v>
      </c>
      <c r="AJ163" s="549">
        <f t="shared" si="38"/>
        <v>0</v>
      </c>
      <c r="AK163" s="550">
        <f t="shared" si="38"/>
        <v>0</v>
      </c>
      <c r="AL163" s="603">
        <f t="shared" si="38"/>
        <v>0</v>
      </c>
      <c r="AM163" s="549">
        <f t="shared" si="38"/>
        <v>0</v>
      </c>
      <c r="AN163" s="550">
        <f t="shared" si="38"/>
        <v>0</v>
      </c>
      <c r="AO163" s="550">
        <f t="shared" si="38"/>
        <v>0</v>
      </c>
      <c r="AP163" s="550">
        <f t="shared" si="38"/>
        <v>0</v>
      </c>
      <c r="AQ163" s="550">
        <f t="shared" si="38"/>
        <v>0</v>
      </c>
      <c r="AR163" s="603">
        <f t="shared" si="38"/>
        <v>0</v>
      </c>
      <c r="AS163" s="605">
        <f t="shared" si="38"/>
        <v>0</v>
      </c>
      <c r="AT163" s="603">
        <f t="shared" si="38"/>
        <v>0</v>
      </c>
      <c r="AU163" s="549">
        <f t="shared" si="38"/>
        <v>0</v>
      </c>
      <c r="AV163" s="550">
        <f t="shared" si="38"/>
        <v>0</v>
      </c>
      <c r="AW163" s="606">
        <f t="shared" si="38"/>
        <v>0</v>
      </c>
      <c r="AX163" s="550">
        <f t="shared" si="38"/>
        <v>0</v>
      </c>
      <c r="AY163" s="603">
        <f t="shared" si="38"/>
        <v>0</v>
      </c>
      <c r="AZ163" s="604">
        <f t="shared" si="38"/>
        <v>2088</v>
      </c>
      <c r="BA163" s="606">
        <f t="shared" si="38"/>
        <v>0</v>
      </c>
      <c r="BB163" s="607">
        <f t="shared" si="38"/>
        <v>0</v>
      </c>
      <c r="BC163" s="608"/>
    </row>
    <row r="164" spans="1:55" ht="49.5" customHeight="1" x14ac:dyDescent="0.6">
      <c r="A164" s="1474"/>
      <c r="B164" s="1475"/>
      <c r="C164" s="1480" t="s">
        <v>500</v>
      </c>
      <c r="D164" s="1480"/>
      <c r="E164" s="1481"/>
      <c r="F164" s="1474"/>
      <c r="G164" s="1433"/>
      <c r="H164" s="840">
        <f t="shared" ref="H164:AE164" si="39">I160</f>
        <v>147</v>
      </c>
      <c r="I164" s="841">
        <f t="shared" si="39"/>
        <v>152</v>
      </c>
      <c r="J164" s="842">
        <f t="shared" si="39"/>
        <v>86</v>
      </c>
      <c r="K164" s="843">
        <f t="shared" si="39"/>
        <v>150</v>
      </c>
      <c r="L164" s="844">
        <f t="shared" si="39"/>
        <v>159</v>
      </c>
      <c r="M164" s="845">
        <f t="shared" si="39"/>
        <v>165</v>
      </c>
      <c r="N164" s="846">
        <f t="shared" si="39"/>
        <v>84</v>
      </c>
      <c r="O164" s="846">
        <f t="shared" si="39"/>
        <v>65</v>
      </c>
      <c r="P164" s="846">
        <f t="shared" si="39"/>
        <v>123</v>
      </c>
      <c r="Q164" s="847">
        <f t="shared" si="39"/>
        <v>154</v>
      </c>
      <c r="R164" s="845">
        <f t="shared" si="39"/>
        <v>101</v>
      </c>
      <c r="S164" s="846">
        <f t="shared" si="39"/>
        <v>188</v>
      </c>
      <c r="T164" s="846">
        <f t="shared" si="39"/>
        <v>142</v>
      </c>
      <c r="U164" s="846">
        <f t="shared" si="39"/>
        <v>145</v>
      </c>
      <c r="V164" s="847">
        <f t="shared" si="39"/>
        <v>106</v>
      </c>
      <c r="W164" s="845">
        <f t="shared" si="39"/>
        <v>120</v>
      </c>
      <c r="X164" s="846">
        <f t="shared" si="39"/>
        <v>94</v>
      </c>
      <c r="Y164" s="846">
        <f t="shared" si="39"/>
        <v>127</v>
      </c>
      <c r="Z164" s="846">
        <f t="shared" si="39"/>
        <v>165</v>
      </c>
      <c r="AA164" s="847">
        <f t="shared" si="39"/>
        <v>0</v>
      </c>
      <c r="AB164" s="845">
        <f t="shared" si="39"/>
        <v>0</v>
      </c>
      <c r="AC164" s="846">
        <f t="shared" si="39"/>
        <v>0</v>
      </c>
      <c r="AD164" s="846">
        <f t="shared" si="39"/>
        <v>0</v>
      </c>
      <c r="AE164" s="846">
        <f t="shared" si="39"/>
        <v>0</v>
      </c>
      <c r="AF164" s="791">
        <f>AG160</f>
        <v>0</v>
      </c>
      <c r="AG164" s="790">
        <f t="shared" ref="AG164:BB164" si="40">AI160</f>
        <v>0</v>
      </c>
      <c r="AH164" s="772">
        <f t="shared" si="40"/>
        <v>0</v>
      </c>
      <c r="AI164" s="772">
        <f t="shared" si="40"/>
        <v>0</v>
      </c>
      <c r="AJ164" s="788">
        <f t="shared" si="40"/>
        <v>0</v>
      </c>
      <c r="AK164" s="772">
        <f t="shared" si="40"/>
        <v>0</v>
      </c>
      <c r="AL164" s="791">
        <f t="shared" si="40"/>
        <v>0</v>
      </c>
      <c r="AM164" s="788">
        <f t="shared" si="40"/>
        <v>0</v>
      </c>
      <c r="AN164" s="772">
        <f t="shared" si="40"/>
        <v>0</v>
      </c>
      <c r="AO164" s="772">
        <f t="shared" si="40"/>
        <v>0</v>
      </c>
      <c r="AP164" s="772">
        <f t="shared" si="40"/>
        <v>0</v>
      </c>
      <c r="AQ164" s="772">
        <f t="shared" si="40"/>
        <v>0</v>
      </c>
      <c r="AR164" s="791">
        <f t="shared" si="40"/>
        <v>0</v>
      </c>
      <c r="AS164" s="790">
        <f t="shared" si="40"/>
        <v>0</v>
      </c>
      <c r="AT164" s="791">
        <f t="shared" si="40"/>
        <v>0</v>
      </c>
      <c r="AU164" s="563">
        <f t="shared" si="40"/>
        <v>0</v>
      </c>
      <c r="AV164" s="564">
        <f t="shared" si="40"/>
        <v>0</v>
      </c>
      <c r="AW164" s="568">
        <f t="shared" si="40"/>
        <v>0</v>
      </c>
      <c r="AX164" s="564">
        <f t="shared" si="40"/>
        <v>0</v>
      </c>
      <c r="AY164" s="565">
        <f t="shared" si="40"/>
        <v>0</v>
      </c>
      <c r="AZ164" s="566">
        <f t="shared" si="40"/>
        <v>0</v>
      </c>
      <c r="BA164" s="568">
        <f t="shared" si="40"/>
        <v>2088</v>
      </c>
      <c r="BB164" s="569">
        <f t="shared" si="40"/>
        <v>0</v>
      </c>
      <c r="BC164" s="570"/>
    </row>
    <row r="165" spans="1:55" ht="49.5" customHeight="1" thickBot="1" x14ac:dyDescent="0.65">
      <c r="A165" s="1455"/>
      <c r="B165" s="1476"/>
      <c r="C165" s="1583" t="s">
        <v>501</v>
      </c>
      <c r="D165" s="1583"/>
      <c r="E165" s="1584"/>
      <c r="F165" s="1484"/>
      <c r="G165" s="1485"/>
      <c r="H165" s="473">
        <v>199</v>
      </c>
      <c r="I165" s="474">
        <f>H165+I161-I164</f>
        <v>131</v>
      </c>
      <c r="J165" s="848">
        <v>180</v>
      </c>
      <c r="K165" s="848">
        <f>J165+K161-K164</f>
        <v>160</v>
      </c>
      <c r="L165" s="475">
        <f t="shared" ref="L165:AE165" si="41">K165+L161-L164</f>
        <v>131</v>
      </c>
      <c r="M165" s="390">
        <f t="shared" si="41"/>
        <v>86</v>
      </c>
      <c r="N165" s="393">
        <f t="shared" si="41"/>
        <v>117</v>
      </c>
      <c r="O165" s="393">
        <f t="shared" si="41"/>
        <v>167</v>
      </c>
      <c r="P165" s="393">
        <f t="shared" si="41"/>
        <v>174</v>
      </c>
      <c r="Q165" s="394">
        <f t="shared" si="41"/>
        <v>140</v>
      </c>
      <c r="R165" s="390">
        <f t="shared" si="41"/>
        <v>169</v>
      </c>
      <c r="S165" s="476">
        <f t="shared" si="41"/>
        <v>111</v>
      </c>
      <c r="T165" s="513">
        <f t="shared" si="41"/>
        <v>99</v>
      </c>
      <c r="U165" s="514">
        <f t="shared" si="41"/>
        <v>84</v>
      </c>
      <c r="V165" s="517">
        <f t="shared" si="41"/>
        <v>108</v>
      </c>
      <c r="W165" s="515">
        <f t="shared" si="41"/>
        <v>118</v>
      </c>
      <c r="X165" s="514">
        <f t="shared" si="41"/>
        <v>154</v>
      </c>
      <c r="Y165" s="481">
        <f t="shared" si="41"/>
        <v>165</v>
      </c>
      <c r="Z165" s="513">
        <f t="shared" si="41"/>
        <v>0</v>
      </c>
      <c r="AA165" s="517">
        <f t="shared" si="41"/>
        <v>0</v>
      </c>
      <c r="AB165" s="515">
        <f t="shared" si="41"/>
        <v>0</v>
      </c>
      <c r="AC165" s="513">
        <f t="shared" si="41"/>
        <v>0</v>
      </c>
      <c r="AD165" s="476">
        <f t="shared" si="41"/>
        <v>0</v>
      </c>
      <c r="AE165" s="849">
        <f t="shared" si="41"/>
        <v>0</v>
      </c>
      <c r="AF165" s="850"/>
      <c r="AG165" s="851"/>
      <c r="AH165" s="852"/>
      <c r="AI165" s="513"/>
      <c r="AJ165" s="853"/>
      <c r="AK165" s="849"/>
      <c r="AL165" s="854"/>
      <c r="AM165" s="855"/>
      <c r="AN165" s="852"/>
      <c r="AO165" s="852">
        <f t="shared" ref="AO165:BB165" si="42">AN165+AO161-AO164</f>
        <v>0</v>
      </c>
      <c r="AP165" s="852">
        <f t="shared" si="42"/>
        <v>0</v>
      </c>
      <c r="AQ165" s="856">
        <f t="shared" si="42"/>
        <v>0</v>
      </c>
      <c r="AR165" s="514">
        <f t="shared" si="42"/>
        <v>0</v>
      </c>
      <c r="AS165" s="515">
        <f t="shared" si="42"/>
        <v>0</v>
      </c>
      <c r="AT165" s="514">
        <f t="shared" si="42"/>
        <v>0</v>
      </c>
      <c r="AU165" s="476">
        <f t="shared" si="42"/>
        <v>0</v>
      </c>
      <c r="AV165" s="513">
        <f t="shared" si="42"/>
        <v>0</v>
      </c>
      <c r="AW165" s="488">
        <f t="shared" si="42"/>
        <v>0</v>
      </c>
      <c r="AX165" s="477">
        <f t="shared" si="42"/>
        <v>0</v>
      </c>
      <c r="AY165" s="478">
        <f t="shared" si="42"/>
        <v>0</v>
      </c>
      <c r="AZ165" s="479">
        <f t="shared" si="42"/>
        <v>0</v>
      </c>
      <c r="BA165" s="488">
        <f t="shared" si="42"/>
        <v>0</v>
      </c>
      <c r="BB165" s="489">
        <f t="shared" si="42"/>
        <v>0</v>
      </c>
      <c r="BC165" s="244"/>
    </row>
    <row r="166" spans="1:55" ht="49.5" customHeight="1" x14ac:dyDescent="0.6">
      <c r="A166" s="1580" t="s">
        <v>540</v>
      </c>
      <c r="B166" s="1562"/>
      <c r="C166" s="1562"/>
      <c r="D166" s="1562"/>
      <c r="E166" s="1563"/>
      <c r="F166" s="1497"/>
      <c r="G166" s="413" t="s">
        <v>493</v>
      </c>
      <c r="H166" s="414"/>
      <c r="I166" s="415"/>
      <c r="J166" s="416"/>
      <c r="K166" s="416"/>
      <c r="L166" s="644">
        <v>0</v>
      </c>
      <c r="M166" s="418">
        <v>0</v>
      </c>
      <c r="N166" s="494">
        <v>0</v>
      </c>
      <c r="O166" s="494">
        <v>20</v>
      </c>
      <c r="P166" s="494">
        <v>30</v>
      </c>
      <c r="Q166" s="323">
        <v>30</v>
      </c>
      <c r="R166" s="493">
        <v>0</v>
      </c>
      <c r="S166" s="428">
        <v>20</v>
      </c>
      <c r="T166" s="427">
        <v>0</v>
      </c>
      <c r="U166" s="429">
        <v>0</v>
      </c>
      <c r="V166" s="431">
        <v>0</v>
      </c>
      <c r="W166" s="426">
        <v>0</v>
      </c>
      <c r="X166" s="429">
        <v>0</v>
      </c>
      <c r="Y166" s="428">
        <v>0</v>
      </c>
      <c r="Z166" s="427">
        <v>0</v>
      </c>
      <c r="AA166" s="431">
        <v>0</v>
      </c>
      <c r="AB166" s="426">
        <v>0</v>
      </c>
      <c r="AC166" s="427">
        <v>0</v>
      </c>
      <c r="AD166" s="428">
        <v>0</v>
      </c>
      <c r="AE166" s="427">
        <v>0</v>
      </c>
      <c r="AF166" s="429">
        <v>0</v>
      </c>
      <c r="AG166" s="426">
        <v>0</v>
      </c>
      <c r="AH166" s="427"/>
      <c r="AI166" s="857"/>
      <c r="AJ166" s="681"/>
      <c r="AK166" s="427"/>
      <c r="AL166" s="429"/>
      <c r="AM166" s="428"/>
      <c r="AN166" s="427"/>
      <c r="AO166" s="427"/>
      <c r="AP166" s="427"/>
      <c r="AQ166" s="427"/>
      <c r="AR166" s="429"/>
      <c r="AS166" s="426"/>
      <c r="AT166" s="429"/>
      <c r="AU166" s="428"/>
      <c r="AV166" s="427"/>
      <c r="AW166" s="430"/>
      <c r="AX166" s="427"/>
      <c r="AY166" s="429"/>
      <c r="AZ166" s="431"/>
      <c r="BA166" s="432"/>
      <c r="BB166" s="433"/>
      <c r="BC166" s="434">
        <f>SUM(M166:BB166)</f>
        <v>100</v>
      </c>
    </row>
    <row r="167" spans="1:55" ht="49.5" customHeight="1" x14ac:dyDescent="0.6">
      <c r="A167" s="1564"/>
      <c r="B167" s="1565"/>
      <c r="C167" s="1565"/>
      <c r="D167" s="1565"/>
      <c r="E167" s="1566"/>
      <c r="F167" s="1498"/>
      <c r="G167" s="435" t="s">
        <v>495</v>
      </c>
      <c r="H167" s="436"/>
      <c r="I167" s="437"/>
      <c r="J167" s="658"/>
      <c r="K167" s="438">
        <f t="shared" ref="K167:AN167" si="43">M166</f>
        <v>0</v>
      </c>
      <c r="L167" s="497">
        <f t="shared" si="43"/>
        <v>0</v>
      </c>
      <c r="M167" s="342">
        <f>O166</f>
        <v>20</v>
      </c>
      <c r="N167" s="345">
        <f>P166</f>
        <v>30</v>
      </c>
      <c r="O167" s="345">
        <f>Q166</f>
        <v>30</v>
      </c>
      <c r="P167" s="345">
        <f>R166</f>
        <v>0</v>
      </c>
      <c r="Q167" s="346">
        <f>S166</f>
        <v>20</v>
      </c>
      <c r="R167" s="342">
        <f t="shared" si="43"/>
        <v>0</v>
      </c>
      <c r="S167" s="343">
        <f t="shared" si="43"/>
        <v>0</v>
      </c>
      <c r="T167" s="345">
        <f t="shared" si="43"/>
        <v>0</v>
      </c>
      <c r="U167" s="344">
        <f t="shared" si="43"/>
        <v>0</v>
      </c>
      <c r="V167" s="346">
        <f t="shared" si="43"/>
        <v>0</v>
      </c>
      <c r="W167" s="342">
        <f t="shared" si="43"/>
        <v>0</v>
      </c>
      <c r="X167" s="344">
        <f t="shared" si="43"/>
        <v>0</v>
      </c>
      <c r="Y167" s="440">
        <f t="shared" si="43"/>
        <v>0</v>
      </c>
      <c r="Z167" s="344">
        <f t="shared" si="43"/>
        <v>0</v>
      </c>
      <c r="AA167" s="346">
        <f t="shared" si="43"/>
        <v>0</v>
      </c>
      <c r="AB167" s="342">
        <f t="shared" si="43"/>
        <v>0</v>
      </c>
      <c r="AC167" s="345">
        <f t="shared" si="43"/>
        <v>0</v>
      </c>
      <c r="AD167" s="343">
        <f t="shared" si="43"/>
        <v>0</v>
      </c>
      <c r="AE167" s="345">
        <f t="shared" si="43"/>
        <v>0</v>
      </c>
      <c r="AF167" s="344">
        <f t="shared" si="43"/>
        <v>0</v>
      </c>
      <c r="AG167" s="342">
        <f t="shared" si="43"/>
        <v>0</v>
      </c>
      <c r="AH167" s="498">
        <f t="shared" si="43"/>
        <v>0</v>
      </c>
      <c r="AI167" s="858">
        <f t="shared" si="43"/>
        <v>0</v>
      </c>
      <c r="AJ167" s="343">
        <f t="shared" si="43"/>
        <v>0</v>
      </c>
      <c r="AK167" s="345">
        <f t="shared" si="43"/>
        <v>0</v>
      </c>
      <c r="AL167" s="344">
        <f t="shared" si="43"/>
        <v>0</v>
      </c>
      <c r="AM167" s="343">
        <f t="shared" si="43"/>
        <v>0</v>
      </c>
      <c r="AN167" s="345">
        <f t="shared" si="43"/>
        <v>0</v>
      </c>
      <c r="AO167" s="345"/>
      <c r="AP167" s="345"/>
      <c r="AQ167" s="345"/>
      <c r="AR167" s="344"/>
      <c r="AS167" s="342"/>
      <c r="AT167" s="344"/>
      <c r="AU167" s="343"/>
      <c r="AV167" s="345"/>
      <c r="AW167" s="835"/>
      <c r="AX167" s="339"/>
      <c r="AY167" s="336"/>
      <c r="AZ167" s="341"/>
      <c r="BA167" s="347"/>
      <c r="BB167" s="348"/>
      <c r="BC167" s="349">
        <f>SUM(K167:BB167)</f>
        <v>100</v>
      </c>
    </row>
    <row r="168" spans="1:55" ht="49.5" customHeight="1" x14ac:dyDescent="0.6">
      <c r="A168" s="1567"/>
      <c r="B168" s="1568"/>
      <c r="C168" s="1568"/>
      <c r="D168" s="1568"/>
      <c r="E168" s="1569"/>
      <c r="F168" s="1499"/>
      <c r="G168" s="441" t="s">
        <v>497</v>
      </c>
      <c r="H168" s="660">
        <f t="shared" ref="H168:AO168" si="44">K166</f>
        <v>0</v>
      </c>
      <c r="I168" s="661">
        <f t="shared" si="44"/>
        <v>0</v>
      </c>
      <c r="J168" s="353">
        <f t="shared" si="44"/>
        <v>0</v>
      </c>
      <c r="K168" s="353">
        <f t="shared" si="44"/>
        <v>0</v>
      </c>
      <c r="L168" s="443">
        <f t="shared" si="44"/>
        <v>20</v>
      </c>
      <c r="M168" s="351">
        <f t="shared" si="44"/>
        <v>30</v>
      </c>
      <c r="N168" s="354">
        <f t="shared" si="44"/>
        <v>30</v>
      </c>
      <c r="O168" s="354">
        <f t="shared" si="44"/>
        <v>0</v>
      </c>
      <c r="P168" s="354">
        <f t="shared" si="44"/>
        <v>20</v>
      </c>
      <c r="Q168" s="355">
        <f t="shared" si="44"/>
        <v>0</v>
      </c>
      <c r="R168" s="351">
        <f t="shared" si="44"/>
        <v>0</v>
      </c>
      <c r="S168" s="353">
        <f t="shared" si="44"/>
        <v>0</v>
      </c>
      <c r="T168" s="354">
        <f t="shared" si="44"/>
        <v>0</v>
      </c>
      <c r="U168" s="352">
        <f t="shared" si="44"/>
        <v>0</v>
      </c>
      <c r="V168" s="355">
        <f t="shared" si="44"/>
        <v>0</v>
      </c>
      <c r="W168" s="351">
        <f t="shared" si="44"/>
        <v>0</v>
      </c>
      <c r="X168" s="352">
        <f t="shared" si="44"/>
        <v>0</v>
      </c>
      <c r="Y168" s="353">
        <f t="shared" si="44"/>
        <v>0</v>
      </c>
      <c r="Z168" s="354">
        <f t="shared" si="44"/>
        <v>0</v>
      </c>
      <c r="AA168" s="355">
        <f t="shared" si="44"/>
        <v>0</v>
      </c>
      <c r="AB168" s="351">
        <f t="shared" si="44"/>
        <v>0</v>
      </c>
      <c r="AC168" s="354">
        <f t="shared" si="44"/>
        <v>0</v>
      </c>
      <c r="AD168" s="353">
        <f t="shared" si="44"/>
        <v>0</v>
      </c>
      <c r="AE168" s="354">
        <f t="shared" si="44"/>
        <v>0</v>
      </c>
      <c r="AF168" s="352">
        <f t="shared" si="44"/>
        <v>0</v>
      </c>
      <c r="AG168" s="351">
        <f t="shared" si="44"/>
        <v>0</v>
      </c>
      <c r="AH168" s="354">
        <f t="shared" si="44"/>
        <v>0</v>
      </c>
      <c r="AI168" s="354">
        <f t="shared" si="44"/>
        <v>0</v>
      </c>
      <c r="AJ168" s="353">
        <f t="shared" si="44"/>
        <v>0</v>
      </c>
      <c r="AK168" s="354">
        <f t="shared" si="44"/>
        <v>0</v>
      </c>
      <c r="AL168" s="352">
        <f t="shared" si="44"/>
        <v>0</v>
      </c>
      <c r="AM168" s="353">
        <f t="shared" si="44"/>
        <v>0</v>
      </c>
      <c r="AN168" s="354">
        <f t="shared" si="44"/>
        <v>0</v>
      </c>
      <c r="AO168" s="354">
        <f t="shared" si="44"/>
        <v>0</v>
      </c>
      <c r="AP168" s="354"/>
      <c r="AQ168" s="354"/>
      <c r="AR168" s="352"/>
      <c r="AS168" s="351"/>
      <c r="AT168" s="352"/>
      <c r="AU168" s="353"/>
      <c r="AV168" s="354"/>
      <c r="AW168" s="444"/>
      <c r="AX168" s="354"/>
      <c r="AY168" s="352"/>
      <c r="AZ168" s="355"/>
      <c r="BA168" s="444"/>
      <c r="BB168" s="445"/>
      <c r="BC168" s="446">
        <f>SUM(J168:BB168)</f>
        <v>100</v>
      </c>
    </row>
    <row r="169" spans="1:55" ht="49.5" customHeight="1" x14ac:dyDescent="0.6">
      <c r="A169" s="1472"/>
      <c r="B169" s="1473"/>
      <c r="C169" s="1602" t="s">
        <v>499</v>
      </c>
      <c r="D169" s="1477"/>
      <c r="E169" s="1478"/>
      <c r="F169" s="1479"/>
      <c r="G169" s="1477"/>
      <c r="H169" s="662"/>
      <c r="I169" s="663">
        <f t="shared" ref="I169:S169" si="45">H169+I168-I167</f>
        <v>0</v>
      </c>
      <c r="J169" s="563">
        <f t="shared" si="45"/>
        <v>0</v>
      </c>
      <c r="K169" s="364">
        <f t="shared" si="45"/>
        <v>0</v>
      </c>
      <c r="L169" s="602">
        <f t="shared" si="45"/>
        <v>20</v>
      </c>
      <c r="M169" s="362">
        <f t="shared" si="45"/>
        <v>30</v>
      </c>
      <c r="N169" s="365">
        <f t="shared" si="45"/>
        <v>30</v>
      </c>
      <c r="O169" s="564">
        <f t="shared" si="45"/>
        <v>0</v>
      </c>
      <c r="P169" s="364">
        <f t="shared" si="45"/>
        <v>20</v>
      </c>
      <c r="Q169" s="566">
        <f t="shared" si="45"/>
        <v>0</v>
      </c>
      <c r="R169" s="567">
        <f t="shared" si="45"/>
        <v>0</v>
      </c>
      <c r="S169" s="823">
        <f t="shared" si="45"/>
        <v>0</v>
      </c>
      <c r="T169" s="824"/>
      <c r="U169" s="825"/>
      <c r="V169" s="839"/>
      <c r="W169" s="826"/>
      <c r="X169" s="824"/>
      <c r="Y169" s="456"/>
      <c r="Z169" s="824"/>
      <c r="AA169" s="825"/>
      <c r="AB169" s="826"/>
      <c r="AC169" s="824"/>
      <c r="AD169" s="456"/>
      <c r="AE169" s="824"/>
      <c r="AF169" s="825"/>
      <c r="AG169" s="454"/>
      <c r="AH169" s="824"/>
      <c r="AI169" s="824"/>
      <c r="AJ169" s="824"/>
      <c r="AK169" s="824"/>
      <c r="AL169" s="825"/>
      <c r="AM169" s="823"/>
      <c r="AN169" s="824"/>
      <c r="AO169" s="824"/>
      <c r="AP169" s="859"/>
      <c r="AQ169" s="860"/>
      <c r="AR169" s="861"/>
      <c r="AS169" s="862"/>
      <c r="AT169" s="861"/>
      <c r="AU169" s="863"/>
      <c r="AV169" s="824"/>
      <c r="AW169" s="606"/>
      <c r="AX169" s="550"/>
      <c r="AY169" s="603"/>
      <c r="AZ169" s="604"/>
      <c r="BA169" s="606"/>
      <c r="BB169" s="607"/>
      <c r="BC169" s="608"/>
    </row>
    <row r="170" spans="1:55" ht="49.5" customHeight="1" x14ac:dyDescent="0.6">
      <c r="A170" s="1474"/>
      <c r="B170" s="1475"/>
      <c r="C170" s="1597" t="s">
        <v>500</v>
      </c>
      <c r="D170" s="1480"/>
      <c r="E170" s="1481"/>
      <c r="F170" s="1603"/>
      <c r="G170" s="1480"/>
      <c r="H170" s="459">
        <f>J166</f>
        <v>0</v>
      </c>
      <c r="I170" s="460">
        <f>K166</f>
        <v>0</v>
      </c>
      <c r="J170" s="656">
        <f t="shared" ref="J170:BB170" si="46">L166</f>
        <v>0</v>
      </c>
      <c r="K170" s="461"/>
      <c r="L170" s="462">
        <f>M166</f>
        <v>0</v>
      </c>
      <c r="M170" s="375"/>
      <c r="N170" s="378">
        <f t="shared" ref="N170:S170" si="47">O166</f>
        <v>20</v>
      </c>
      <c r="O170" s="378">
        <f t="shared" si="47"/>
        <v>30</v>
      </c>
      <c r="P170" s="378">
        <f t="shared" si="47"/>
        <v>30</v>
      </c>
      <c r="Q170" s="379">
        <f t="shared" si="47"/>
        <v>0</v>
      </c>
      <c r="R170" s="845">
        <f t="shared" si="47"/>
        <v>20</v>
      </c>
      <c r="S170" s="830">
        <f t="shared" si="47"/>
        <v>0</v>
      </c>
      <c r="T170" s="829">
        <f t="shared" si="46"/>
        <v>0</v>
      </c>
      <c r="U170" s="827">
        <f t="shared" si="46"/>
        <v>0</v>
      </c>
      <c r="V170" s="864">
        <f t="shared" si="46"/>
        <v>0</v>
      </c>
      <c r="W170" s="865">
        <f t="shared" si="46"/>
        <v>0</v>
      </c>
      <c r="X170" s="866">
        <f t="shared" si="46"/>
        <v>0</v>
      </c>
      <c r="Y170" s="830">
        <f t="shared" si="46"/>
        <v>0</v>
      </c>
      <c r="Z170" s="829">
        <f t="shared" si="46"/>
        <v>0</v>
      </c>
      <c r="AA170" s="867">
        <f t="shared" si="46"/>
        <v>0</v>
      </c>
      <c r="AB170" s="828">
        <f t="shared" si="46"/>
        <v>0</v>
      </c>
      <c r="AC170" s="829">
        <f t="shared" si="46"/>
        <v>0</v>
      </c>
      <c r="AD170" s="830">
        <f t="shared" si="46"/>
        <v>0</v>
      </c>
      <c r="AE170" s="829">
        <f t="shared" si="46"/>
        <v>0</v>
      </c>
      <c r="AF170" s="827">
        <f t="shared" si="46"/>
        <v>0</v>
      </c>
      <c r="AG170" s="828">
        <f t="shared" si="46"/>
        <v>0</v>
      </c>
      <c r="AH170" s="829">
        <f t="shared" si="46"/>
        <v>0</v>
      </c>
      <c r="AI170" s="829">
        <f t="shared" si="46"/>
        <v>0</v>
      </c>
      <c r="AJ170" s="830">
        <f t="shared" si="46"/>
        <v>0</v>
      </c>
      <c r="AK170" s="829">
        <f t="shared" si="46"/>
        <v>0</v>
      </c>
      <c r="AL170" s="827">
        <f t="shared" si="46"/>
        <v>0</v>
      </c>
      <c r="AM170" s="830">
        <f t="shared" si="46"/>
        <v>0</v>
      </c>
      <c r="AN170" s="829">
        <f t="shared" si="46"/>
        <v>0</v>
      </c>
      <c r="AO170" s="829">
        <f t="shared" si="46"/>
        <v>0</v>
      </c>
      <c r="AP170" s="868">
        <f t="shared" si="46"/>
        <v>0</v>
      </c>
      <c r="AQ170" s="868">
        <f t="shared" si="46"/>
        <v>0</v>
      </c>
      <c r="AR170" s="869">
        <f t="shared" si="46"/>
        <v>0</v>
      </c>
      <c r="AS170" s="870">
        <f t="shared" si="46"/>
        <v>0</v>
      </c>
      <c r="AT170" s="869">
        <f t="shared" si="46"/>
        <v>0</v>
      </c>
      <c r="AU170" s="871">
        <f t="shared" si="46"/>
        <v>0</v>
      </c>
      <c r="AV170" s="564">
        <f t="shared" si="46"/>
        <v>0</v>
      </c>
      <c r="AW170" s="568">
        <f t="shared" si="46"/>
        <v>0</v>
      </c>
      <c r="AX170" s="564">
        <f t="shared" si="46"/>
        <v>0</v>
      </c>
      <c r="AY170" s="565">
        <f t="shared" si="46"/>
        <v>0</v>
      </c>
      <c r="AZ170" s="566">
        <f t="shared" si="46"/>
        <v>0</v>
      </c>
      <c r="BA170" s="568">
        <f t="shared" si="46"/>
        <v>100</v>
      </c>
      <c r="BB170" s="569">
        <f t="shared" si="46"/>
        <v>0</v>
      </c>
      <c r="BC170" s="570"/>
    </row>
    <row r="171" spans="1:55" ht="49.5" customHeight="1" thickBot="1" x14ac:dyDescent="0.65">
      <c r="A171" s="1455"/>
      <c r="B171" s="1476"/>
      <c r="C171" s="1598" t="s">
        <v>501</v>
      </c>
      <c r="D171" s="1583"/>
      <c r="E171" s="1584"/>
      <c r="F171" s="1588"/>
      <c r="G171" s="1583"/>
      <c r="H171" s="473"/>
      <c r="I171" s="474">
        <f t="shared" ref="I171:AN171" si="48">H171+I167-I170</f>
        <v>0</v>
      </c>
      <c r="J171" s="848">
        <f t="shared" si="48"/>
        <v>0</v>
      </c>
      <c r="K171" s="510">
        <f t="shared" si="48"/>
        <v>0</v>
      </c>
      <c r="L171" s="475">
        <f t="shared" si="48"/>
        <v>0</v>
      </c>
      <c r="M171" s="390">
        <f t="shared" si="48"/>
        <v>20</v>
      </c>
      <c r="N171" s="393">
        <f t="shared" si="48"/>
        <v>30</v>
      </c>
      <c r="O171" s="393">
        <f t="shared" si="48"/>
        <v>30</v>
      </c>
      <c r="P171" s="393">
        <f t="shared" si="48"/>
        <v>0</v>
      </c>
      <c r="Q171" s="394">
        <f t="shared" si="48"/>
        <v>20</v>
      </c>
      <c r="R171" s="390">
        <f t="shared" si="48"/>
        <v>0</v>
      </c>
      <c r="S171" s="872">
        <f t="shared" si="48"/>
        <v>0</v>
      </c>
      <c r="T171" s="873">
        <f t="shared" si="48"/>
        <v>0</v>
      </c>
      <c r="U171" s="874">
        <f t="shared" si="48"/>
        <v>0</v>
      </c>
      <c r="V171" s="875">
        <f t="shared" si="48"/>
        <v>0</v>
      </c>
      <c r="W171" s="515">
        <f t="shared" si="48"/>
        <v>0</v>
      </c>
      <c r="X171" s="513">
        <f t="shared" si="48"/>
        <v>0</v>
      </c>
      <c r="Y171" s="481">
        <f t="shared" si="48"/>
        <v>0</v>
      </c>
      <c r="Z171" s="513">
        <f t="shared" si="48"/>
        <v>0</v>
      </c>
      <c r="AA171" s="514">
        <f t="shared" si="48"/>
        <v>0</v>
      </c>
      <c r="AB171" s="515">
        <f t="shared" si="48"/>
        <v>0</v>
      </c>
      <c r="AC171" s="513">
        <f t="shared" si="48"/>
        <v>0</v>
      </c>
      <c r="AD171" s="853">
        <f t="shared" si="48"/>
        <v>0</v>
      </c>
      <c r="AE171" s="876">
        <f t="shared" si="48"/>
        <v>0</v>
      </c>
      <c r="AF171" s="877">
        <f t="shared" si="48"/>
        <v>0</v>
      </c>
      <c r="AG171" s="878">
        <f t="shared" si="48"/>
        <v>0</v>
      </c>
      <c r="AH171" s="876">
        <f t="shared" si="48"/>
        <v>0</v>
      </c>
      <c r="AI171" s="873">
        <f t="shared" si="48"/>
        <v>0</v>
      </c>
      <c r="AJ171" s="879">
        <f t="shared" si="48"/>
        <v>0</v>
      </c>
      <c r="AK171" s="876">
        <f t="shared" si="48"/>
        <v>0</v>
      </c>
      <c r="AL171" s="877">
        <f t="shared" si="48"/>
        <v>0</v>
      </c>
      <c r="AM171" s="879">
        <f t="shared" si="48"/>
        <v>0</v>
      </c>
      <c r="AN171" s="876">
        <f t="shared" si="48"/>
        <v>0</v>
      </c>
      <c r="AO171" s="880"/>
      <c r="AP171" s="876"/>
      <c r="AQ171" s="880"/>
      <c r="AR171" s="874"/>
      <c r="AS171" s="870"/>
      <c r="AT171" s="874"/>
      <c r="AU171" s="872"/>
      <c r="AV171" s="873"/>
      <c r="AW171" s="881"/>
      <c r="AX171" s="477"/>
      <c r="AY171" s="478"/>
      <c r="AZ171" s="479"/>
      <c r="BA171" s="488"/>
      <c r="BB171" s="489"/>
      <c r="BC171" s="244"/>
    </row>
    <row r="172" spans="1:55" ht="49.5" hidden="1" customHeight="1" x14ac:dyDescent="0.6">
      <c r="A172" s="1459" t="s">
        <v>532</v>
      </c>
      <c r="B172" s="1464"/>
      <c r="C172" s="1599" t="s">
        <v>541</v>
      </c>
      <c r="D172" s="1531"/>
      <c r="E172" s="1524"/>
      <c r="F172" s="1497"/>
      <c r="G172" s="553" t="s">
        <v>493</v>
      </c>
      <c r="H172" s="610"/>
      <c r="I172" s="611"/>
      <c r="J172" s="612"/>
      <c r="K172" s="612"/>
      <c r="L172" s="613"/>
      <c r="M172" s="610"/>
      <c r="N172" s="614"/>
      <c r="O172" s="614"/>
      <c r="P172" s="614"/>
      <c r="Q172" s="615"/>
      <c r="R172" s="610"/>
      <c r="S172" s="616"/>
      <c r="T172" s="727"/>
      <c r="U172" s="617"/>
      <c r="V172" s="625"/>
      <c r="W172" s="619"/>
      <c r="X172" s="620"/>
      <c r="Y172" s="621"/>
      <c r="Z172" s="524"/>
      <c r="AA172" s="625"/>
      <c r="AB172" s="623"/>
      <c r="AC172" s="524"/>
      <c r="AD172" s="563"/>
      <c r="AE172" s="524"/>
      <c r="AF172" s="620"/>
      <c r="AG172" s="623"/>
      <c r="AH172" s="524"/>
      <c r="AI172" s="524"/>
      <c r="AJ172" s="621"/>
      <c r="AK172" s="524"/>
      <c r="AL172" s="620"/>
      <c r="AM172" s="621"/>
      <c r="AN172" s="524"/>
      <c r="AO172" s="524"/>
      <c r="AP172" s="524"/>
      <c r="AQ172" s="524"/>
      <c r="AR172" s="620"/>
      <c r="AS172" s="623"/>
      <c r="AT172" s="620"/>
      <c r="AU172" s="621"/>
      <c r="AV172" s="524"/>
      <c r="AW172" s="624"/>
      <c r="AX172" s="524"/>
      <c r="AY172" s="620"/>
      <c r="AZ172" s="625"/>
      <c r="BA172" s="626"/>
      <c r="BB172" s="627"/>
      <c r="BC172" s="198"/>
    </row>
    <row r="173" spans="1:55" ht="49.5" hidden="1" customHeight="1" x14ac:dyDescent="0.6">
      <c r="A173" s="525"/>
      <c r="B173" s="276"/>
      <c r="C173" s="1600"/>
      <c r="D173" s="1533"/>
      <c r="E173" s="1526"/>
      <c r="F173" s="1498"/>
      <c r="G173" s="628" t="s">
        <v>495</v>
      </c>
      <c r="H173" s="629"/>
      <c r="I173" s="630"/>
      <c r="J173" s="631"/>
      <c r="K173" s="631"/>
      <c r="L173" s="632"/>
      <c r="M173" s="629"/>
      <c r="N173" s="633"/>
      <c r="O173" s="633"/>
      <c r="P173" s="633"/>
      <c r="Q173" s="634"/>
      <c r="R173" s="629"/>
      <c r="S173" s="635"/>
      <c r="T173" s="551"/>
      <c r="U173" s="391"/>
      <c r="V173" s="394"/>
      <c r="W173" s="390"/>
      <c r="X173" s="391"/>
      <c r="Y173" s="392"/>
      <c r="Z173" s="393"/>
      <c r="AA173" s="394"/>
      <c r="AB173" s="390"/>
      <c r="AC173" s="393"/>
      <c r="AD173" s="392"/>
      <c r="AE173" s="393"/>
      <c r="AF173" s="391"/>
      <c r="AG173" s="390"/>
      <c r="AH173" s="393"/>
      <c r="AI173" s="393"/>
      <c r="AJ173" s="392"/>
      <c r="AK173" s="393"/>
      <c r="AL173" s="391"/>
      <c r="AM173" s="392"/>
      <c r="AN173" s="393"/>
      <c r="AO173" s="393"/>
      <c r="AP173" s="393"/>
      <c r="AQ173" s="393"/>
      <c r="AR173" s="391"/>
      <c r="AS173" s="390"/>
      <c r="AT173" s="391"/>
      <c r="AU173" s="392"/>
      <c r="AV173" s="393"/>
      <c r="AW173" s="637"/>
      <c r="AX173" s="393"/>
      <c r="AY173" s="391"/>
      <c r="AZ173" s="394"/>
      <c r="BA173" s="637"/>
      <c r="BB173" s="638"/>
      <c r="BC173" s="244"/>
    </row>
    <row r="174" spans="1:55" ht="49.5" hidden="1" customHeight="1" x14ac:dyDescent="0.6">
      <c r="A174" s="1500" t="s">
        <v>542</v>
      </c>
      <c r="B174" s="1501"/>
      <c r="C174" s="1601"/>
      <c r="D174" s="1560"/>
      <c r="E174" s="1529"/>
      <c r="F174" s="1499"/>
      <c r="G174" s="172" t="s">
        <v>497</v>
      </c>
      <c r="H174" s="532"/>
      <c r="I174" s="533"/>
      <c r="J174" s="534"/>
      <c r="K174" s="534"/>
      <c r="L174" s="535"/>
      <c r="M174" s="532"/>
      <c r="N174" s="536"/>
      <c r="O174" s="536"/>
      <c r="P174" s="536"/>
      <c r="Q174" s="537"/>
      <c r="R174" s="532"/>
      <c r="S174" s="639"/>
      <c r="T174" s="539"/>
      <c r="U174" s="540"/>
      <c r="V174" s="541"/>
      <c r="W174" s="542"/>
      <c r="X174" s="540"/>
      <c r="Y174" s="543"/>
      <c r="Z174" s="539"/>
      <c r="AA174" s="541"/>
      <c r="AB174" s="542"/>
      <c r="AC174" s="539"/>
      <c r="AD174" s="543"/>
      <c r="AE174" s="539"/>
      <c r="AF174" s="540"/>
      <c r="AG174" s="542"/>
      <c r="AH174" s="539"/>
      <c r="AI174" s="539"/>
      <c r="AJ174" s="543"/>
      <c r="AK174" s="539"/>
      <c r="AL174" s="540"/>
      <c r="AM174" s="543"/>
      <c r="AN174" s="539"/>
      <c r="AO174" s="539"/>
      <c r="AP174" s="539"/>
      <c r="AQ174" s="539"/>
      <c r="AR174" s="540"/>
      <c r="AS174" s="542"/>
      <c r="AT174" s="540"/>
      <c r="AU174" s="543"/>
      <c r="AV174" s="539"/>
      <c r="AW174" s="544"/>
      <c r="AX174" s="539"/>
      <c r="AY174" s="540"/>
      <c r="AZ174" s="541"/>
      <c r="BA174" s="544"/>
      <c r="BB174" s="545"/>
      <c r="BC174" s="546"/>
    </row>
    <row r="175" spans="1:55" ht="49.5" hidden="1" customHeight="1" x14ac:dyDescent="0.6">
      <c r="A175" s="1472" t="s">
        <v>498</v>
      </c>
      <c r="B175" s="1473"/>
      <c r="C175" s="1477" t="s">
        <v>499</v>
      </c>
      <c r="D175" s="1477"/>
      <c r="E175" s="1478"/>
      <c r="F175" s="1479"/>
      <c r="G175" s="1477"/>
      <c r="H175" s="567"/>
      <c r="I175" s="565"/>
      <c r="J175" s="563"/>
      <c r="K175" s="563"/>
      <c r="L175" s="602"/>
      <c r="M175" s="567"/>
      <c r="N175" s="564"/>
      <c r="O175" s="564"/>
      <c r="P175" s="564"/>
      <c r="Q175" s="566"/>
      <c r="R175" s="567"/>
      <c r="S175" s="549"/>
      <c r="T175" s="550"/>
      <c r="U175" s="603"/>
      <c r="V175" s="604"/>
      <c r="W175" s="605"/>
      <c r="X175" s="603"/>
      <c r="Y175" s="549"/>
      <c r="Z175" s="550"/>
      <c r="AA175" s="604"/>
      <c r="AB175" s="605"/>
      <c r="AC175" s="550"/>
      <c r="AD175" s="549"/>
      <c r="AE175" s="550"/>
      <c r="AF175" s="603"/>
      <c r="AG175" s="605"/>
      <c r="AH175" s="550"/>
      <c r="AI175" s="550"/>
      <c r="AJ175" s="549"/>
      <c r="AK175" s="550"/>
      <c r="AL175" s="603"/>
      <c r="AM175" s="549"/>
      <c r="AN175" s="550"/>
      <c r="AO175" s="550"/>
      <c r="AP175" s="550"/>
      <c r="AQ175" s="550"/>
      <c r="AR175" s="603"/>
      <c r="AS175" s="605"/>
      <c r="AT175" s="603"/>
      <c r="AU175" s="549"/>
      <c r="AV175" s="550"/>
      <c r="AW175" s="606"/>
      <c r="AX175" s="550"/>
      <c r="AY175" s="603"/>
      <c r="AZ175" s="604"/>
      <c r="BA175" s="606"/>
      <c r="BB175" s="607"/>
      <c r="BC175" s="608"/>
    </row>
    <row r="176" spans="1:55" ht="49.5" hidden="1" customHeight="1" x14ac:dyDescent="0.6">
      <c r="A176" s="1474"/>
      <c r="B176" s="1475"/>
      <c r="C176" s="1480" t="s">
        <v>500</v>
      </c>
      <c r="D176" s="1480"/>
      <c r="E176" s="1481"/>
      <c r="F176" s="1474"/>
      <c r="G176" s="1433"/>
      <c r="H176" s="375"/>
      <c r="I176" s="376"/>
      <c r="J176" s="377"/>
      <c r="K176" s="377"/>
      <c r="L176" s="462"/>
      <c r="M176" s="375"/>
      <c r="N176" s="378"/>
      <c r="O176" s="378"/>
      <c r="P176" s="378"/>
      <c r="Q176" s="379"/>
      <c r="R176" s="375"/>
      <c r="S176" s="563"/>
      <c r="T176" s="564"/>
      <c r="U176" s="565"/>
      <c r="V176" s="566"/>
      <c r="W176" s="567"/>
      <c r="X176" s="565"/>
      <c r="Y176" s="563"/>
      <c r="Z176" s="564"/>
      <c r="AA176" s="566"/>
      <c r="AB176" s="567"/>
      <c r="AC176" s="564"/>
      <c r="AD176" s="563"/>
      <c r="AE176" s="564"/>
      <c r="AF176" s="565"/>
      <c r="AG176" s="567"/>
      <c r="AH176" s="564"/>
      <c r="AI176" s="564"/>
      <c r="AJ176" s="563"/>
      <c r="AK176" s="564"/>
      <c r="AL176" s="565"/>
      <c r="AM176" s="563"/>
      <c r="AN176" s="564"/>
      <c r="AO176" s="564"/>
      <c r="AP176" s="564"/>
      <c r="AQ176" s="564"/>
      <c r="AR176" s="565"/>
      <c r="AS176" s="567"/>
      <c r="AT176" s="565"/>
      <c r="AU176" s="563"/>
      <c r="AV176" s="564"/>
      <c r="AW176" s="568"/>
      <c r="AX176" s="564"/>
      <c r="AY176" s="565"/>
      <c r="AZ176" s="566"/>
      <c r="BA176" s="568"/>
      <c r="BB176" s="569"/>
      <c r="BC176" s="570"/>
    </row>
    <row r="177" spans="1:55" ht="49.5" hidden="1" customHeight="1" thickBot="1" x14ac:dyDescent="0.65">
      <c r="A177" s="1455"/>
      <c r="B177" s="1476"/>
      <c r="C177" s="1583" t="s">
        <v>501</v>
      </c>
      <c r="D177" s="1583"/>
      <c r="E177" s="1584"/>
      <c r="F177" s="1588"/>
      <c r="G177" s="1583"/>
      <c r="H177" s="390"/>
      <c r="I177" s="391"/>
      <c r="J177" s="392"/>
      <c r="K177" s="392"/>
      <c r="L177" s="475"/>
      <c r="M177" s="390"/>
      <c r="N177" s="393"/>
      <c r="O177" s="393"/>
      <c r="P177" s="393"/>
      <c r="Q177" s="394"/>
      <c r="R177" s="390"/>
      <c r="S177" s="487"/>
      <c r="T177" s="477"/>
      <c r="U177" s="478"/>
      <c r="V177" s="479"/>
      <c r="W177" s="480"/>
      <c r="X177" s="478"/>
      <c r="Y177" s="487"/>
      <c r="Z177" s="477"/>
      <c r="AA177" s="479"/>
      <c r="AB177" s="480"/>
      <c r="AC177" s="477"/>
      <c r="AD177" s="487"/>
      <c r="AE177" s="477"/>
      <c r="AF177" s="478"/>
      <c r="AG177" s="480"/>
      <c r="AH177" s="477"/>
      <c r="AI177" s="477"/>
      <c r="AJ177" s="487"/>
      <c r="AK177" s="477"/>
      <c r="AL177" s="478"/>
      <c r="AM177" s="487"/>
      <c r="AN177" s="477"/>
      <c r="AO177" s="477"/>
      <c r="AP177" s="477"/>
      <c r="AQ177" s="477"/>
      <c r="AR177" s="478"/>
      <c r="AS177" s="480"/>
      <c r="AT177" s="478"/>
      <c r="AU177" s="487"/>
      <c r="AV177" s="477"/>
      <c r="AW177" s="488"/>
      <c r="AX177" s="477"/>
      <c r="AY177" s="478"/>
      <c r="AZ177" s="479"/>
      <c r="BA177" s="488"/>
      <c r="BB177" s="489"/>
      <c r="BC177" s="490"/>
    </row>
    <row r="178" spans="1:55" ht="49.5" hidden="1" customHeight="1" x14ac:dyDescent="0.6">
      <c r="A178" s="882"/>
      <c r="B178" s="883"/>
      <c r="C178" s="1546" t="s">
        <v>543</v>
      </c>
      <c r="D178" s="1547"/>
      <c r="E178" s="1547"/>
      <c r="F178" s="1547"/>
      <c r="G178" s="1547"/>
      <c r="H178" s="623"/>
      <c r="I178" s="620"/>
      <c r="J178" s="621"/>
      <c r="K178" s="621"/>
      <c r="L178" s="884"/>
      <c r="M178" s="623"/>
      <c r="N178" s="524"/>
      <c r="O178" s="524"/>
      <c r="P178" s="524"/>
      <c r="Q178" s="625"/>
      <c r="R178" s="623"/>
      <c r="S178" s="748"/>
      <c r="T178" s="885"/>
      <c r="U178" s="886"/>
      <c r="V178" s="751"/>
      <c r="W178" s="752"/>
      <c r="X178" s="750"/>
      <c r="Y178" s="621"/>
      <c r="Z178" s="524"/>
      <c r="AA178" s="625"/>
      <c r="AB178" s="752"/>
      <c r="AC178" s="718"/>
      <c r="AD178" s="719"/>
      <c r="AE178" s="718"/>
      <c r="AF178" s="750"/>
      <c r="AG178" s="752"/>
      <c r="AH178" s="718"/>
      <c r="AI178" s="718"/>
      <c r="AJ178" s="719"/>
      <c r="AK178" s="718"/>
      <c r="AL178" s="750"/>
      <c r="AM178" s="719"/>
      <c r="AN178" s="718"/>
      <c r="AO178" s="718"/>
      <c r="AP178" s="718"/>
      <c r="AQ178" s="718"/>
      <c r="AR178" s="750"/>
      <c r="AS178" s="752"/>
      <c r="AT178" s="750"/>
      <c r="AU178" s="719"/>
      <c r="AV178" s="718"/>
      <c r="AW178" s="753"/>
      <c r="AX178" s="718"/>
      <c r="AY178" s="750"/>
      <c r="AZ178" s="751"/>
      <c r="BA178" s="753"/>
      <c r="BB178" s="754"/>
      <c r="BC178" s="755"/>
    </row>
    <row r="179" spans="1:55" ht="49.5" hidden="1" customHeight="1" x14ac:dyDescent="0.6">
      <c r="A179" s="887"/>
      <c r="B179" s="888"/>
      <c r="C179" s="1597" t="s">
        <v>525</v>
      </c>
      <c r="D179" s="1480"/>
      <c r="E179" s="1480"/>
      <c r="F179" s="1480"/>
      <c r="G179" s="1480"/>
      <c r="H179" s="467"/>
      <c r="I179" s="465"/>
      <c r="J179" s="463"/>
      <c r="K179" s="463"/>
      <c r="L179" s="889"/>
      <c r="M179" s="467"/>
      <c r="N179" s="464"/>
      <c r="O179" s="464"/>
      <c r="P179" s="464"/>
      <c r="Q179" s="466"/>
      <c r="R179" s="467"/>
      <c r="S179" s="890"/>
      <c r="T179" s="891"/>
      <c r="U179" s="892"/>
      <c r="V179" s="893"/>
      <c r="W179" s="894"/>
      <c r="X179" s="756"/>
      <c r="Y179" s="469"/>
      <c r="Z179" s="468"/>
      <c r="AA179" s="757"/>
      <c r="AB179" s="758"/>
      <c r="AC179" s="468"/>
      <c r="AD179" s="469"/>
      <c r="AE179" s="468"/>
      <c r="AF179" s="756"/>
      <c r="AG179" s="758"/>
      <c r="AH179" s="468"/>
      <c r="AI179" s="468"/>
      <c r="AJ179" s="469"/>
      <c r="AK179" s="468"/>
      <c r="AL179" s="756"/>
      <c r="AM179" s="469"/>
      <c r="AN179" s="468"/>
      <c r="AO179" s="468"/>
      <c r="AP179" s="468"/>
      <c r="AQ179" s="468"/>
      <c r="AR179" s="756"/>
      <c r="AS179" s="758"/>
      <c r="AT179" s="756"/>
      <c r="AU179" s="469"/>
      <c r="AV179" s="468"/>
      <c r="AW179" s="759"/>
      <c r="AX179" s="468"/>
      <c r="AY179" s="756"/>
      <c r="AZ179" s="757"/>
      <c r="BA179" s="759"/>
      <c r="BB179" s="760"/>
      <c r="BC179" s="761"/>
    </row>
    <row r="180" spans="1:55" ht="49.5" hidden="1" customHeight="1" thickBot="1" x14ac:dyDescent="0.65">
      <c r="A180" s="895"/>
      <c r="B180" s="896"/>
      <c r="C180" s="1598" t="s">
        <v>526</v>
      </c>
      <c r="D180" s="1583"/>
      <c r="E180" s="1583"/>
      <c r="F180" s="1583"/>
      <c r="G180" s="1583"/>
      <c r="H180" s="390"/>
      <c r="I180" s="391"/>
      <c r="J180" s="392"/>
      <c r="K180" s="392"/>
      <c r="L180" s="475"/>
      <c r="M180" s="390"/>
      <c r="N180" s="393"/>
      <c r="O180" s="393"/>
      <c r="P180" s="393"/>
      <c r="Q180" s="394"/>
      <c r="R180" s="390"/>
      <c r="S180" s="890"/>
      <c r="T180" s="891"/>
      <c r="U180" s="756"/>
      <c r="V180" s="757"/>
      <c r="W180" s="758"/>
      <c r="X180" s="756"/>
      <c r="Y180" s="469"/>
      <c r="Z180" s="468"/>
      <c r="AA180" s="757"/>
      <c r="AB180" s="758"/>
      <c r="AC180" s="468"/>
      <c r="AD180" s="469"/>
      <c r="AE180" s="468"/>
      <c r="AF180" s="756"/>
      <c r="AG180" s="758"/>
      <c r="AH180" s="468"/>
      <c r="AI180" s="468"/>
      <c r="AJ180" s="469"/>
      <c r="AK180" s="468"/>
      <c r="AL180" s="756"/>
      <c r="AM180" s="469"/>
      <c r="AN180" s="468"/>
      <c r="AO180" s="468"/>
      <c r="AP180" s="468"/>
      <c r="AQ180" s="468"/>
      <c r="AR180" s="756"/>
      <c r="AS180" s="758"/>
      <c r="AT180" s="756"/>
      <c r="AU180" s="469"/>
      <c r="AV180" s="468"/>
      <c r="AW180" s="759"/>
      <c r="AX180" s="468"/>
      <c r="AY180" s="756"/>
      <c r="AZ180" s="757"/>
      <c r="BA180" s="759"/>
      <c r="BB180" s="760"/>
      <c r="BC180" s="761"/>
    </row>
    <row r="181" spans="1:55" ht="49.5" hidden="1" customHeight="1" x14ac:dyDescent="0.6">
      <c r="A181" s="1459" t="s">
        <v>544</v>
      </c>
      <c r="B181" s="1464"/>
      <c r="C181" s="1591" t="s">
        <v>545</v>
      </c>
      <c r="D181" s="1592"/>
      <c r="E181" s="832"/>
      <c r="F181" s="1497"/>
      <c r="G181" s="553" t="s">
        <v>493</v>
      </c>
      <c r="H181" s="610"/>
      <c r="I181" s="611"/>
      <c r="J181" s="612"/>
      <c r="K181" s="612"/>
      <c r="L181" s="613"/>
      <c r="M181" s="610"/>
      <c r="N181" s="614"/>
      <c r="O181" s="614"/>
      <c r="P181" s="614"/>
      <c r="Q181" s="615"/>
      <c r="R181" s="610"/>
      <c r="S181" s="616"/>
      <c r="T181" s="727"/>
      <c r="U181" s="620"/>
      <c r="V181" s="618"/>
      <c r="W181" s="623"/>
      <c r="X181" s="620"/>
      <c r="Y181" s="621"/>
      <c r="Z181" s="524"/>
      <c r="AA181" s="625"/>
      <c r="AB181" s="623"/>
      <c r="AC181" s="524"/>
      <c r="AD181" s="621"/>
      <c r="AE181" s="524"/>
      <c r="AF181" s="620"/>
      <c r="AG181" s="623"/>
      <c r="AH181" s="524"/>
      <c r="AI181" s="524"/>
      <c r="AJ181" s="621"/>
      <c r="AK181" s="524"/>
      <c r="AL181" s="620"/>
      <c r="AM181" s="621"/>
      <c r="AN181" s="524"/>
      <c r="AO181" s="524"/>
      <c r="AP181" s="524"/>
      <c r="AQ181" s="524"/>
      <c r="AR181" s="620"/>
      <c r="AS181" s="623"/>
      <c r="AT181" s="620"/>
      <c r="AU181" s="621"/>
      <c r="AV181" s="524"/>
      <c r="AW181" s="624"/>
      <c r="AX181" s="524"/>
      <c r="AY181" s="620"/>
      <c r="AZ181" s="625"/>
      <c r="BA181" s="626"/>
      <c r="BB181" s="627"/>
      <c r="BC181" s="198"/>
    </row>
    <row r="182" spans="1:55" ht="49.5" hidden="1" customHeight="1" x14ac:dyDescent="0.6">
      <c r="A182" s="525"/>
      <c r="B182" s="276"/>
      <c r="C182" s="1593"/>
      <c r="D182" s="1594"/>
      <c r="E182" s="552"/>
      <c r="F182" s="1498"/>
      <c r="G182" s="628" t="s">
        <v>495</v>
      </c>
      <c r="H182" s="629"/>
      <c r="I182" s="630"/>
      <c r="J182" s="631"/>
      <c r="K182" s="631"/>
      <c r="L182" s="632"/>
      <c r="M182" s="629"/>
      <c r="N182" s="633"/>
      <c r="O182" s="633"/>
      <c r="P182" s="633"/>
      <c r="Q182" s="634"/>
      <c r="R182" s="629"/>
      <c r="S182" s="635"/>
      <c r="T182" s="393"/>
      <c r="U182" s="391"/>
      <c r="V182" s="394"/>
      <c r="W182" s="390"/>
      <c r="X182" s="391"/>
      <c r="Y182" s="392"/>
      <c r="Z182" s="393"/>
      <c r="AA182" s="394"/>
      <c r="AB182" s="390"/>
      <c r="AC182" s="393"/>
      <c r="AD182" s="392"/>
      <c r="AE182" s="393"/>
      <c r="AF182" s="391"/>
      <c r="AG182" s="390"/>
      <c r="AH182" s="393"/>
      <c r="AI182" s="393"/>
      <c r="AJ182" s="392"/>
      <c r="AK182" s="393"/>
      <c r="AL182" s="391"/>
      <c r="AM182" s="392"/>
      <c r="AN182" s="393"/>
      <c r="AO182" s="393"/>
      <c r="AP182" s="393"/>
      <c r="AQ182" s="393"/>
      <c r="AR182" s="391"/>
      <c r="AS182" s="390"/>
      <c r="AT182" s="391"/>
      <c r="AU182" s="392"/>
      <c r="AV182" s="393"/>
      <c r="AW182" s="637"/>
      <c r="AX182" s="393"/>
      <c r="AY182" s="391"/>
      <c r="AZ182" s="394"/>
      <c r="BA182" s="637"/>
      <c r="BB182" s="638"/>
      <c r="BC182" s="244"/>
    </row>
    <row r="183" spans="1:55" ht="49.5" hidden="1" customHeight="1" x14ac:dyDescent="0.6">
      <c r="A183" s="1500" t="s">
        <v>546</v>
      </c>
      <c r="B183" s="1501"/>
      <c r="C183" s="1595"/>
      <c r="D183" s="1596"/>
      <c r="E183" s="574" t="s">
        <v>547</v>
      </c>
      <c r="F183" s="1499"/>
      <c r="G183" s="172" t="s">
        <v>497</v>
      </c>
      <c r="H183" s="532"/>
      <c r="I183" s="533"/>
      <c r="J183" s="534"/>
      <c r="K183" s="534"/>
      <c r="L183" s="535"/>
      <c r="M183" s="532"/>
      <c r="N183" s="536"/>
      <c r="O183" s="536"/>
      <c r="P183" s="536"/>
      <c r="Q183" s="537"/>
      <c r="R183" s="532"/>
      <c r="S183" s="543"/>
      <c r="T183" s="539"/>
      <c r="U183" s="540"/>
      <c r="V183" s="541"/>
      <c r="W183" s="542"/>
      <c r="X183" s="540"/>
      <c r="Y183" s="543"/>
      <c r="Z183" s="539"/>
      <c r="AA183" s="541"/>
      <c r="AB183" s="542"/>
      <c r="AC183" s="539"/>
      <c r="AD183" s="543"/>
      <c r="AE183" s="539"/>
      <c r="AF183" s="540"/>
      <c r="AG183" s="542"/>
      <c r="AH183" s="539"/>
      <c r="AI183" s="539"/>
      <c r="AJ183" s="543"/>
      <c r="AK183" s="539"/>
      <c r="AL183" s="540"/>
      <c r="AM183" s="543"/>
      <c r="AN183" s="539"/>
      <c r="AO183" s="539"/>
      <c r="AP183" s="539"/>
      <c r="AQ183" s="539"/>
      <c r="AR183" s="540"/>
      <c r="AS183" s="542"/>
      <c r="AT183" s="540"/>
      <c r="AU183" s="543"/>
      <c r="AV183" s="539"/>
      <c r="AW183" s="544"/>
      <c r="AX183" s="539"/>
      <c r="AY183" s="540"/>
      <c r="AZ183" s="541"/>
      <c r="BA183" s="544"/>
      <c r="BB183" s="545"/>
      <c r="BC183" s="546"/>
    </row>
    <row r="184" spans="1:55" ht="49.5" hidden="1" customHeight="1" x14ac:dyDescent="0.6">
      <c r="A184" s="1472" t="s">
        <v>498</v>
      </c>
      <c r="B184" s="1473"/>
      <c r="C184" s="1477" t="s">
        <v>499</v>
      </c>
      <c r="D184" s="1477"/>
      <c r="E184" s="1478"/>
      <c r="F184" s="1479"/>
      <c r="G184" s="1477"/>
      <c r="H184" s="362"/>
      <c r="I184" s="363"/>
      <c r="J184" s="364"/>
      <c r="K184" s="364"/>
      <c r="L184" s="547"/>
      <c r="M184" s="362"/>
      <c r="N184" s="365"/>
      <c r="O184" s="365"/>
      <c r="P184" s="365"/>
      <c r="Q184" s="366"/>
      <c r="R184" s="362"/>
      <c r="S184" s="449"/>
      <c r="T184" s="451"/>
      <c r="U184" s="448"/>
      <c r="V184" s="453"/>
      <c r="W184" s="447"/>
      <c r="X184" s="448"/>
      <c r="Y184" s="449"/>
      <c r="Z184" s="451"/>
      <c r="AA184" s="453"/>
      <c r="AB184" s="447"/>
      <c r="AC184" s="451"/>
      <c r="AD184" s="449"/>
      <c r="AE184" s="451"/>
      <c r="AF184" s="448"/>
      <c r="AG184" s="447"/>
      <c r="AH184" s="451"/>
      <c r="AI184" s="451"/>
      <c r="AJ184" s="449"/>
      <c r="AK184" s="451"/>
      <c r="AL184" s="448"/>
      <c r="AM184" s="449"/>
      <c r="AN184" s="451"/>
      <c r="AO184" s="451"/>
      <c r="AP184" s="451"/>
      <c r="AQ184" s="451"/>
      <c r="AR184" s="448"/>
      <c r="AS184" s="447"/>
      <c r="AT184" s="448"/>
      <c r="AU184" s="449"/>
      <c r="AV184" s="451"/>
      <c r="AW184" s="457"/>
      <c r="AX184" s="451"/>
      <c r="AY184" s="448"/>
      <c r="AZ184" s="453"/>
      <c r="BA184" s="457"/>
      <c r="BB184" s="458"/>
      <c r="BC184" s="655"/>
    </row>
    <row r="185" spans="1:55" ht="49.5" hidden="1" customHeight="1" x14ac:dyDescent="0.6">
      <c r="A185" s="1474"/>
      <c r="B185" s="1475"/>
      <c r="C185" s="1480" t="s">
        <v>500</v>
      </c>
      <c r="D185" s="1480"/>
      <c r="E185" s="1481"/>
      <c r="F185" s="1474"/>
      <c r="G185" s="1433"/>
      <c r="H185" s="375"/>
      <c r="I185" s="376"/>
      <c r="J185" s="377"/>
      <c r="K185" s="377"/>
      <c r="L185" s="462"/>
      <c r="M185" s="375"/>
      <c r="N185" s="378"/>
      <c r="O185" s="378"/>
      <c r="P185" s="378"/>
      <c r="Q185" s="379"/>
      <c r="R185" s="375"/>
      <c r="S185" s="463"/>
      <c r="T185" s="464"/>
      <c r="U185" s="465"/>
      <c r="V185" s="466"/>
      <c r="W185" s="467"/>
      <c r="X185" s="465"/>
      <c r="Y185" s="463"/>
      <c r="Z185" s="464"/>
      <c r="AA185" s="466"/>
      <c r="AB185" s="467"/>
      <c r="AC185" s="464"/>
      <c r="AD185" s="463"/>
      <c r="AE185" s="464"/>
      <c r="AF185" s="465"/>
      <c r="AG185" s="467"/>
      <c r="AH185" s="464"/>
      <c r="AI185" s="464"/>
      <c r="AJ185" s="463"/>
      <c r="AK185" s="464"/>
      <c r="AL185" s="465"/>
      <c r="AM185" s="463"/>
      <c r="AN185" s="464"/>
      <c r="AO185" s="464"/>
      <c r="AP185" s="464"/>
      <c r="AQ185" s="464"/>
      <c r="AR185" s="465"/>
      <c r="AS185" s="467"/>
      <c r="AT185" s="465"/>
      <c r="AU185" s="463"/>
      <c r="AV185" s="464"/>
      <c r="AW185" s="470"/>
      <c r="AX185" s="464"/>
      <c r="AY185" s="465"/>
      <c r="AZ185" s="466"/>
      <c r="BA185" s="470"/>
      <c r="BB185" s="471"/>
      <c r="BC185" s="472"/>
    </row>
    <row r="186" spans="1:55" ht="49.5" hidden="1" customHeight="1" thickBot="1" x14ac:dyDescent="0.65">
      <c r="A186" s="1455"/>
      <c r="B186" s="1476"/>
      <c r="C186" s="1583" t="s">
        <v>501</v>
      </c>
      <c r="D186" s="1583"/>
      <c r="E186" s="1584"/>
      <c r="F186" s="1484"/>
      <c r="G186" s="1485"/>
      <c r="H186" s="390"/>
      <c r="I186" s="391"/>
      <c r="J186" s="392"/>
      <c r="K186" s="392"/>
      <c r="L186" s="475"/>
      <c r="M186" s="390"/>
      <c r="N186" s="393"/>
      <c r="O186" s="393"/>
      <c r="P186" s="393"/>
      <c r="Q186" s="394"/>
      <c r="R186" s="390"/>
      <c r="S186" s="485"/>
      <c r="T186" s="484"/>
      <c r="U186" s="486"/>
      <c r="V186" s="400"/>
      <c r="W186" s="483"/>
      <c r="X186" s="486"/>
      <c r="Y186" s="485"/>
      <c r="Z186" s="484"/>
      <c r="AA186" s="400"/>
      <c r="AB186" s="483"/>
      <c r="AC186" s="484"/>
      <c r="AD186" s="485"/>
      <c r="AE186" s="484"/>
      <c r="AF186" s="486"/>
      <c r="AG186" s="483"/>
      <c r="AH186" s="484"/>
      <c r="AI186" s="484"/>
      <c r="AJ186" s="485"/>
      <c r="AK186" s="484"/>
      <c r="AL186" s="486"/>
      <c r="AM186" s="485"/>
      <c r="AN186" s="484"/>
      <c r="AO186" s="484"/>
      <c r="AP186" s="484"/>
      <c r="AQ186" s="484"/>
      <c r="AR186" s="486"/>
      <c r="AS186" s="483"/>
      <c r="AT186" s="486"/>
      <c r="AU186" s="485"/>
      <c r="AV186" s="484"/>
      <c r="AW186" s="640"/>
      <c r="AX186" s="484"/>
      <c r="AY186" s="486"/>
      <c r="AZ186" s="400"/>
      <c r="BA186" s="640"/>
      <c r="BB186" s="641"/>
      <c r="BC186" s="642"/>
    </row>
    <row r="187" spans="1:55" ht="49.5" hidden="1" customHeight="1" x14ac:dyDescent="0.6">
      <c r="A187" s="1459" t="s">
        <v>544</v>
      </c>
      <c r="B187" s="1464"/>
      <c r="C187" s="1591" t="s">
        <v>548</v>
      </c>
      <c r="D187" s="1592"/>
      <c r="E187" s="832"/>
      <c r="F187" s="1497"/>
      <c r="G187" s="553" t="s">
        <v>493</v>
      </c>
      <c r="H187" s="610"/>
      <c r="I187" s="611"/>
      <c r="J187" s="612"/>
      <c r="K187" s="612"/>
      <c r="L187" s="613"/>
      <c r="M187" s="610"/>
      <c r="N187" s="614"/>
      <c r="O187" s="614"/>
      <c r="P187" s="614"/>
      <c r="Q187" s="615"/>
      <c r="R187" s="610"/>
      <c r="S187" s="621"/>
      <c r="T187" s="524"/>
      <c r="U187" s="620"/>
      <c r="V187" s="625"/>
      <c r="W187" s="623"/>
      <c r="X187" s="620"/>
      <c r="Y187" s="621"/>
      <c r="Z187" s="524"/>
      <c r="AA187" s="625"/>
      <c r="AB187" s="623"/>
      <c r="AC187" s="524"/>
      <c r="AD187" s="621"/>
      <c r="AE187" s="524"/>
      <c r="AF187" s="620"/>
      <c r="AG187" s="623"/>
      <c r="AH187" s="524"/>
      <c r="AI187" s="524"/>
      <c r="AJ187" s="621"/>
      <c r="AK187" s="524"/>
      <c r="AL187" s="620"/>
      <c r="AM187" s="621"/>
      <c r="AN187" s="524"/>
      <c r="AO187" s="524"/>
      <c r="AP187" s="524"/>
      <c r="AQ187" s="524"/>
      <c r="AR187" s="620"/>
      <c r="AS187" s="623"/>
      <c r="AT187" s="620"/>
      <c r="AU187" s="621"/>
      <c r="AV187" s="524"/>
      <c r="AW187" s="624"/>
      <c r="AX187" s="524"/>
      <c r="AY187" s="620"/>
      <c r="AZ187" s="625"/>
      <c r="BA187" s="626"/>
      <c r="BB187" s="627"/>
      <c r="BC187" s="198"/>
    </row>
    <row r="188" spans="1:55" ht="49.5" hidden="1" customHeight="1" x14ac:dyDescent="0.6">
      <c r="A188" s="525"/>
      <c r="B188" s="276"/>
      <c r="C188" s="1593"/>
      <c r="D188" s="1594"/>
      <c r="E188" s="552"/>
      <c r="F188" s="1498"/>
      <c r="G188" s="628" t="s">
        <v>495</v>
      </c>
      <c r="H188" s="629"/>
      <c r="I188" s="630"/>
      <c r="J188" s="631"/>
      <c r="K188" s="631"/>
      <c r="L188" s="632"/>
      <c r="M188" s="629"/>
      <c r="N188" s="633"/>
      <c r="O188" s="633"/>
      <c r="P188" s="633"/>
      <c r="Q188" s="634"/>
      <c r="R188" s="629"/>
      <c r="S188" s="392"/>
      <c r="T188" s="393"/>
      <c r="U188" s="391"/>
      <c r="V188" s="394"/>
      <c r="W188" s="390"/>
      <c r="X188" s="391"/>
      <c r="Y188" s="392"/>
      <c r="Z188" s="393"/>
      <c r="AA188" s="394"/>
      <c r="AB188" s="390"/>
      <c r="AC188" s="393"/>
      <c r="AD188" s="392"/>
      <c r="AE188" s="393"/>
      <c r="AF188" s="391"/>
      <c r="AG188" s="390"/>
      <c r="AH188" s="393"/>
      <c r="AI188" s="393"/>
      <c r="AJ188" s="392"/>
      <c r="AK188" s="393"/>
      <c r="AL188" s="391"/>
      <c r="AM188" s="392"/>
      <c r="AN188" s="393"/>
      <c r="AO188" s="393"/>
      <c r="AP188" s="393"/>
      <c r="AQ188" s="393"/>
      <c r="AR188" s="391"/>
      <c r="AS188" s="390"/>
      <c r="AT188" s="391"/>
      <c r="AU188" s="392"/>
      <c r="AV188" s="393"/>
      <c r="AW188" s="637"/>
      <c r="AX188" s="393"/>
      <c r="AY188" s="391"/>
      <c r="AZ188" s="394"/>
      <c r="BA188" s="637"/>
      <c r="BB188" s="638"/>
      <c r="BC188" s="244"/>
    </row>
    <row r="189" spans="1:55" ht="49.5" hidden="1" customHeight="1" x14ac:dyDescent="0.6">
      <c r="A189" s="1500" t="s">
        <v>549</v>
      </c>
      <c r="B189" s="1501"/>
      <c r="C189" s="1595"/>
      <c r="D189" s="1596"/>
      <c r="E189" s="574" t="s">
        <v>547</v>
      </c>
      <c r="F189" s="1499"/>
      <c r="G189" s="172" t="s">
        <v>497</v>
      </c>
      <c r="H189" s="532"/>
      <c r="I189" s="533"/>
      <c r="J189" s="534"/>
      <c r="K189" s="534"/>
      <c r="L189" s="535"/>
      <c r="M189" s="532"/>
      <c r="N189" s="536"/>
      <c r="O189" s="536"/>
      <c r="P189" s="536"/>
      <c r="Q189" s="537"/>
      <c r="R189" s="532"/>
      <c r="S189" s="543"/>
      <c r="T189" s="539"/>
      <c r="U189" s="540"/>
      <c r="V189" s="541"/>
      <c r="W189" s="542"/>
      <c r="X189" s="540"/>
      <c r="Y189" s="543"/>
      <c r="Z189" s="539"/>
      <c r="AA189" s="541"/>
      <c r="AB189" s="542"/>
      <c r="AC189" s="539"/>
      <c r="AD189" s="543"/>
      <c r="AE189" s="539"/>
      <c r="AF189" s="540"/>
      <c r="AG189" s="542"/>
      <c r="AH189" s="539"/>
      <c r="AI189" s="539"/>
      <c r="AJ189" s="543"/>
      <c r="AK189" s="539"/>
      <c r="AL189" s="540"/>
      <c r="AM189" s="543"/>
      <c r="AN189" s="539"/>
      <c r="AO189" s="539"/>
      <c r="AP189" s="539"/>
      <c r="AQ189" s="539"/>
      <c r="AR189" s="540"/>
      <c r="AS189" s="542"/>
      <c r="AT189" s="540"/>
      <c r="AU189" s="543"/>
      <c r="AV189" s="539"/>
      <c r="AW189" s="544"/>
      <c r="AX189" s="539"/>
      <c r="AY189" s="540"/>
      <c r="AZ189" s="541"/>
      <c r="BA189" s="544"/>
      <c r="BB189" s="545"/>
      <c r="BC189" s="546"/>
    </row>
    <row r="190" spans="1:55" ht="49.5" hidden="1" customHeight="1" x14ac:dyDescent="0.6">
      <c r="A190" s="1472" t="s">
        <v>498</v>
      </c>
      <c r="B190" s="1473"/>
      <c r="C190" s="1477" t="s">
        <v>499</v>
      </c>
      <c r="D190" s="1477"/>
      <c r="E190" s="1478"/>
      <c r="F190" s="1479"/>
      <c r="G190" s="1477"/>
      <c r="H190" s="362"/>
      <c r="I190" s="363"/>
      <c r="J190" s="364"/>
      <c r="K190" s="364"/>
      <c r="L190" s="547"/>
      <c r="M190" s="362"/>
      <c r="N190" s="365"/>
      <c r="O190" s="365"/>
      <c r="P190" s="365"/>
      <c r="Q190" s="366"/>
      <c r="R190" s="362"/>
      <c r="S190" s="449"/>
      <c r="T190" s="451"/>
      <c r="U190" s="448"/>
      <c r="V190" s="453"/>
      <c r="W190" s="447"/>
      <c r="X190" s="448"/>
      <c r="Y190" s="449"/>
      <c r="Z190" s="451"/>
      <c r="AA190" s="453"/>
      <c r="AB190" s="447"/>
      <c r="AC190" s="451"/>
      <c r="AD190" s="449"/>
      <c r="AE190" s="451"/>
      <c r="AF190" s="448"/>
      <c r="AG190" s="447"/>
      <c r="AH190" s="451"/>
      <c r="AI190" s="451"/>
      <c r="AJ190" s="449"/>
      <c r="AK190" s="451"/>
      <c r="AL190" s="448"/>
      <c r="AM190" s="449"/>
      <c r="AN190" s="451"/>
      <c r="AO190" s="451"/>
      <c r="AP190" s="451"/>
      <c r="AQ190" s="451"/>
      <c r="AR190" s="448"/>
      <c r="AS190" s="447"/>
      <c r="AT190" s="448"/>
      <c r="AU190" s="449"/>
      <c r="AV190" s="451"/>
      <c r="AW190" s="457"/>
      <c r="AX190" s="451"/>
      <c r="AY190" s="448"/>
      <c r="AZ190" s="453"/>
      <c r="BA190" s="457"/>
      <c r="BB190" s="458"/>
      <c r="BC190" s="655"/>
    </row>
    <row r="191" spans="1:55" ht="49.5" hidden="1" customHeight="1" x14ac:dyDescent="0.6">
      <c r="A191" s="1474"/>
      <c r="B191" s="1475"/>
      <c r="C191" s="1480" t="s">
        <v>500</v>
      </c>
      <c r="D191" s="1480"/>
      <c r="E191" s="1481"/>
      <c r="F191" s="1474"/>
      <c r="G191" s="1433"/>
      <c r="H191" s="375"/>
      <c r="I191" s="376"/>
      <c r="J191" s="377"/>
      <c r="K191" s="377"/>
      <c r="L191" s="462"/>
      <c r="M191" s="375"/>
      <c r="N191" s="378"/>
      <c r="O191" s="378"/>
      <c r="P191" s="378"/>
      <c r="Q191" s="379"/>
      <c r="R191" s="375"/>
      <c r="S191" s="463"/>
      <c r="T191" s="464"/>
      <c r="U191" s="465"/>
      <c r="V191" s="466"/>
      <c r="W191" s="467"/>
      <c r="X191" s="465"/>
      <c r="Y191" s="463"/>
      <c r="Z191" s="464"/>
      <c r="AA191" s="466"/>
      <c r="AB191" s="467"/>
      <c r="AC191" s="464"/>
      <c r="AD191" s="463"/>
      <c r="AE191" s="464"/>
      <c r="AF191" s="465"/>
      <c r="AG191" s="467"/>
      <c r="AH191" s="464"/>
      <c r="AI191" s="464"/>
      <c r="AJ191" s="463"/>
      <c r="AK191" s="464"/>
      <c r="AL191" s="465"/>
      <c r="AM191" s="463"/>
      <c r="AN191" s="464"/>
      <c r="AO191" s="464"/>
      <c r="AP191" s="464"/>
      <c r="AQ191" s="464"/>
      <c r="AR191" s="465"/>
      <c r="AS191" s="467"/>
      <c r="AT191" s="465"/>
      <c r="AU191" s="463"/>
      <c r="AV191" s="464"/>
      <c r="AW191" s="470"/>
      <c r="AX191" s="464"/>
      <c r="AY191" s="465"/>
      <c r="AZ191" s="466"/>
      <c r="BA191" s="470"/>
      <c r="BB191" s="471"/>
      <c r="BC191" s="472"/>
    </row>
    <row r="192" spans="1:55" ht="49.5" hidden="1" customHeight="1" thickBot="1" x14ac:dyDescent="0.65">
      <c r="A192" s="1455"/>
      <c r="B192" s="1476"/>
      <c r="C192" s="1583" t="s">
        <v>501</v>
      </c>
      <c r="D192" s="1583"/>
      <c r="E192" s="1584"/>
      <c r="F192" s="1484"/>
      <c r="G192" s="1485"/>
      <c r="H192" s="390"/>
      <c r="I192" s="391"/>
      <c r="J192" s="392"/>
      <c r="K192" s="392"/>
      <c r="L192" s="475"/>
      <c r="M192" s="390"/>
      <c r="N192" s="393"/>
      <c r="O192" s="393"/>
      <c r="P192" s="393"/>
      <c r="Q192" s="394"/>
      <c r="R192" s="390"/>
      <c r="S192" s="485"/>
      <c r="T192" s="484"/>
      <c r="U192" s="486"/>
      <c r="V192" s="400"/>
      <c r="W192" s="483"/>
      <c r="X192" s="486"/>
      <c r="Y192" s="485"/>
      <c r="Z192" s="484"/>
      <c r="AA192" s="400"/>
      <c r="AB192" s="483"/>
      <c r="AC192" s="484"/>
      <c r="AD192" s="485"/>
      <c r="AE192" s="484"/>
      <c r="AF192" s="486"/>
      <c r="AG192" s="483"/>
      <c r="AH192" s="484"/>
      <c r="AI192" s="484"/>
      <c r="AJ192" s="485"/>
      <c r="AK192" s="484"/>
      <c r="AL192" s="486"/>
      <c r="AM192" s="485"/>
      <c r="AN192" s="484"/>
      <c r="AO192" s="484"/>
      <c r="AP192" s="484"/>
      <c r="AQ192" s="484"/>
      <c r="AR192" s="486"/>
      <c r="AS192" s="483"/>
      <c r="AT192" s="486"/>
      <c r="AU192" s="485"/>
      <c r="AV192" s="484"/>
      <c r="AW192" s="640"/>
      <c r="AX192" s="484"/>
      <c r="AY192" s="486"/>
      <c r="AZ192" s="400"/>
      <c r="BA192" s="640"/>
      <c r="BB192" s="641"/>
      <c r="BC192" s="642"/>
    </row>
    <row r="193" spans="1:55" ht="49.5" hidden="1" customHeight="1" x14ac:dyDescent="0.6">
      <c r="A193" s="725" t="s">
        <v>521</v>
      </c>
      <c r="B193" s="897"/>
      <c r="C193" s="897"/>
      <c r="D193" s="897"/>
      <c r="E193" s="897"/>
      <c r="F193" s="897"/>
      <c r="G193" s="897"/>
      <c r="H193" s="610"/>
      <c r="I193" s="611"/>
      <c r="J193" s="612"/>
      <c r="K193" s="612"/>
      <c r="L193" s="613"/>
      <c r="M193" s="610"/>
      <c r="N193" s="614"/>
      <c r="O193" s="614"/>
      <c r="P193" s="614"/>
      <c r="Q193" s="615"/>
      <c r="R193" s="610"/>
      <c r="S193" s="621"/>
      <c r="T193" s="727"/>
      <c r="U193" s="620"/>
      <c r="V193" s="618"/>
      <c r="W193" s="619"/>
      <c r="X193" s="620"/>
      <c r="Y193" s="621"/>
      <c r="Z193" s="524"/>
      <c r="AA193" s="625"/>
      <c r="AB193" s="623"/>
      <c r="AC193" s="524"/>
      <c r="AD193" s="621"/>
      <c r="AE193" s="524"/>
      <c r="AF193" s="620"/>
      <c r="AG193" s="623"/>
      <c r="AH193" s="524"/>
      <c r="AI193" s="524"/>
      <c r="AJ193" s="621"/>
      <c r="AK193" s="524"/>
      <c r="AL193" s="620"/>
      <c r="AM193" s="621"/>
      <c r="AN193" s="524"/>
      <c r="AO193" s="524"/>
      <c r="AP193" s="524"/>
      <c r="AQ193" s="524"/>
      <c r="AR193" s="620"/>
      <c r="AS193" s="623"/>
      <c r="AT193" s="620"/>
      <c r="AU193" s="621"/>
      <c r="AV193" s="524"/>
      <c r="AW193" s="624"/>
      <c r="AX193" s="524"/>
      <c r="AY193" s="620"/>
      <c r="AZ193" s="625"/>
      <c r="BA193" s="626"/>
      <c r="BB193" s="627"/>
      <c r="BC193" s="198"/>
    </row>
    <row r="194" spans="1:55" ht="49.5" hidden="1" customHeight="1" x14ac:dyDescent="0.6">
      <c r="A194" s="525"/>
      <c r="B194" s="169"/>
      <c r="C194" s="169"/>
      <c r="D194" s="169"/>
      <c r="E194" s="169"/>
      <c r="F194" s="169"/>
      <c r="G194" s="169"/>
      <c r="H194" s="629"/>
      <c r="I194" s="630"/>
      <c r="J194" s="631"/>
      <c r="K194" s="631"/>
      <c r="L194" s="632"/>
      <c r="M194" s="629"/>
      <c r="N194" s="633"/>
      <c r="O194" s="633"/>
      <c r="P194" s="633"/>
      <c r="Q194" s="634"/>
      <c r="R194" s="629"/>
      <c r="S194" s="635"/>
      <c r="T194" s="393"/>
      <c r="U194" s="391"/>
      <c r="V194" s="394"/>
      <c r="W194" s="390"/>
      <c r="X194" s="391"/>
      <c r="Y194" s="392"/>
      <c r="Z194" s="393"/>
      <c r="AA194" s="394"/>
      <c r="AB194" s="390"/>
      <c r="AC194" s="393"/>
      <c r="AD194" s="392"/>
      <c r="AE194" s="393"/>
      <c r="AF194" s="391"/>
      <c r="AG194" s="390"/>
      <c r="AH194" s="393"/>
      <c r="AI194" s="393"/>
      <c r="AJ194" s="392"/>
      <c r="AK194" s="393"/>
      <c r="AL194" s="391"/>
      <c r="AM194" s="392"/>
      <c r="AN194" s="393"/>
      <c r="AO194" s="393"/>
      <c r="AP194" s="393"/>
      <c r="AQ194" s="393"/>
      <c r="AR194" s="391"/>
      <c r="AS194" s="390"/>
      <c r="AT194" s="391"/>
      <c r="AU194" s="392"/>
      <c r="AV194" s="393"/>
      <c r="AW194" s="637"/>
      <c r="AX194" s="393"/>
      <c r="AY194" s="391"/>
      <c r="AZ194" s="394"/>
      <c r="BA194" s="637"/>
      <c r="BB194" s="638"/>
      <c r="BC194" s="244"/>
    </row>
    <row r="195" spans="1:55" ht="37.5" hidden="1" customHeight="1" x14ac:dyDescent="0.6">
      <c r="A195" s="1589"/>
      <c r="B195" s="1590"/>
      <c r="C195" s="1590"/>
      <c r="D195" s="1590"/>
      <c r="E195" s="1590"/>
      <c r="F195" s="1590"/>
      <c r="G195" s="1590"/>
      <c r="H195" s="898"/>
      <c r="I195" s="899"/>
      <c r="J195" s="900"/>
      <c r="K195" s="900"/>
      <c r="L195" s="901"/>
      <c r="M195" s="898"/>
      <c r="N195" s="902"/>
      <c r="O195" s="902"/>
      <c r="P195" s="902"/>
      <c r="Q195" s="903"/>
      <c r="R195" s="898"/>
      <c r="S195" s="904"/>
      <c r="T195" s="905"/>
      <c r="U195" s="906"/>
      <c r="V195" s="907"/>
      <c r="W195" s="908"/>
      <c r="X195" s="906"/>
      <c r="Y195" s="909"/>
      <c r="Z195" s="905"/>
      <c r="AA195" s="907"/>
      <c r="AB195" s="908"/>
      <c r="AC195" s="905"/>
      <c r="AD195" s="909"/>
      <c r="AE195" s="905"/>
      <c r="AF195" s="906"/>
      <c r="AG195" s="908"/>
      <c r="AH195" s="905"/>
      <c r="AI195" s="905"/>
      <c r="AJ195" s="909"/>
      <c r="AK195" s="905"/>
      <c r="AL195" s="906"/>
      <c r="AM195" s="909"/>
      <c r="AN195" s="905"/>
      <c r="AO195" s="905"/>
      <c r="AP195" s="905"/>
      <c r="AQ195" s="905"/>
      <c r="AR195" s="906"/>
      <c r="AS195" s="908"/>
      <c r="AT195" s="906"/>
      <c r="AU195" s="909"/>
      <c r="AV195" s="905"/>
      <c r="AW195" s="910"/>
      <c r="AX195" s="905"/>
      <c r="AY195" s="906"/>
      <c r="AZ195" s="907"/>
      <c r="BA195" s="910"/>
      <c r="BB195" s="911"/>
      <c r="BC195" s="912"/>
    </row>
    <row r="196" spans="1:55" ht="37.5" hidden="1" customHeight="1" x14ac:dyDescent="0.6">
      <c r="A196" s="1589"/>
      <c r="B196" s="1590"/>
      <c r="C196" s="1590"/>
      <c r="D196" s="1590"/>
      <c r="E196" s="1590"/>
      <c r="F196" s="1590"/>
      <c r="G196" s="1590"/>
      <c r="H196" s="898"/>
      <c r="I196" s="899"/>
      <c r="J196" s="900"/>
      <c r="K196" s="900"/>
      <c r="L196" s="901"/>
      <c r="M196" s="898"/>
      <c r="N196" s="902"/>
      <c r="O196" s="902"/>
      <c r="P196" s="902"/>
      <c r="Q196" s="903"/>
      <c r="R196" s="898"/>
      <c r="S196" s="904"/>
      <c r="T196" s="905"/>
      <c r="U196" s="906"/>
      <c r="V196" s="907"/>
      <c r="W196" s="908"/>
      <c r="X196" s="906"/>
      <c r="Y196" s="909"/>
      <c r="Z196" s="905"/>
      <c r="AA196" s="907"/>
      <c r="AB196" s="908"/>
      <c r="AC196" s="905"/>
      <c r="AD196" s="909"/>
      <c r="AE196" s="905"/>
      <c r="AF196" s="906"/>
      <c r="AG196" s="908"/>
      <c r="AH196" s="905"/>
      <c r="AI196" s="905"/>
      <c r="AJ196" s="909"/>
      <c r="AK196" s="905"/>
      <c r="AL196" s="906"/>
      <c r="AM196" s="909"/>
      <c r="AN196" s="905"/>
      <c r="AO196" s="905"/>
      <c r="AP196" s="905"/>
      <c r="AQ196" s="905"/>
      <c r="AR196" s="906"/>
      <c r="AS196" s="908"/>
      <c r="AT196" s="906"/>
      <c r="AU196" s="909"/>
      <c r="AV196" s="905"/>
      <c r="AW196" s="910"/>
      <c r="AX196" s="905"/>
      <c r="AY196" s="906"/>
      <c r="AZ196" s="907"/>
      <c r="BA196" s="910"/>
      <c r="BB196" s="911"/>
      <c r="BC196" s="912"/>
    </row>
    <row r="197" spans="1:55" ht="49.5" hidden="1" customHeight="1" x14ac:dyDescent="0.6">
      <c r="A197" s="808"/>
      <c r="B197" s="809"/>
      <c r="C197" s="809"/>
      <c r="D197" s="809"/>
      <c r="E197" s="809"/>
      <c r="F197" s="809"/>
      <c r="G197" s="809"/>
      <c r="H197" s="532"/>
      <c r="I197" s="533"/>
      <c r="J197" s="534"/>
      <c r="K197" s="534"/>
      <c r="L197" s="535"/>
      <c r="M197" s="532"/>
      <c r="N197" s="536"/>
      <c r="O197" s="536"/>
      <c r="P197" s="536"/>
      <c r="Q197" s="537"/>
      <c r="R197" s="532"/>
      <c r="S197" s="543"/>
      <c r="T197" s="539"/>
      <c r="U197" s="540"/>
      <c r="V197" s="541"/>
      <c r="W197" s="542"/>
      <c r="X197" s="540"/>
      <c r="Y197" s="543"/>
      <c r="Z197" s="539"/>
      <c r="AA197" s="541"/>
      <c r="AB197" s="542"/>
      <c r="AC197" s="539"/>
      <c r="AD197" s="543"/>
      <c r="AE197" s="539"/>
      <c r="AF197" s="540"/>
      <c r="AG197" s="542"/>
      <c r="AH197" s="539"/>
      <c r="AI197" s="539"/>
      <c r="AJ197" s="543"/>
      <c r="AK197" s="539"/>
      <c r="AL197" s="540"/>
      <c r="AM197" s="543"/>
      <c r="AN197" s="539"/>
      <c r="AO197" s="539"/>
      <c r="AP197" s="539"/>
      <c r="AQ197" s="539"/>
      <c r="AR197" s="540"/>
      <c r="AS197" s="542"/>
      <c r="AT197" s="540"/>
      <c r="AU197" s="543"/>
      <c r="AV197" s="539"/>
      <c r="AW197" s="544"/>
      <c r="AX197" s="539"/>
      <c r="AY197" s="540"/>
      <c r="AZ197" s="541"/>
      <c r="BA197" s="544"/>
      <c r="BB197" s="545"/>
      <c r="BC197" s="546"/>
    </row>
    <row r="198" spans="1:55" ht="49.5" hidden="1" customHeight="1" x14ac:dyDescent="0.6">
      <c r="A198" s="1472" t="s">
        <v>498</v>
      </c>
      <c r="B198" s="1473"/>
      <c r="C198" s="1477" t="s">
        <v>499</v>
      </c>
      <c r="D198" s="1477"/>
      <c r="E198" s="1478"/>
      <c r="F198" s="1479"/>
      <c r="G198" s="1477"/>
      <c r="H198" s="362"/>
      <c r="I198" s="363"/>
      <c r="J198" s="364"/>
      <c r="K198" s="364"/>
      <c r="L198" s="547"/>
      <c r="M198" s="362"/>
      <c r="N198" s="365"/>
      <c r="O198" s="365"/>
      <c r="P198" s="365"/>
      <c r="Q198" s="366"/>
      <c r="R198" s="362"/>
      <c r="S198" s="449"/>
      <c r="T198" s="451"/>
      <c r="U198" s="448"/>
      <c r="V198" s="453"/>
      <c r="W198" s="447"/>
      <c r="X198" s="448"/>
      <c r="Y198" s="449"/>
      <c r="Z198" s="451"/>
      <c r="AA198" s="453"/>
      <c r="AB198" s="447"/>
      <c r="AC198" s="451"/>
      <c r="AD198" s="449"/>
      <c r="AE198" s="451"/>
      <c r="AF198" s="448"/>
      <c r="AG198" s="447"/>
      <c r="AH198" s="451"/>
      <c r="AI198" s="451"/>
      <c r="AJ198" s="449"/>
      <c r="AK198" s="451"/>
      <c r="AL198" s="448"/>
      <c r="AM198" s="449"/>
      <c r="AN198" s="451"/>
      <c r="AO198" s="451"/>
      <c r="AP198" s="451"/>
      <c r="AQ198" s="451"/>
      <c r="AR198" s="448"/>
      <c r="AS198" s="447"/>
      <c r="AT198" s="448"/>
      <c r="AU198" s="449"/>
      <c r="AV198" s="451"/>
      <c r="AW198" s="457"/>
      <c r="AX198" s="451"/>
      <c r="AY198" s="448"/>
      <c r="AZ198" s="453"/>
      <c r="BA198" s="457"/>
      <c r="BB198" s="458"/>
      <c r="BC198" s="655"/>
    </row>
    <row r="199" spans="1:55" ht="49.5" hidden="1" customHeight="1" x14ac:dyDescent="0.6">
      <c r="A199" s="1474"/>
      <c r="B199" s="1475"/>
      <c r="C199" s="1480" t="s">
        <v>500</v>
      </c>
      <c r="D199" s="1480"/>
      <c r="E199" s="1481"/>
      <c r="F199" s="1474"/>
      <c r="G199" s="1433"/>
      <c r="H199" s="375"/>
      <c r="I199" s="376"/>
      <c r="J199" s="377"/>
      <c r="K199" s="377"/>
      <c r="L199" s="462"/>
      <c r="M199" s="375"/>
      <c r="N199" s="378"/>
      <c r="O199" s="378"/>
      <c r="P199" s="378"/>
      <c r="Q199" s="379"/>
      <c r="R199" s="375"/>
      <c r="S199" s="563"/>
      <c r="T199" s="564"/>
      <c r="U199" s="565"/>
      <c r="V199" s="566"/>
      <c r="W199" s="567"/>
      <c r="X199" s="465"/>
      <c r="Y199" s="563"/>
      <c r="Z199" s="564"/>
      <c r="AA199" s="566"/>
      <c r="AB199" s="567"/>
      <c r="AC199" s="564"/>
      <c r="AD199" s="563"/>
      <c r="AE199" s="564"/>
      <c r="AF199" s="565"/>
      <c r="AG199" s="567"/>
      <c r="AH199" s="564"/>
      <c r="AI199" s="564"/>
      <c r="AJ199" s="563"/>
      <c r="AK199" s="564"/>
      <c r="AL199" s="565"/>
      <c r="AM199" s="563"/>
      <c r="AN199" s="564"/>
      <c r="AO199" s="564"/>
      <c r="AP199" s="564"/>
      <c r="AQ199" s="564"/>
      <c r="AR199" s="565"/>
      <c r="AS199" s="567"/>
      <c r="AT199" s="565"/>
      <c r="AU199" s="563"/>
      <c r="AV199" s="564"/>
      <c r="AW199" s="470"/>
      <c r="AX199" s="464"/>
      <c r="AY199" s="465"/>
      <c r="AZ199" s="466"/>
      <c r="BA199" s="470"/>
      <c r="BB199" s="471"/>
      <c r="BC199" s="472"/>
    </row>
    <row r="200" spans="1:55" ht="49.5" hidden="1" customHeight="1" thickBot="1" x14ac:dyDescent="0.65">
      <c r="A200" s="1474"/>
      <c r="B200" s="1475"/>
      <c r="C200" s="1485" t="s">
        <v>501</v>
      </c>
      <c r="D200" s="1485"/>
      <c r="E200" s="1511"/>
      <c r="F200" s="1484"/>
      <c r="G200" s="1485"/>
      <c r="H200" s="390"/>
      <c r="I200" s="391"/>
      <c r="J200" s="392"/>
      <c r="K200" s="392"/>
      <c r="L200" s="475"/>
      <c r="M200" s="390"/>
      <c r="N200" s="393"/>
      <c r="O200" s="393"/>
      <c r="P200" s="393"/>
      <c r="Q200" s="394"/>
      <c r="R200" s="390"/>
      <c r="S200" s="487"/>
      <c r="T200" s="477"/>
      <c r="U200" s="478"/>
      <c r="V200" s="479"/>
      <c r="W200" s="480"/>
      <c r="X200" s="478"/>
      <c r="Y200" s="487"/>
      <c r="Z200" s="477"/>
      <c r="AA200" s="479"/>
      <c r="AB200" s="480"/>
      <c r="AC200" s="477"/>
      <c r="AD200" s="487"/>
      <c r="AE200" s="477"/>
      <c r="AF200" s="478"/>
      <c r="AG200" s="480"/>
      <c r="AH200" s="477"/>
      <c r="AI200" s="477"/>
      <c r="AJ200" s="487"/>
      <c r="AK200" s="477"/>
      <c r="AL200" s="478"/>
      <c r="AM200" s="487"/>
      <c r="AN200" s="477"/>
      <c r="AO200" s="477"/>
      <c r="AP200" s="477"/>
      <c r="AQ200" s="477"/>
      <c r="AR200" s="478"/>
      <c r="AS200" s="480"/>
      <c r="AT200" s="478"/>
      <c r="AU200" s="487"/>
      <c r="AV200" s="477"/>
      <c r="AW200" s="488"/>
      <c r="AX200" s="477"/>
      <c r="AY200" s="478"/>
      <c r="AZ200" s="479"/>
      <c r="BA200" s="488"/>
      <c r="BB200" s="489"/>
      <c r="BC200" s="490"/>
    </row>
    <row r="201" spans="1:55" ht="49.5" hidden="1" customHeight="1" x14ac:dyDescent="0.6">
      <c r="A201" s="1459" t="s">
        <v>521</v>
      </c>
      <c r="B201" s="1464"/>
      <c r="C201" s="1585"/>
      <c r="D201" s="1586"/>
      <c r="E201" s="913"/>
      <c r="F201" s="1587"/>
      <c r="G201" s="553" t="s">
        <v>493</v>
      </c>
      <c r="H201" s="610"/>
      <c r="I201" s="611"/>
      <c r="J201" s="612"/>
      <c r="K201" s="612"/>
      <c r="L201" s="613"/>
      <c r="M201" s="610"/>
      <c r="N201" s="614"/>
      <c r="O201" s="614"/>
      <c r="P201" s="614"/>
      <c r="Q201" s="615"/>
      <c r="R201" s="610"/>
      <c r="S201" s="616"/>
      <c r="T201" s="727"/>
      <c r="U201" s="617"/>
      <c r="V201" s="618"/>
      <c r="W201" s="619"/>
      <c r="X201" s="620"/>
      <c r="Y201" s="621"/>
      <c r="Z201" s="524"/>
      <c r="AA201" s="625"/>
      <c r="AB201" s="623"/>
      <c r="AC201" s="524"/>
      <c r="AD201" s="621"/>
      <c r="AE201" s="524"/>
      <c r="AF201" s="620"/>
      <c r="AG201" s="623"/>
      <c r="AH201" s="524"/>
      <c r="AI201" s="524"/>
      <c r="AJ201" s="621"/>
      <c r="AK201" s="524"/>
      <c r="AL201" s="620"/>
      <c r="AM201" s="621"/>
      <c r="AN201" s="524"/>
      <c r="AO201" s="524"/>
      <c r="AP201" s="524"/>
      <c r="AQ201" s="524"/>
      <c r="AR201" s="620"/>
      <c r="AS201" s="623"/>
      <c r="AT201" s="620"/>
      <c r="AU201" s="621"/>
      <c r="AV201" s="524"/>
      <c r="AW201" s="624"/>
      <c r="AX201" s="524"/>
      <c r="AY201" s="620"/>
      <c r="AZ201" s="625"/>
      <c r="BA201" s="626"/>
      <c r="BB201" s="627"/>
      <c r="BC201" s="198"/>
    </row>
    <row r="202" spans="1:55" ht="49.5" hidden="1" customHeight="1" x14ac:dyDescent="0.6">
      <c r="A202" s="525"/>
      <c r="B202" s="276"/>
      <c r="C202" s="1504"/>
      <c r="D202" s="1505"/>
      <c r="E202" s="914"/>
      <c r="F202" s="1498"/>
      <c r="G202" s="628" t="s">
        <v>495</v>
      </c>
      <c r="H202" s="629"/>
      <c r="I202" s="630"/>
      <c r="J202" s="631"/>
      <c r="K202" s="631"/>
      <c r="L202" s="632"/>
      <c r="M202" s="629"/>
      <c r="N202" s="633"/>
      <c r="O202" s="633"/>
      <c r="P202" s="633"/>
      <c r="Q202" s="634"/>
      <c r="R202" s="629"/>
      <c r="S202" s="635"/>
      <c r="T202" s="393"/>
      <c r="U202" s="391"/>
      <c r="V202" s="394"/>
      <c r="W202" s="390"/>
      <c r="X202" s="391"/>
      <c r="Y202" s="392"/>
      <c r="Z202" s="393"/>
      <c r="AA202" s="394"/>
      <c r="AB202" s="390"/>
      <c r="AC202" s="393"/>
      <c r="AD202" s="392"/>
      <c r="AE202" s="393"/>
      <c r="AF202" s="391"/>
      <c r="AG202" s="390"/>
      <c r="AH202" s="393"/>
      <c r="AI202" s="393"/>
      <c r="AJ202" s="392"/>
      <c r="AK202" s="393"/>
      <c r="AL202" s="391"/>
      <c r="AM202" s="392"/>
      <c r="AN202" s="393"/>
      <c r="AO202" s="393"/>
      <c r="AP202" s="393"/>
      <c r="AQ202" s="393"/>
      <c r="AR202" s="391"/>
      <c r="AS202" s="390"/>
      <c r="AT202" s="391"/>
      <c r="AU202" s="392"/>
      <c r="AV202" s="393"/>
      <c r="AW202" s="637"/>
      <c r="AX202" s="393"/>
      <c r="AY202" s="391"/>
      <c r="AZ202" s="394"/>
      <c r="BA202" s="637"/>
      <c r="BB202" s="638"/>
      <c r="BC202" s="244"/>
    </row>
    <row r="203" spans="1:55" ht="49.5" hidden="1" customHeight="1" x14ac:dyDescent="0.6">
      <c r="A203" s="1500"/>
      <c r="B203" s="1501"/>
      <c r="C203" s="1506"/>
      <c r="D203" s="1507"/>
      <c r="E203" s="915" t="s">
        <v>550</v>
      </c>
      <c r="F203" s="1499"/>
      <c r="G203" s="172" t="s">
        <v>497</v>
      </c>
      <c r="H203" s="532"/>
      <c r="I203" s="533"/>
      <c r="J203" s="534"/>
      <c r="K203" s="534"/>
      <c r="L203" s="535"/>
      <c r="M203" s="532"/>
      <c r="N203" s="536"/>
      <c r="O203" s="536"/>
      <c r="P203" s="536"/>
      <c r="Q203" s="537"/>
      <c r="R203" s="532"/>
      <c r="S203" s="543"/>
      <c r="T203" s="539"/>
      <c r="U203" s="540"/>
      <c r="V203" s="541"/>
      <c r="W203" s="542"/>
      <c r="X203" s="540"/>
      <c r="Y203" s="543"/>
      <c r="Z203" s="539"/>
      <c r="AA203" s="541"/>
      <c r="AB203" s="542"/>
      <c r="AC203" s="539"/>
      <c r="AD203" s="543"/>
      <c r="AE203" s="539"/>
      <c r="AF203" s="540"/>
      <c r="AG203" s="542"/>
      <c r="AH203" s="539"/>
      <c r="AI203" s="539"/>
      <c r="AJ203" s="543"/>
      <c r="AK203" s="539"/>
      <c r="AL203" s="540"/>
      <c r="AM203" s="543"/>
      <c r="AN203" s="539"/>
      <c r="AO203" s="539"/>
      <c r="AP203" s="539"/>
      <c r="AQ203" s="539"/>
      <c r="AR203" s="540"/>
      <c r="AS203" s="542"/>
      <c r="AT203" s="540"/>
      <c r="AU203" s="543"/>
      <c r="AV203" s="539"/>
      <c r="AW203" s="544"/>
      <c r="AX203" s="539"/>
      <c r="AY203" s="540"/>
      <c r="AZ203" s="541"/>
      <c r="BA203" s="544"/>
      <c r="BB203" s="545"/>
      <c r="BC203" s="546"/>
    </row>
    <row r="204" spans="1:55" ht="49.5" hidden="1" customHeight="1" x14ac:dyDescent="0.6">
      <c r="A204" s="1472" t="s">
        <v>498</v>
      </c>
      <c r="B204" s="1473"/>
      <c r="C204" s="1477" t="s">
        <v>499</v>
      </c>
      <c r="D204" s="1477"/>
      <c r="E204" s="1478"/>
      <c r="F204" s="1479"/>
      <c r="G204" s="1477"/>
      <c r="H204" s="362"/>
      <c r="I204" s="363"/>
      <c r="J204" s="364"/>
      <c r="K204" s="364"/>
      <c r="L204" s="547"/>
      <c r="M204" s="362"/>
      <c r="N204" s="365"/>
      <c r="O204" s="365"/>
      <c r="P204" s="365"/>
      <c r="Q204" s="366"/>
      <c r="R204" s="362"/>
      <c r="S204" s="449"/>
      <c r="T204" s="451"/>
      <c r="U204" s="448"/>
      <c r="V204" s="453"/>
      <c r="W204" s="447"/>
      <c r="X204" s="448"/>
      <c r="Y204" s="449"/>
      <c r="Z204" s="451"/>
      <c r="AA204" s="453"/>
      <c r="AB204" s="447"/>
      <c r="AC204" s="451"/>
      <c r="AD204" s="449"/>
      <c r="AE204" s="451"/>
      <c r="AF204" s="448"/>
      <c r="AG204" s="447"/>
      <c r="AH204" s="451"/>
      <c r="AI204" s="451"/>
      <c r="AJ204" s="449"/>
      <c r="AK204" s="451"/>
      <c r="AL204" s="448"/>
      <c r="AM204" s="449"/>
      <c r="AN204" s="451"/>
      <c r="AO204" s="451"/>
      <c r="AP204" s="451"/>
      <c r="AQ204" s="451"/>
      <c r="AR204" s="448"/>
      <c r="AS204" s="447"/>
      <c r="AT204" s="448"/>
      <c r="AU204" s="449"/>
      <c r="AV204" s="451"/>
      <c r="AW204" s="457"/>
      <c r="AX204" s="451"/>
      <c r="AY204" s="448"/>
      <c r="AZ204" s="453"/>
      <c r="BA204" s="457"/>
      <c r="BB204" s="458"/>
      <c r="BC204" s="655"/>
    </row>
    <row r="205" spans="1:55" ht="49.5" hidden="1" customHeight="1" x14ac:dyDescent="0.6">
      <c r="A205" s="1474"/>
      <c r="B205" s="1475"/>
      <c r="C205" s="1480" t="s">
        <v>500</v>
      </c>
      <c r="D205" s="1480"/>
      <c r="E205" s="1481"/>
      <c r="F205" s="1474"/>
      <c r="G205" s="1433"/>
      <c r="H205" s="375"/>
      <c r="I205" s="376"/>
      <c r="J205" s="377"/>
      <c r="K205" s="377"/>
      <c r="L205" s="462"/>
      <c r="M205" s="375"/>
      <c r="N205" s="378"/>
      <c r="O205" s="378"/>
      <c r="P205" s="378"/>
      <c r="Q205" s="379"/>
      <c r="R205" s="375"/>
      <c r="S205" s="377"/>
      <c r="T205" s="378"/>
      <c r="U205" s="376"/>
      <c r="V205" s="379"/>
      <c r="W205" s="375"/>
      <c r="X205" s="565"/>
      <c r="Y205" s="377"/>
      <c r="Z205" s="378"/>
      <c r="AA205" s="379"/>
      <c r="AB205" s="375"/>
      <c r="AC205" s="378"/>
      <c r="AD205" s="377"/>
      <c r="AE205" s="378"/>
      <c r="AF205" s="376"/>
      <c r="AG205" s="375"/>
      <c r="AH205" s="378"/>
      <c r="AI205" s="378"/>
      <c r="AJ205" s="377"/>
      <c r="AK205" s="378"/>
      <c r="AL205" s="376"/>
      <c r="AM205" s="377"/>
      <c r="AN205" s="378"/>
      <c r="AO205" s="378"/>
      <c r="AP205" s="378"/>
      <c r="AQ205" s="378"/>
      <c r="AR205" s="376"/>
      <c r="AS205" s="375"/>
      <c r="AT205" s="376"/>
      <c r="AU205" s="377"/>
      <c r="AV205" s="378"/>
      <c r="AW205" s="568"/>
      <c r="AX205" s="564"/>
      <c r="AY205" s="565"/>
      <c r="AZ205" s="566"/>
      <c r="BA205" s="568"/>
      <c r="BB205" s="569"/>
      <c r="BC205" s="570">
        <f>SUM(N205:AW205)</f>
        <v>0</v>
      </c>
    </row>
    <row r="206" spans="1:55" ht="49.5" hidden="1" customHeight="1" thickBot="1" x14ac:dyDescent="0.65">
      <c r="A206" s="1455"/>
      <c r="B206" s="1476"/>
      <c r="C206" s="1583" t="s">
        <v>501</v>
      </c>
      <c r="D206" s="1583"/>
      <c r="E206" s="1584"/>
      <c r="F206" s="1588"/>
      <c r="G206" s="1583"/>
      <c r="H206" s="765">
        <f>J205</f>
        <v>0</v>
      </c>
      <c r="I206" s="766">
        <f t="shared" ref="I206:AJ206" si="49">K205</f>
        <v>0</v>
      </c>
      <c r="J206" s="767">
        <f t="shared" si="49"/>
        <v>0</v>
      </c>
      <c r="K206" s="767">
        <f t="shared" si="49"/>
        <v>0</v>
      </c>
      <c r="L206" s="768">
        <f t="shared" si="49"/>
        <v>0</v>
      </c>
      <c r="M206" s="765">
        <f t="shared" si="49"/>
        <v>0</v>
      </c>
      <c r="N206" s="769">
        <f t="shared" si="49"/>
        <v>0</v>
      </c>
      <c r="O206" s="769">
        <f t="shared" si="49"/>
        <v>0</v>
      </c>
      <c r="P206" s="769">
        <f t="shared" si="49"/>
        <v>0</v>
      </c>
      <c r="Q206" s="770">
        <f t="shared" si="49"/>
        <v>0</v>
      </c>
      <c r="R206" s="765">
        <f t="shared" si="49"/>
        <v>0</v>
      </c>
      <c r="S206" s="485">
        <f t="shared" si="49"/>
        <v>0</v>
      </c>
      <c r="T206" s="484">
        <f t="shared" si="49"/>
        <v>0</v>
      </c>
      <c r="U206" s="486">
        <f t="shared" si="49"/>
        <v>0</v>
      </c>
      <c r="V206" s="400">
        <f t="shared" si="49"/>
        <v>0</v>
      </c>
      <c r="W206" s="483">
        <f t="shared" si="49"/>
        <v>0</v>
      </c>
      <c r="X206" s="486">
        <f t="shared" si="49"/>
        <v>0</v>
      </c>
      <c r="Y206" s="485">
        <f t="shared" si="49"/>
        <v>0</v>
      </c>
      <c r="Z206" s="484">
        <f t="shared" si="49"/>
        <v>0</v>
      </c>
      <c r="AA206" s="400">
        <f t="shared" si="49"/>
        <v>0</v>
      </c>
      <c r="AB206" s="483">
        <f t="shared" si="49"/>
        <v>0</v>
      </c>
      <c r="AC206" s="484">
        <f t="shared" si="49"/>
        <v>0</v>
      </c>
      <c r="AD206" s="487">
        <f t="shared" si="49"/>
        <v>0</v>
      </c>
      <c r="AE206" s="484">
        <f t="shared" si="49"/>
        <v>0</v>
      </c>
      <c r="AF206" s="486">
        <f t="shared" si="49"/>
        <v>0</v>
      </c>
      <c r="AG206" s="483">
        <f t="shared" si="49"/>
        <v>0</v>
      </c>
      <c r="AH206" s="484">
        <f t="shared" si="49"/>
        <v>0</v>
      </c>
      <c r="AI206" s="477">
        <f t="shared" si="49"/>
        <v>0</v>
      </c>
      <c r="AJ206" s="485">
        <f t="shared" si="49"/>
        <v>0</v>
      </c>
      <c r="AK206" s="484"/>
      <c r="AL206" s="486"/>
      <c r="AM206" s="485"/>
      <c r="AN206" s="484"/>
      <c r="AO206" s="484"/>
      <c r="AP206" s="484"/>
      <c r="AQ206" s="484"/>
      <c r="AR206" s="486"/>
      <c r="AS206" s="483"/>
      <c r="AT206" s="486"/>
      <c r="AU206" s="485"/>
      <c r="AV206" s="484"/>
      <c r="AW206" s="640"/>
      <c r="AX206" s="484"/>
      <c r="AY206" s="486"/>
      <c r="AZ206" s="400"/>
      <c r="BA206" s="640"/>
      <c r="BB206" s="489"/>
      <c r="BC206" s="490">
        <f>SUM(N206:AW206)</f>
        <v>0</v>
      </c>
    </row>
    <row r="207" spans="1:55" ht="49.5" hidden="1" customHeight="1" x14ac:dyDescent="0.6">
      <c r="A207" s="1580" t="s">
        <v>551</v>
      </c>
      <c r="B207" s="1562"/>
      <c r="C207" s="1562"/>
      <c r="D207" s="1562"/>
      <c r="E207" s="1563"/>
      <c r="F207" s="1497"/>
      <c r="G207" s="413" t="s">
        <v>493</v>
      </c>
      <c r="H207" s="414"/>
      <c r="I207" s="415"/>
      <c r="J207" s="416"/>
      <c r="K207" s="416"/>
      <c r="L207" s="417"/>
      <c r="M207" s="493"/>
      <c r="N207" s="494"/>
      <c r="O207" s="494"/>
      <c r="P207" s="494"/>
      <c r="Q207" s="323"/>
      <c r="R207" s="493"/>
      <c r="S207" s="428"/>
      <c r="T207" s="427"/>
      <c r="U207" s="429"/>
      <c r="V207" s="431"/>
      <c r="W207" s="426"/>
      <c r="X207" s="429"/>
      <c r="Y207" s="428"/>
      <c r="Z207" s="427"/>
      <c r="AA207" s="431"/>
      <c r="AB207" s="426"/>
      <c r="AC207" s="427"/>
      <c r="AD207" s="428"/>
      <c r="AE207" s="427"/>
      <c r="AF207" s="429"/>
      <c r="AG207" s="426"/>
      <c r="AH207" s="427"/>
      <c r="AI207" s="427"/>
      <c r="AJ207" s="428"/>
      <c r="AK207" s="427"/>
      <c r="AL207" s="429"/>
      <c r="AM207" s="428"/>
      <c r="AN207" s="427"/>
      <c r="AO207" s="427"/>
      <c r="AP207" s="427"/>
      <c r="AQ207" s="427"/>
      <c r="AR207" s="429"/>
      <c r="AS207" s="426"/>
      <c r="AT207" s="429"/>
      <c r="AU207" s="428"/>
      <c r="AV207" s="427"/>
      <c r="AW207" s="430"/>
      <c r="AX207" s="427"/>
      <c r="AY207" s="429"/>
      <c r="AZ207" s="431"/>
      <c r="BA207" s="432"/>
      <c r="BB207" s="433"/>
      <c r="BC207" s="434">
        <f>SUM(L207:AW207)</f>
        <v>0</v>
      </c>
    </row>
    <row r="208" spans="1:55" ht="49.5" hidden="1" customHeight="1" x14ac:dyDescent="0.6">
      <c r="A208" s="1564"/>
      <c r="B208" s="1565"/>
      <c r="C208" s="1565"/>
      <c r="D208" s="1565"/>
      <c r="E208" s="1566"/>
      <c r="F208" s="1498"/>
      <c r="G208" s="435" t="s">
        <v>495</v>
      </c>
      <c r="H208" s="436">
        <f t="shared" ref="H208:AM208" si="50">J207</f>
        <v>0</v>
      </c>
      <c r="I208" s="437">
        <f t="shared" si="50"/>
        <v>0</v>
      </c>
      <c r="J208" s="916">
        <f t="shared" si="50"/>
        <v>0</v>
      </c>
      <c r="K208" s="343">
        <f t="shared" si="50"/>
        <v>0</v>
      </c>
      <c r="L208" s="497">
        <f t="shared" si="50"/>
        <v>0</v>
      </c>
      <c r="M208" s="342">
        <f t="shared" si="50"/>
        <v>0</v>
      </c>
      <c r="N208" s="345">
        <f t="shared" si="50"/>
        <v>0</v>
      </c>
      <c r="O208" s="500">
        <f t="shared" si="50"/>
        <v>0</v>
      </c>
      <c r="P208" s="917">
        <f t="shared" si="50"/>
        <v>0</v>
      </c>
      <c r="Q208" s="346">
        <f t="shared" si="50"/>
        <v>0</v>
      </c>
      <c r="R208" s="342">
        <f t="shared" si="50"/>
        <v>0</v>
      </c>
      <c r="S208" s="343">
        <f t="shared" si="50"/>
        <v>0</v>
      </c>
      <c r="T208" s="345">
        <f t="shared" si="50"/>
        <v>0</v>
      </c>
      <c r="U208" s="500">
        <f t="shared" si="50"/>
        <v>0</v>
      </c>
      <c r="V208" s="346">
        <f t="shared" si="50"/>
        <v>0</v>
      </c>
      <c r="W208" s="342">
        <f t="shared" si="50"/>
        <v>0</v>
      </c>
      <c r="X208" s="344">
        <f t="shared" si="50"/>
        <v>0</v>
      </c>
      <c r="Y208" s="343">
        <f t="shared" si="50"/>
        <v>0</v>
      </c>
      <c r="Z208" s="345">
        <f t="shared" si="50"/>
        <v>0</v>
      </c>
      <c r="AA208" s="346">
        <f t="shared" si="50"/>
        <v>0</v>
      </c>
      <c r="AB208" s="342">
        <f t="shared" si="50"/>
        <v>0</v>
      </c>
      <c r="AC208" s="345">
        <f t="shared" si="50"/>
        <v>0</v>
      </c>
      <c r="AD208" s="343">
        <f t="shared" si="50"/>
        <v>0</v>
      </c>
      <c r="AE208" s="345">
        <f t="shared" si="50"/>
        <v>0</v>
      </c>
      <c r="AF208" s="344">
        <f t="shared" si="50"/>
        <v>0</v>
      </c>
      <c r="AG208" s="342">
        <f t="shared" si="50"/>
        <v>0</v>
      </c>
      <c r="AH208" s="345">
        <f t="shared" si="50"/>
        <v>0</v>
      </c>
      <c r="AI208" s="345">
        <f t="shared" si="50"/>
        <v>0</v>
      </c>
      <c r="AJ208" s="343">
        <f t="shared" si="50"/>
        <v>0</v>
      </c>
      <c r="AK208" s="345">
        <f t="shared" si="50"/>
        <v>0</v>
      </c>
      <c r="AL208" s="344">
        <f t="shared" si="50"/>
        <v>0</v>
      </c>
      <c r="AM208" s="343">
        <f t="shared" si="50"/>
        <v>0</v>
      </c>
      <c r="AN208" s="345"/>
      <c r="AO208" s="345"/>
      <c r="AP208" s="345"/>
      <c r="AQ208" s="345"/>
      <c r="AR208" s="344"/>
      <c r="AS208" s="342"/>
      <c r="AT208" s="344"/>
      <c r="AU208" s="343"/>
      <c r="AV208" s="345"/>
      <c r="AW208" s="835"/>
      <c r="AX208" s="345"/>
      <c r="AY208" s="336"/>
      <c r="AZ208" s="341"/>
      <c r="BA208" s="347"/>
      <c r="BB208" s="348"/>
      <c r="BC208" s="349"/>
    </row>
    <row r="209" spans="1:55" ht="49.5" hidden="1" customHeight="1" x14ac:dyDescent="0.6">
      <c r="A209" s="1567"/>
      <c r="B209" s="1568"/>
      <c r="C209" s="1568"/>
      <c r="D209" s="1568"/>
      <c r="E209" s="1569"/>
      <c r="F209" s="1499"/>
      <c r="G209" s="441" t="s">
        <v>497</v>
      </c>
      <c r="H209" s="660">
        <f t="shared" ref="H209:BB209" si="51">K207</f>
        <v>0</v>
      </c>
      <c r="I209" s="836">
        <f t="shared" si="51"/>
        <v>0</v>
      </c>
      <c r="J209" s="353">
        <f t="shared" si="51"/>
        <v>0</v>
      </c>
      <c r="K209" s="353">
        <f t="shared" si="51"/>
        <v>0</v>
      </c>
      <c r="L209" s="443">
        <f t="shared" si="51"/>
        <v>0</v>
      </c>
      <c r="M209" s="351">
        <f t="shared" si="51"/>
        <v>0</v>
      </c>
      <c r="N209" s="354">
        <f t="shared" si="51"/>
        <v>0</v>
      </c>
      <c r="O209" s="354">
        <f t="shared" si="51"/>
        <v>0</v>
      </c>
      <c r="P209" s="354">
        <f t="shared" si="51"/>
        <v>0</v>
      </c>
      <c r="Q209" s="355">
        <f t="shared" si="51"/>
        <v>0</v>
      </c>
      <c r="R209" s="351">
        <f t="shared" si="51"/>
        <v>0</v>
      </c>
      <c r="S209" s="353">
        <f t="shared" si="51"/>
        <v>0</v>
      </c>
      <c r="T209" s="354">
        <f t="shared" si="51"/>
        <v>0</v>
      </c>
      <c r="U209" s="352">
        <f t="shared" si="51"/>
        <v>0</v>
      </c>
      <c r="V209" s="355">
        <f t="shared" si="51"/>
        <v>0</v>
      </c>
      <c r="W209" s="351">
        <f t="shared" si="51"/>
        <v>0</v>
      </c>
      <c r="X209" s="352">
        <f t="shared" si="51"/>
        <v>0</v>
      </c>
      <c r="Y209" s="353">
        <f t="shared" si="51"/>
        <v>0</v>
      </c>
      <c r="Z209" s="354">
        <f t="shared" si="51"/>
        <v>0</v>
      </c>
      <c r="AA209" s="355">
        <f t="shared" si="51"/>
        <v>0</v>
      </c>
      <c r="AB209" s="351">
        <f t="shared" si="51"/>
        <v>0</v>
      </c>
      <c r="AC209" s="354">
        <f t="shared" si="51"/>
        <v>0</v>
      </c>
      <c r="AD209" s="353">
        <f t="shared" si="51"/>
        <v>0</v>
      </c>
      <c r="AE209" s="354">
        <f t="shared" si="51"/>
        <v>0</v>
      </c>
      <c r="AF209" s="352">
        <f t="shared" si="51"/>
        <v>0</v>
      </c>
      <c r="AG209" s="351">
        <f t="shared" si="51"/>
        <v>0</v>
      </c>
      <c r="AH209" s="354">
        <f t="shared" si="51"/>
        <v>0</v>
      </c>
      <c r="AI209" s="354">
        <f t="shared" si="51"/>
        <v>0</v>
      </c>
      <c r="AJ209" s="353">
        <f t="shared" si="51"/>
        <v>0</v>
      </c>
      <c r="AK209" s="354">
        <f t="shared" si="51"/>
        <v>0</v>
      </c>
      <c r="AL209" s="352">
        <f t="shared" si="51"/>
        <v>0</v>
      </c>
      <c r="AM209" s="353">
        <f t="shared" si="51"/>
        <v>0</v>
      </c>
      <c r="AN209" s="354">
        <f t="shared" si="51"/>
        <v>0</v>
      </c>
      <c r="AO209" s="354">
        <f t="shared" si="51"/>
        <v>0</v>
      </c>
      <c r="AP209" s="354">
        <f t="shared" si="51"/>
        <v>0</v>
      </c>
      <c r="AQ209" s="354">
        <f t="shared" si="51"/>
        <v>0</v>
      </c>
      <c r="AR209" s="352">
        <f t="shared" si="51"/>
        <v>0</v>
      </c>
      <c r="AS209" s="351">
        <f t="shared" si="51"/>
        <v>0</v>
      </c>
      <c r="AT209" s="352">
        <f t="shared" si="51"/>
        <v>0</v>
      </c>
      <c r="AU209" s="353">
        <f t="shared" si="51"/>
        <v>0</v>
      </c>
      <c r="AV209" s="354">
        <f t="shared" si="51"/>
        <v>0</v>
      </c>
      <c r="AW209" s="444">
        <f t="shared" si="51"/>
        <v>0</v>
      </c>
      <c r="AX209" s="354">
        <f t="shared" si="51"/>
        <v>0</v>
      </c>
      <c r="AY209" s="352">
        <f t="shared" si="51"/>
        <v>0</v>
      </c>
      <c r="AZ209" s="355">
        <f t="shared" si="51"/>
        <v>0</v>
      </c>
      <c r="BA209" s="444">
        <f t="shared" si="51"/>
        <v>0</v>
      </c>
      <c r="BB209" s="445">
        <f t="shared" si="51"/>
        <v>0</v>
      </c>
      <c r="BC209" s="446"/>
    </row>
    <row r="210" spans="1:55" ht="49.5" hidden="1" customHeight="1" x14ac:dyDescent="0.6">
      <c r="A210" s="1472"/>
      <c r="B210" s="1473"/>
      <c r="C210" s="1477" t="s">
        <v>499</v>
      </c>
      <c r="D210" s="1477"/>
      <c r="E210" s="1478"/>
      <c r="F210" s="1479"/>
      <c r="G210" s="1477"/>
      <c r="H210" s="837">
        <f t="shared" ref="H210:BB210" si="52">G210+H209-H208</f>
        <v>0</v>
      </c>
      <c r="I210" s="918">
        <f t="shared" si="52"/>
        <v>0</v>
      </c>
      <c r="J210" s="563">
        <f t="shared" si="52"/>
        <v>0</v>
      </c>
      <c r="K210" s="563">
        <f t="shared" si="52"/>
        <v>0</v>
      </c>
      <c r="L210" s="602">
        <f t="shared" si="52"/>
        <v>0</v>
      </c>
      <c r="M210" s="567">
        <f t="shared" si="52"/>
        <v>0</v>
      </c>
      <c r="N210" s="564">
        <f t="shared" si="52"/>
        <v>0</v>
      </c>
      <c r="O210" s="564">
        <f t="shared" si="52"/>
        <v>0</v>
      </c>
      <c r="P210" s="564">
        <f t="shared" si="52"/>
        <v>0</v>
      </c>
      <c r="Q210" s="566">
        <f t="shared" si="52"/>
        <v>0</v>
      </c>
      <c r="R210" s="567">
        <f t="shared" si="52"/>
        <v>0</v>
      </c>
      <c r="S210" s="549">
        <f t="shared" si="52"/>
        <v>0</v>
      </c>
      <c r="T210" s="550">
        <f t="shared" si="52"/>
        <v>0</v>
      </c>
      <c r="U210" s="825">
        <f t="shared" si="52"/>
        <v>0</v>
      </c>
      <c r="V210" s="839">
        <f t="shared" si="52"/>
        <v>0</v>
      </c>
      <c r="W210" s="605">
        <f t="shared" si="52"/>
        <v>0</v>
      </c>
      <c r="X210" s="603">
        <f t="shared" si="52"/>
        <v>0</v>
      </c>
      <c r="Y210" s="549">
        <f t="shared" si="52"/>
        <v>0</v>
      </c>
      <c r="Z210" s="550">
        <f t="shared" si="52"/>
        <v>0</v>
      </c>
      <c r="AA210" s="604">
        <f t="shared" si="52"/>
        <v>0</v>
      </c>
      <c r="AB210" s="605">
        <f t="shared" si="52"/>
        <v>0</v>
      </c>
      <c r="AC210" s="550">
        <f t="shared" si="52"/>
        <v>0</v>
      </c>
      <c r="AD210" s="549">
        <f t="shared" si="52"/>
        <v>0</v>
      </c>
      <c r="AE210" s="550">
        <f t="shared" si="52"/>
        <v>0</v>
      </c>
      <c r="AF210" s="603">
        <f t="shared" si="52"/>
        <v>0</v>
      </c>
      <c r="AG210" s="605">
        <f t="shared" si="52"/>
        <v>0</v>
      </c>
      <c r="AH210" s="550">
        <f t="shared" si="52"/>
        <v>0</v>
      </c>
      <c r="AI210" s="550">
        <f t="shared" si="52"/>
        <v>0</v>
      </c>
      <c r="AJ210" s="549">
        <f t="shared" si="52"/>
        <v>0</v>
      </c>
      <c r="AK210" s="550">
        <f t="shared" si="52"/>
        <v>0</v>
      </c>
      <c r="AL210" s="603">
        <f t="shared" si="52"/>
        <v>0</v>
      </c>
      <c r="AM210" s="549">
        <f t="shared" si="52"/>
        <v>0</v>
      </c>
      <c r="AN210" s="550">
        <f t="shared" si="52"/>
        <v>0</v>
      </c>
      <c r="AO210" s="550">
        <f t="shared" si="52"/>
        <v>0</v>
      </c>
      <c r="AP210" s="550">
        <f t="shared" si="52"/>
        <v>0</v>
      </c>
      <c r="AQ210" s="550">
        <f t="shared" si="52"/>
        <v>0</v>
      </c>
      <c r="AR210" s="603">
        <f t="shared" si="52"/>
        <v>0</v>
      </c>
      <c r="AS210" s="605">
        <f t="shared" si="52"/>
        <v>0</v>
      </c>
      <c r="AT210" s="603">
        <f t="shared" si="52"/>
        <v>0</v>
      </c>
      <c r="AU210" s="549">
        <f t="shared" si="52"/>
        <v>0</v>
      </c>
      <c r="AV210" s="550">
        <f t="shared" si="52"/>
        <v>0</v>
      </c>
      <c r="AW210" s="606">
        <f t="shared" si="52"/>
        <v>0</v>
      </c>
      <c r="AX210" s="550">
        <f t="shared" si="52"/>
        <v>0</v>
      </c>
      <c r="AY210" s="603">
        <f t="shared" si="52"/>
        <v>0</v>
      </c>
      <c r="AZ210" s="604">
        <f t="shared" si="52"/>
        <v>0</v>
      </c>
      <c r="BA210" s="606">
        <f t="shared" si="52"/>
        <v>0</v>
      </c>
      <c r="BB210" s="607">
        <f t="shared" si="52"/>
        <v>0</v>
      </c>
      <c r="BC210" s="608"/>
    </row>
    <row r="211" spans="1:55" ht="49.5" hidden="1" customHeight="1" x14ac:dyDescent="0.6">
      <c r="A211" s="1474"/>
      <c r="B211" s="1475"/>
      <c r="C211" s="1480" t="s">
        <v>500</v>
      </c>
      <c r="D211" s="1480"/>
      <c r="E211" s="1481"/>
      <c r="F211" s="1581"/>
      <c r="G211" s="1582"/>
      <c r="H211" s="845">
        <f t="shared" ref="H211:BB211" si="53">J207</f>
        <v>0</v>
      </c>
      <c r="I211" s="847">
        <f t="shared" si="53"/>
        <v>0</v>
      </c>
      <c r="J211" s="843">
        <f t="shared" si="53"/>
        <v>0</v>
      </c>
      <c r="K211" s="843">
        <f t="shared" si="53"/>
        <v>0</v>
      </c>
      <c r="L211" s="844">
        <f t="shared" si="53"/>
        <v>0</v>
      </c>
      <c r="M211" s="845">
        <f t="shared" si="53"/>
        <v>0</v>
      </c>
      <c r="N211" s="846">
        <f t="shared" si="53"/>
        <v>0</v>
      </c>
      <c r="O211" s="846">
        <f t="shared" si="53"/>
        <v>0</v>
      </c>
      <c r="P211" s="846">
        <f t="shared" si="53"/>
        <v>0</v>
      </c>
      <c r="Q211" s="919">
        <f t="shared" si="53"/>
        <v>0</v>
      </c>
      <c r="R211" s="845">
        <f t="shared" si="53"/>
        <v>0</v>
      </c>
      <c r="S211" s="830">
        <f t="shared" si="53"/>
        <v>0</v>
      </c>
      <c r="T211" s="829">
        <f t="shared" si="53"/>
        <v>0</v>
      </c>
      <c r="U211" s="791">
        <f t="shared" si="53"/>
        <v>0</v>
      </c>
      <c r="V211" s="566">
        <f t="shared" si="53"/>
        <v>0</v>
      </c>
      <c r="W211" s="567">
        <f t="shared" si="53"/>
        <v>0</v>
      </c>
      <c r="X211" s="565">
        <f t="shared" si="53"/>
        <v>0</v>
      </c>
      <c r="Y211" s="788">
        <f t="shared" si="53"/>
        <v>0</v>
      </c>
      <c r="Z211" s="772">
        <f t="shared" si="53"/>
        <v>0</v>
      </c>
      <c r="AA211" s="789">
        <f t="shared" si="53"/>
        <v>0</v>
      </c>
      <c r="AB211" s="790">
        <f t="shared" si="53"/>
        <v>0</v>
      </c>
      <c r="AC211" s="772">
        <f t="shared" si="53"/>
        <v>0</v>
      </c>
      <c r="AD211" s="788">
        <f t="shared" si="53"/>
        <v>0</v>
      </c>
      <c r="AE211" s="772">
        <f t="shared" si="53"/>
        <v>0</v>
      </c>
      <c r="AF211" s="791">
        <f t="shared" si="53"/>
        <v>0</v>
      </c>
      <c r="AG211" s="790">
        <f t="shared" si="53"/>
        <v>0</v>
      </c>
      <c r="AH211" s="772">
        <f t="shared" si="53"/>
        <v>0</v>
      </c>
      <c r="AI211" s="772">
        <f t="shared" si="53"/>
        <v>0</v>
      </c>
      <c r="AJ211" s="788">
        <f t="shared" si="53"/>
        <v>0</v>
      </c>
      <c r="AK211" s="772">
        <f t="shared" si="53"/>
        <v>0</v>
      </c>
      <c r="AL211" s="791">
        <f t="shared" si="53"/>
        <v>0</v>
      </c>
      <c r="AM211" s="788">
        <f t="shared" si="53"/>
        <v>0</v>
      </c>
      <c r="AN211" s="772">
        <f t="shared" si="53"/>
        <v>0</v>
      </c>
      <c r="AO211" s="772">
        <f t="shared" si="53"/>
        <v>0</v>
      </c>
      <c r="AP211" s="772">
        <f t="shared" si="53"/>
        <v>0</v>
      </c>
      <c r="AQ211" s="772">
        <f t="shared" si="53"/>
        <v>0</v>
      </c>
      <c r="AR211" s="791">
        <f t="shared" si="53"/>
        <v>0</v>
      </c>
      <c r="AS211" s="790">
        <f t="shared" si="53"/>
        <v>0</v>
      </c>
      <c r="AT211" s="791">
        <f t="shared" si="53"/>
        <v>0</v>
      </c>
      <c r="AU211" s="563">
        <f t="shared" si="53"/>
        <v>0</v>
      </c>
      <c r="AV211" s="564">
        <f t="shared" si="53"/>
        <v>0</v>
      </c>
      <c r="AW211" s="568">
        <f t="shared" si="53"/>
        <v>0</v>
      </c>
      <c r="AX211" s="564">
        <f t="shared" si="53"/>
        <v>0</v>
      </c>
      <c r="AY211" s="565">
        <f t="shared" si="53"/>
        <v>0</v>
      </c>
      <c r="AZ211" s="566">
        <f t="shared" si="53"/>
        <v>0</v>
      </c>
      <c r="BA211" s="568">
        <f t="shared" si="53"/>
        <v>0</v>
      </c>
      <c r="BB211" s="569">
        <f t="shared" si="53"/>
        <v>0</v>
      </c>
      <c r="BC211" s="570"/>
    </row>
    <row r="212" spans="1:55" ht="49.5" hidden="1" customHeight="1" thickBot="1" x14ac:dyDescent="0.65">
      <c r="A212" s="1455"/>
      <c r="B212" s="1476"/>
      <c r="C212" s="1583" t="s">
        <v>501</v>
      </c>
      <c r="D212" s="1583"/>
      <c r="E212" s="1584"/>
      <c r="F212" s="1484"/>
      <c r="G212" s="1485"/>
      <c r="H212" s="473">
        <f t="shared" ref="H212:BB212" si="54">G212+H208-H211</f>
        <v>0</v>
      </c>
      <c r="I212" s="474">
        <f t="shared" si="54"/>
        <v>0</v>
      </c>
      <c r="J212" s="848">
        <f t="shared" si="54"/>
        <v>0</v>
      </c>
      <c r="K212" s="392">
        <f t="shared" si="54"/>
        <v>0</v>
      </c>
      <c r="L212" s="475">
        <f t="shared" si="54"/>
        <v>0</v>
      </c>
      <c r="M212" s="390">
        <f t="shared" si="54"/>
        <v>0</v>
      </c>
      <c r="N212" s="393">
        <f t="shared" si="54"/>
        <v>0</v>
      </c>
      <c r="O212" s="393">
        <f t="shared" si="54"/>
        <v>0</v>
      </c>
      <c r="P212" s="393">
        <f t="shared" si="54"/>
        <v>0</v>
      </c>
      <c r="Q212" s="394">
        <f t="shared" si="54"/>
        <v>0</v>
      </c>
      <c r="R212" s="390">
        <f t="shared" si="54"/>
        <v>0</v>
      </c>
      <c r="S212" s="476">
        <f t="shared" si="54"/>
        <v>0</v>
      </c>
      <c r="T212" s="513">
        <f t="shared" si="54"/>
        <v>0</v>
      </c>
      <c r="U212" s="514">
        <f t="shared" si="54"/>
        <v>0</v>
      </c>
      <c r="V212" s="517">
        <f t="shared" si="54"/>
        <v>0</v>
      </c>
      <c r="W212" s="515">
        <f t="shared" si="54"/>
        <v>0</v>
      </c>
      <c r="X212" s="514">
        <f t="shared" si="54"/>
        <v>0</v>
      </c>
      <c r="Y212" s="481">
        <f t="shared" si="54"/>
        <v>0</v>
      </c>
      <c r="Z212" s="513">
        <f t="shared" si="54"/>
        <v>0</v>
      </c>
      <c r="AA212" s="517">
        <f t="shared" si="54"/>
        <v>0</v>
      </c>
      <c r="AB212" s="515">
        <f t="shared" si="54"/>
        <v>0</v>
      </c>
      <c r="AC212" s="513">
        <f t="shared" si="54"/>
        <v>0</v>
      </c>
      <c r="AD212" s="476">
        <f t="shared" si="54"/>
        <v>0</v>
      </c>
      <c r="AE212" s="849">
        <f t="shared" si="54"/>
        <v>0</v>
      </c>
      <c r="AF212" s="850">
        <f t="shared" si="54"/>
        <v>0</v>
      </c>
      <c r="AG212" s="851">
        <f t="shared" si="54"/>
        <v>0</v>
      </c>
      <c r="AH212" s="852">
        <f t="shared" si="54"/>
        <v>0</v>
      </c>
      <c r="AI212" s="513">
        <f t="shared" si="54"/>
        <v>0</v>
      </c>
      <c r="AJ212" s="853">
        <f t="shared" si="54"/>
        <v>0</v>
      </c>
      <c r="AK212" s="849">
        <f t="shared" si="54"/>
        <v>0</v>
      </c>
      <c r="AL212" s="854">
        <f t="shared" si="54"/>
        <v>0</v>
      </c>
      <c r="AM212" s="855">
        <f t="shared" si="54"/>
        <v>0</v>
      </c>
      <c r="AN212" s="852">
        <f t="shared" si="54"/>
        <v>0</v>
      </c>
      <c r="AO212" s="852">
        <f t="shared" si="54"/>
        <v>0</v>
      </c>
      <c r="AP212" s="852">
        <f t="shared" si="54"/>
        <v>0</v>
      </c>
      <c r="AQ212" s="856">
        <f t="shared" si="54"/>
        <v>0</v>
      </c>
      <c r="AR212" s="514">
        <f t="shared" si="54"/>
        <v>0</v>
      </c>
      <c r="AS212" s="515">
        <f t="shared" si="54"/>
        <v>0</v>
      </c>
      <c r="AT212" s="514">
        <f t="shared" si="54"/>
        <v>0</v>
      </c>
      <c r="AU212" s="476">
        <f t="shared" si="54"/>
        <v>0</v>
      </c>
      <c r="AV212" s="513">
        <f t="shared" si="54"/>
        <v>0</v>
      </c>
      <c r="AW212" s="488">
        <f t="shared" si="54"/>
        <v>0</v>
      </c>
      <c r="AX212" s="477">
        <f t="shared" si="54"/>
        <v>0</v>
      </c>
      <c r="AY212" s="478">
        <f t="shared" si="54"/>
        <v>0</v>
      </c>
      <c r="AZ212" s="479">
        <f t="shared" si="54"/>
        <v>0</v>
      </c>
      <c r="BA212" s="488">
        <f t="shared" si="54"/>
        <v>0</v>
      </c>
      <c r="BB212" s="489">
        <f t="shared" si="54"/>
        <v>0</v>
      </c>
      <c r="BC212" s="244"/>
    </row>
    <row r="213" spans="1:55" ht="49.5" customHeight="1" x14ac:dyDescent="0.6">
      <c r="A213" s="1579" t="s">
        <v>552</v>
      </c>
      <c r="B213" s="1562"/>
      <c r="C213" s="1562"/>
      <c r="D213" s="1562"/>
      <c r="E213" s="1563"/>
      <c r="F213" s="1497"/>
      <c r="G213" s="413" t="s">
        <v>493</v>
      </c>
      <c r="H213" s="414">
        <v>35</v>
      </c>
      <c r="I213" s="415">
        <v>34</v>
      </c>
      <c r="J213" s="416">
        <v>35</v>
      </c>
      <c r="K213" s="416">
        <v>35</v>
      </c>
      <c r="L213" s="417">
        <v>35</v>
      </c>
      <c r="M213" s="418">
        <v>39</v>
      </c>
      <c r="N213" s="419">
        <v>40</v>
      </c>
      <c r="O213" s="419">
        <v>39</v>
      </c>
      <c r="P213" s="419">
        <v>40</v>
      </c>
      <c r="Q213" s="420">
        <v>39</v>
      </c>
      <c r="R213" s="418">
        <v>40</v>
      </c>
      <c r="S213" s="421">
        <v>39</v>
      </c>
      <c r="T213" s="422">
        <v>40</v>
      </c>
      <c r="U213" s="423">
        <v>39</v>
      </c>
      <c r="V213" s="424">
        <v>40</v>
      </c>
      <c r="W213" s="425">
        <v>39</v>
      </c>
      <c r="X213" s="423">
        <v>40</v>
      </c>
      <c r="Y213" s="421">
        <v>40</v>
      </c>
      <c r="Z213" s="422">
        <v>42</v>
      </c>
      <c r="AA213" s="424">
        <v>38</v>
      </c>
      <c r="AB213" s="426"/>
      <c r="AC213" s="427"/>
      <c r="AD213" s="428"/>
      <c r="AE213" s="427"/>
      <c r="AF213" s="429"/>
      <c r="AG213" s="426"/>
      <c r="AH213" s="427"/>
      <c r="AI213" s="427"/>
      <c r="AJ213" s="428"/>
      <c r="AK213" s="427"/>
      <c r="AL213" s="429"/>
      <c r="AM213" s="428"/>
      <c r="AN213" s="427"/>
      <c r="AO213" s="427"/>
      <c r="AP213" s="427"/>
      <c r="AQ213" s="427"/>
      <c r="AR213" s="429"/>
      <c r="AS213" s="426"/>
      <c r="AT213" s="429"/>
      <c r="AU213" s="428"/>
      <c r="AV213" s="427"/>
      <c r="AW213" s="430"/>
      <c r="AX213" s="427"/>
      <c r="AY213" s="429"/>
      <c r="AZ213" s="431"/>
      <c r="BA213" s="432"/>
      <c r="BB213" s="920"/>
      <c r="BC213" s="921">
        <f>SUM(L213:AN213)</f>
        <v>629</v>
      </c>
    </row>
    <row r="214" spans="1:55" ht="49.5" customHeight="1" x14ac:dyDescent="0.6">
      <c r="A214" s="1564"/>
      <c r="B214" s="1565"/>
      <c r="C214" s="1565"/>
      <c r="D214" s="1565"/>
      <c r="E214" s="1566"/>
      <c r="F214" s="1498"/>
      <c r="G214" s="435" t="s">
        <v>495</v>
      </c>
      <c r="H214" s="436">
        <v>35</v>
      </c>
      <c r="I214" s="437">
        <v>35</v>
      </c>
      <c r="J214" s="438">
        <v>35</v>
      </c>
      <c r="K214" s="343">
        <f t="shared" ref="K214:AK214" si="55">M213</f>
        <v>39</v>
      </c>
      <c r="L214" s="497">
        <f t="shared" si="55"/>
        <v>40</v>
      </c>
      <c r="M214" s="342">
        <f t="shared" si="55"/>
        <v>39</v>
      </c>
      <c r="N214" s="345">
        <f t="shared" si="55"/>
        <v>40</v>
      </c>
      <c r="O214" s="345">
        <f t="shared" si="55"/>
        <v>39</v>
      </c>
      <c r="P214" s="345">
        <f t="shared" si="55"/>
        <v>40</v>
      </c>
      <c r="Q214" s="346">
        <f t="shared" si="55"/>
        <v>39</v>
      </c>
      <c r="R214" s="342">
        <f t="shared" si="55"/>
        <v>40</v>
      </c>
      <c r="S214" s="343">
        <f t="shared" si="55"/>
        <v>39</v>
      </c>
      <c r="T214" s="345">
        <f t="shared" si="55"/>
        <v>40</v>
      </c>
      <c r="U214" s="344">
        <f t="shared" si="55"/>
        <v>39</v>
      </c>
      <c r="V214" s="346">
        <f t="shared" si="55"/>
        <v>40</v>
      </c>
      <c r="W214" s="342">
        <f t="shared" si="55"/>
        <v>40</v>
      </c>
      <c r="X214" s="344">
        <f t="shared" si="55"/>
        <v>42</v>
      </c>
      <c r="Y214" s="343">
        <f t="shared" si="55"/>
        <v>38</v>
      </c>
      <c r="Z214" s="345">
        <f t="shared" si="55"/>
        <v>0</v>
      </c>
      <c r="AA214" s="346">
        <f t="shared" si="55"/>
        <v>0</v>
      </c>
      <c r="AB214" s="342">
        <f t="shared" si="55"/>
        <v>0</v>
      </c>
      <c r="AC214" s="345">
        <f t="shared" si="55"/>
        <v>0</v>
      </c>
      <c r="AD214" s="922">
        <f t="shared" si="55"/>
        <v>0</v>
      </c>
      <c r="AE214" s="345">
        <f t="shared" si="55"/>
        <v>0</v>
      </c>
      <c r="AF214" s="344">
        <f t="shared" si="55"/>
        <v>0</v>
      </c>
      <c r="AG214" s="342">
        <f t="shared" si="55"/>
        <v>0</v>
      </c>
      <c r="AH214" s="345">
        <f t="shared" si="55"/>
        <v>0</v>
      </c>
      <c r="AI214" s="923">
        <f t="shared" si="55"/>
        <v>0</v>
      </c>
      <c r="AJ214" s="343">
        <f t="shared" si="55"/>
        <v>0</v>
      </c>
      <c r="AK214" s="345">
        <f t="shared" si="55"/>
        <v>0</v>
      </c>
      <c r="AL214" s="344">
        <f>AO213</f>
        <v>0</v>
      </c>
      <c r="AM214" s="343"/>
      <c r="AN214" s="345"/>
      <c r="AO214" s="345"/>
      <c r="AP214" s="345"/>
      <c r="AQ214" s="345"/>
      <c r="AR214" s="344"/>
      <c r="AS214" s="342"/>
      <c r="AT214" s="344"/>
      <c r="AU214" s="343"/>
      <c r="AV214" s="345"/>
      <c r="AW214" s="347"/>
      <c r="AX214" s="339"/>
      <c r="AY214" s="336"/>
      <c r="AZ214" s="341"/>
      <c r="BA214" s="347"/>
      <c r="BB214" s="924"/>
      <c r="BC214" s="925">
        <f>SUM(J214:BB214)</f>
        <v>629</v>
      </c>
    </row>
    <row r="215" spans="1:55" ht="49.5" customHeight="1" x14ac:dyDescent="0.6">
      <c r="A215" s="1567"/>
      <c r="B215" s="1568"/>
      <c r="C215" s="1568"/>
      <c r="D215" s="1568"/>
      <c r="E215" s="1569"/>
      <c r="F215" s="1499"/>
      <c r="G215" s="441" t="s">
        <v>497</v>
      </c>
      <c r="H215" s="442">
        <f>L213</f>
        <v>35</v>
      </c>
      <c r="I215" s="352">
        <f>M213</f>
        <v>39</v>
      </c>
      <c r="J215" s="353">
        <f>N213</f>
        <v>40</v>
      </c>
      <c r="K215" s="353">
        <f t="shared" ref="K215:AL215" si="56">O213</f>
        <v>39</v>
      </c>
      <c r="L215" s="443">
        <f t="shared" si="56"/>
        <v>40</v>
      </c>
      <c r="M215" s="351">
        <f t="shared" si="56"/>
        <v>39</v>
      </c>
      <c r="N215" s="354">
        <f t="shared" si="56"/>
        <v>40</v>
      </c>
      <c r="O215" s="354">
        <f t="shared" si="56"/>
        <v>39</v>
      </c>
      <c r="P215" s="354">
        <f t="shared" si="56"/>
        <v>40</v>
      </c>
      <c r="Q215" s="355">
        <f t="shared" si="56"/>
        <v>39</v>
      </c>
      <c r="R215" s="351">
        <f t="shared" si="56"/>
        <v>40</v>
      </c>
      <c r="S215" s="353">
        <f t="shared" si="56"/>
        <v>39</v>
      </c>
      <c r="T215" s="354">
        <f t="shared" si="56"/>
        <v>40</v>
      </c>
      <c r="U215" s="352">
        <f t="shared" si="56"/>
        <v>40</v>
      </c>
      <c r="V215" s="355">
        <f t="shared" si="56"/>
        <v>42</v>
      </c>
      <c r="W215" s="351">
        <f t="shared" si="56"/>
        <v>38</v>
      </c>
      <c r="X215" s="352">
        <f t="shared" si="56"/>
        <v>0</v>
      </c>
      <c r="Y215" s="353">
        <f t="shared" si="56"/>
        <v>0</v>
      </c>
      <c r="Z215" s="354">
        <f t="shared" si="56"/>
        <v>0</v>
      </c>
      <c r="AA215" s="355">
        <f t="shared" si="56"/>
        <v>0</v>
      </c>
      <c r="AB215" s="351">
        <f t="shared" si="56"/>
        <v>0</v>
      </c>
      <c r="AC215" s="354">
        <f t="shared" si="56"/>
        <v>0</v>
      </c>
      <c r="AD215" s="353">
        <f t="shared" si="56"/>
        <v>0</v>
      </c>
      <c r="AE215" s="354">
        <f t="shared" si="56"/>
        <v>0</v>
      </c>
      <c r="AF215" s="352">
        <f t="shared" si="56"/>
        <v>0</v>
      </c>
      <c r="AG215" s="351">
        <f t="shared" si="56"/>
        <v>0</v>
      </c>
      <c r="AH215" s="354">
        <f t="shared" si="56"/>
        <v>0</v>
      </c>
      <c r="AI215" s="354">
        <f t="shared" si="56"/>
        <v>0</v>
      </c>
      <c r="AJ215" s="353">
        <f t="shared" si="56"/>
        <v>0</v>
      </c>
      <c r="AK215" s="354">
        <f t="shared" si="56"/>
        <v>0</v>
      </c>
      <c r="AL215" s="352">
        <f t="shared" si="56"/>
        <v>0</v>
      </c>
      <c r="AM215" s="353"/>
      <c r="AN215" s="354"/>
      <c r="AO215" s="354"/>
      <c r="AP215" s="354"/>
      <c r="AQ215" s="354"/>
      <c r="AR215" s="352"/>
      <c r="AS215" s="351"/>
      <c r="AT215" s="352"/>
      <c r="AU215" s="353"/>
      <c r="AV215" s="354"/>
      <c r="AW215" s="444"/>
      <c r="AX215" s="354"/>
      <c r="AY215" s="352"/>
      <c r="AZ215" s="355"/>
      <c r="BA215" s="444"/>
      <c r="BB215" s="926"/>
      <c r="BC215" s="927">
        <f>SUM(H215:BB215)</f>
        <v>629</v>
      </c>
    </row>
    <row r="216" spans="1:55" ht="49.5" customHeight="1" x14ac:dyDescent="0.6">
      <c r="A216" s="1472"/>
      <c r="B216" s="1473"/>
      <c r="C216" s="1477" t="s">
        <v>499</v>
      </c>
      <c r="D216" s="1477"/>
      <c r="E216" s="1478"/>
      <c r="F216" s="1479"/>
      <c r="G216" s="1477"/>
      <c r="H216" s="662">
        <v>70</v>
      </c>
      <c r="I216" s="363">
        <f>H216+I215-I214</f>
        <v>74</v>
      </c>
      <c r="J216" s="364">
        <f t="shared" ref="J216:AC216" si="57">I216+J215-J214</f>
        <v>79</v>
      </c>
      <c r="K216" s="364">
        <f t="shared" si="57"/>
        <v>79</v>
      </c>
      <c r="L216" s="547">
        <f t="shared" si="57"/>
        <v>79</v>
      </c>
      <c r="M216" s="362">
        <f t="shared" si="57"/>
        <v>79</v>
      </c>
      <c r="N216" s="365">
        <f t="shared" si="57"/>
        <v>79</v>
      </c>
      <c r="O216" s="365">
        <f t="shared" si="57"/>
        <v>79</v>
      </c>
      <c r="P216" s="365">
        <f t="shared" si="57"/>
        <v>79</v>
      </c>
      <c r="Q216" s="366">
        <f t="shared" si="57"/>
        <v>79</v>
      </c>
      <c r="R216" s="362">
        <f t="shared" si="57"/>
        <v>79</v>
      </c>
      <c r="S216" s="456">
        <f t="shared" si="57"/>
        <v>79</v>
      </c>
      <c r="T216" s="928">
        <f t="shared" si="57"/>
        <v>79</v>
      </c>
      <c r="U216" s="455">
        <f t="shared" si="57"/>
        <v>80</v>
      </c>
      <c r="V216" s="654">
        <f t="shared" si="57"/>
        <v>82</v>
      </c>
      <c r="W216" s="454">
        <f t="shared" si="57"/>
        <v>80</v>
      </c>
      <c r="X216" s="455">
        <f t="shared" si="57"/>
        <v>38</v>
      </c>
      <c r="Y216" s="929">
        <f t="shared" si="57"/>
        <v>0</v>
      </c>
      <c r="Z216" s="930">
        <f t="shared" si="57"/>
        <v>0</v>
      </c>
      <c r="AA216" s="931">
        <f t="shared" si="57"/>
        <v>0</v>
      </c>
      <c r="AB216" s="454">
        <f t="shared" si="57"/>
        <v>0</v>
      </c>
      <c r="AC216" s="928">
        <f t="shared" si="57"/>
        <v>0</v>
      </c>
      <c r="AD216" s="456"/>
      <c r="AE216" s="928"/>
      <c r="AF216" s="455"/>
      <c r="AG216" s="454"/>
      <c r="AH216" s="928"/>
      <c r="AI216" s="928"/>
      <c r="AJ216" s="456"/>
      <c r="AK216" s="928"/>
      <c r="AL216" s="455"/>
      <c r="AM216" s="456"/>
      <c r="AN216" s="451"/>
      <c r="AO216" s="451"/>
      <c r="AP216" s="451"/>
      <c r="AQ216" s="451"/>
      <c r="AR216" s="448"/>
      <c r="AS216" s="447"/>
      <c r="AT216" s="448"/>
      <c r="AU216" s="449"/>
      <c r="AV216" s="451"/>
      <c r="AW216" s="457"/>
      <c r="AX216" s="451"/>
      <c r="AY216" s="448"/>
      <c r="AZ216" s="453"/>
      <c r="BA216" s="457"/>
      <c r="BB216" s="597"/>
      <c r="BC216" s="598"/>
    </row>
    <row r="217" spans="1:55" ht="49.5" customHeight="1" x14ac:dyDescent="0.6">
      <c r="A217" s="1474"/>
      <c r="B217" s="1475"/>
      <c r="C217" s="1480" t="s">
        <v>500</v>
      </c>
      <c r="D217" s="1480"/>
      <c r="E217" s="1481"/>
      <c r="F217" s="1474"/>
      <c r="G217" s="1433"/>
      <c r="H217" s="459">
        <v>36</v>
      </c>
      <c r="I217" s="460">
        <v>35</v>
      </c>
      <c r="J217" s="461">
        <f>L213</f>
        <v>35</v>
      </c>
      <c r="K217" s="377">
        <f t="shared" ref="K217:AN217" si="58">M213</f>
        <v>39</v>
      </c>
      <c r="L217" s="462">
        <f t="shared" si="58"/>
        <v>40</v>
      </c>
      <c r="M217" s="375">
        <f t="shared" si="58"/>
        <v>39</v>
      </c>
      <c r="N217" s="378">
        <f t="shared" si="58"/>
        <v>40</v>
      </c>
      <c r="O217" s="378">
        <f t="shared" si="58"/>
        <v>39</v>
      </c>
      <c r="P217" s="378">
        <f t="shared" si="58"/>
        <v>40</v>
      </c>
      <c r="Q217" s="379">
        <f t="shared" si="58"/>
        <v>39</v>
      </c>
      <c r="R217" s="375">
        <f t="shared" si="58"/>
        <v>40</v>
      </c>
      <c r="S217" s="563">
        <f t="shared" si="58"/>
        <v>39</v>
      </c>
      <c r="T217" s="932">
        <f t="shared" si="58"/>
        <v>40</v>
      </c>
      <c r="U217" s="933">
        <f t="shared" si="58"/>
        <v>39</v>
      </c>
      <c r="V217" s="934">
        <f t="shared" si="58"/>
        <v>40</v>
      </c>
      <c r="W217" s="935">
        <f t="shared" si="58"/>
        <v>40</v>
      </c>
      <c r="X217" s="933">
        <f t="shared" si="58"/>
        <v>42</v>
      </c>
      <c r="Y217" s="936">
        <f t="shared" si="58"/>
        <v>38</v>
      </c>
      <c r="Z217" s="932">
        <f t="shared" si="58"/>
        <v>0</v>
      </c>
      <c r="AA217" s="934">
        <f t="shared" si="58"/>
        <v>0</v>
      </c>
      <c r="AB217" s="935">
        <f t="shared" si="58"/>
        <v>0</v>
      </c>
      <c r="AC217" s="932">
        <f t="shared" si="58"/>
        <v>0</v>
      </c>
      <c r="AD217" s="843">
        <f t="shared" si="58"/>
        <v>0</v>
      </c>
      <c r="AE217" s="932">
        <f t="shared" si="58"/>
        <v>0</v>
      </c>
      <c r="AF217" s="933">
        <f t="shared" si="58"/>
        <v>0</v>
      </c>
      <c r="AG217" s="935">
        <f t="shared" si="58"/>
        <v>0</v>
      </c>
      <c r="AH217" s="932">
        <f t="shared" si="58"/>
        <v>0</v>
      </c>
      <c r="AI217" s="846">
        <f t="shared" si="58"/>
        <v>0</v>
      </c>
      <c r="AJ217" s="936">
        <f t="shared" si="58"/>
        <v>0</v>
      </c>
      <c r="AK217" s="932">
        <f t="shared" si="58"/>
        <v>0</v>
      </c>
      <c r="AL217" s="933">
        <f t="shared" si="58"/>
        <v>0</v>
      </c>
      <c r="AM217" s="936">
        <f t="shared" si="58"/>
        <v>0</v>
      </c>
      <c r="AN217" s="393">
        <f t="shared" si="58"/>
        <v>0</v>
      </c>
      <c r="AO217" s="393"/>
      <c r="AP217" s="393"/>
      <c r="AQ217" s="393"/>
      <c r="AR217" s="391"/>
      <c r="AS217" s="390"/>
      <c r="AT217" s="391"/>
      <c r="AU217" s="392"/>
      <c r="AV217" s="393"/>
      <c r="AW217" s="568"/>
      <c r="AX217" s="564"/>
      <c r="AY217" s="565"/>
      <c r="AZ217" s="566"/>
      <c r="BA217" s="568"/>
      <c r="BB217" s="760"/>
      <c r="BC217" s="761"/>
    </row>
    <row r="218" spans="1:55" ht="49.5" customHeight="1" thickBot="1" x14ac:dyDescent="0.65">
      <c r="A218" s="1474"/>
      <c r="B218" s="1475"/>
      <c r="C218" s="1485" t="s">
        <v>501</v>
      </c>
      <c r="D218" s="1485"/>
      <c r="E218" s="1511"/>
      <c r="F218" s="1484"/>
      <c r="G218" s="1485"/>
      <c r="H218" s="473"/>
      <c r="I218" s="474">
        <f>H218+I214-I217</f>
        <v>0</v>
      </c>
      <c r="J218" s="392">
        <f t="shared" ref="J218:AN218" si="59">I218+J214-J217</f>
        <v>0</v>
      </c>
      <c r="K218" s="392">
        <f t="shared" si="59"/>
        <v>0</v>
      </c>
      <c r="L218" s="475">
        <f t="shared" si="59"/>
        <v>0</v>
      </c>
      <c r="M218" s="390">
        <f t="shared" si="59"/>
        <v>0</v>
      </c>
      <c r="N218" s="393">
        <f t="shared" si="59"/>
        <v>0</v>
      </c>
      <c r="O218" s="393">
        <f t="shared" si="59"/>
        <v>0</v>
      </c>
      <c r="P218" s="393">
        <f t="shared" si="59"/>
        <v>0</v>
      </c>
      <c r="Q218" s="394">
        <f t="shared" si="59"/>
        <v>0</v>
      </c>
      <c r="R218" s="390">
        <f t="shared" si="59"/>
        <v>0</v>
      </c>
      <c r="S218" s="487">
        <f t="shared" si="59"/>
        <v>0</v>
      </c>
      <c r="T218" s="513">
        <f t="shared" si="59"/>
        <v>0</v>
      </c>
      <c r="U218" s="514">
        <f t="shared" si="59"/>
        <v>0</v>
      </c>
      <c r="V218" s="517">
        <f t="shared" si="59"/>
        <v>0</v>
      </c>
      <c r="W218" s="515">
        <f t="shared" si="59"/>
        <v>0</v>
      </c>
      <c r="X218" s="514">
        <f t="shared" si="59"/>
        <v>0</v>
      </c>
      <c r="Y218" s="476">
        <f t="shared" si="59"/>
        <v>0</v>
      </c>
      <c r="Z218" s="513">
        <f t="shared" si="59"/>
        <v>0</v>
      </c>
      <c r="AA218" s="517">
        <f t="shared" si="59"/>
        <v>0</v>
      </c>
      <c r="AB218" s="515">
        <f t="shared" si="59"/>
        <v>0</v>
      </c>
      <c r="AC218" s="513">
        <f t="shared" si="59"/>
        <v>0</v>
      </c>
      <c r="AD218" s="476">
        <f t="shared" si="59"/>
        <v>0</v>
      </c>
      <c r="AE218" s="513">
        <f t="shared" si="59"/>
        <v>0</v>
      </c>
      <c r="AF218" s="514">
        <f t="shared" si="59"/>
        <v>0</v>
      </c>
      <c r="AG218" s="515">
        <f t="shared" si="59"/>
        <v>0</v>
      </c>
      <c r="AH218" s="513">
        <f t="shared" si="59"/>
        <v>0</v>
      </c>
      <c r="AI218" s="513">
        <f t="shared" si="59"/>
        <v>0</v>
      </c>
      <c r="AJ218" s="476">
        <f t="shared" si="59"/>
        <v>0</v>
      </c>
      <c r="AK218" s="513">
        <f t="shared" si="59"/>
        <v>0</v>
      </c>
      <c r="AL218" s="514">
        <f t="shared" si="59"/>
        <v>0</v>
      </c>
      <c r="AM218" s="476">
        <f t="shared" si="59"/>
        <v>0</v>
      </c>
      <c r="AN218" s="513">
        <f t="shared" si="59"/>
        <v>0</v>
      </c>
      <c r="AO218" s="513"/>
      <c r="AP218" s="513"/>
      <c r="AQ218" s="513"/>
      <c r="AR218" s="514"/>
      <c r="AS218" s="515"/>
      <c r="AT218" s="514"/>
      <c r="AU218" s="476"/>
      <c r="AV218" s="513"/>
      <c r="AW218" s="516"/>
      <c r="AX218" s="513"/>
      <c r="AY218" s="514"/>
      <c r="AZ218" s="479"/>
      <c r="BA218" s="488"/>
      <c r="BB218" s="597"/>
      <c r="BC218" s="598">
        <f>SUM(N218:AW218)</f>
        <v>0</v>
      </c>
    </row>
    <row r="219" spans="1:55" ht="49.5" customHeight="1" thickBot="1" x14ac:dyDescent="0.65">
      <c r="A219" s="740"/>
      <c r="B219" s="741"/>
      <c r="C219" s="1463" t="s">
        <v>553</v>
      </c>
      <c r="D219" s="1458"/>
      <c r="E219" s="1458"/>
      <c r="F219" s="1458"/>
      <c r="G219" s="1458"/>
      <c r="H219" s="937"/>
      <c r="I219" s="938"/>
      <c r="J219" s="939"/>
      <c r="K219" s="939"/>
      <c r="L219" s="940"/>
      <c r="M219" s="937"/>
      <c r="N219" s="941"/>
      <c r="O219" s="941"/>
      <c r="P219" s="941"/>
      <c r="Q219" s="942"/>
      <c r="R219" s="937"/>
      <c r="S219" s="943"/>
      <c r="T219" s="944"/>
      <c r="U219" s="945"/>
      <c r="V219" s="946"/>
      <c r="W219" s="947"/>
      <c r="X219" s="945"/>
      <c r="Y219" s="943"/>
      <c r="Z219" s="944"/>
      <c r="AA219" s="946"/>
      <c r="AB219" s="947"/>
      <c r="AC219" s="944"/>
      <c r="AD219" s="943"/>
      <c r="AE219" s="944"/>
      <c r="AF219" s="945"/>
      <c r="AG219" s="947"/>
      <c r="AH219" s="944"/>
      <c r="AI219" s="944"/>
      <c r="AJ219" s="943"/>
      <c r="AK219" s="944"/>
      <c r="AL219" s="945"/>
      <c r="AM219" s="943"/>
      <c r="AN219" s="944"/>
      <c r="AO219" s="944"/>
      <c r="AP219" s="944"/>
      <c r="AQ219" s="944"/>
      <c r="AR219" s="945"/>
      <c r="AS219" s="947"/>
      <c r="AT219" s="945"/>
      <c r="AU219" s="943"/>
      <c r="AV219" s="944"/>
      <c r="AW219" s="948"/>
      <c r="AX219" s="944"/>
      <c r="AY219" s="945"/>
      <c r="AZ219" s="946"/>
      <c r="BA219" s="948"/>
      <c r="BB219" s="949"/>
      <c r="BC219" s="950">
        <f>SUM(K219:AW219)</f>
        <v>0</v>
      </c>
    </row>
    <row r="220" spans="1:55" ht="49.5" customHeight="1" x14ac:dyDescent="0.6">
      <c r="A220" s="1514" t="s">
        <v>517</v>
      </c>
      <c r="B220" s="1515"/>
      <c r="C220" s="1515"/>
      <c r="D220" s="1515"/>
      <c r="E220" s="1516"/>
      <c r="F220" s="1497"/>
      <c r="G220" s="413" t="s">
        <v>493</v>
      </c>
      <c r="H220" s="414"/>
      <c r="I220" s="415"/>
      <c r="J220" s="416"/>
      <c r="K220" s="416"/>
      <c r="L220" s="492"/>
      <c r="M220" s="414">
        <v>0</v>
      </c>
      <c r="N220" s="494">
        <v>0</v>
      </c>
      <c r="O220" s="494">
        <v>0</v>
      </c>
      <c r="P220" s="643">
        <v>0</v>
      </c>
      <c r="Q220" s="323">
        <v>0</v>
      </c>
      <c r="R220" s="493">
        <v>0</v>
      </c>
      <c r="S220" s="428">
        <v>0</v>
      </c>
      <c r="T220" s="520">
        <v>0</v>
      </c>
      <c r="U220" s="429">
        <v>0</v>
      </c>
      <c r="V220" s="431">
        <v>0</v>
      </c>
      <c r="W220" s="426">
        <v>0</v>
      </c>
      <c r="X220" s="429">
        <v>0</v>
      </c>
      <c r="Y220" s="428">
        <v>0</v>
      </c>
      <c r="Z220" s="427">
        <v>0</v>
      </c>
      <c r="AA220" s="431">
        <v>0</v>
      </c>
      <c r="AB220" s="426">
        <v>0</v>
      </c>
      <c r="AC220" s="427"/>
      <c r="AD220" s="428"/>
      <c r="AE220" s="427">
        <v>0</v>
      </c>
      <c r="AF220" s="429">
        <v>0</v>
      </c>
      <c r="AG220" s="426">
        <v>0</v>
      </c>
      <c r="AH220" s="427"/>
      <c r="AI220" s="427"/>
      <c r="AJ220" s="428"/>
      <c r="AK220" s="427"/>
      <c r="AL220" s="429"/>
      <c r="AM220" s="428"/>
      <c r="AN220" s="427"/>
      <c r="AO220" s="427"/>
      <c r="AP220" s="427"/>
      <c r="AQ220" s="427"/>
      <c r="AR220" s="429"/>
      <c r="AS220" s="426"/>
      <c r="AT220" s="429"/>
      <c r="AU220" s="428"/>
      <c r="AV220" s="427"/>
      <c r="AW220" s="430"/>
      <c r="AX220" s="427"/>
      <c r="AY220" s="429"/>
      <c r="AZ220" s="431"/>
      <c r="BA220" s="432"/>
      <c r="BB220" s="433"/>
      <c r="BC220" s="434">
        <f>SUM(K220:AW220)</f>
        <v>0</v>
      </c>
    </row>
    <row r="221" spans="1:55" ht="49.5" customHeight="1" x14ac:dyDescent="0.6">
      <c r="A221" s="1517"/>
      <c r="B221" s="1518"/>
      <c r="C221" s="1518"/>
      <c r="D221" s="1518"/>
      <c r="E221" s="1519"/>
      <c r="F221" s="1498"/>
      <c r="G221" s="435" t="s">
        <v>495</v>
      </c>
      <c r="H221" s="530"/>
      <c r="I221" s="501"/>
      <c r="J221" s="528"/>
      <c r="K221" s="440"/>
      <c r="L221" s="684"/>
      <c r="M221" s="530"/>
      <c r="N221" s="500"/>
      <c r="O221" s="500"/>
      <c r="P221" s="500"/>
      <c r="Q221" s="531"/>
      <c r="R221" s="526"/>
      <c r="S221" s="343"/>
      <c r="T221" s="951"/>
      <c r="U221" s="336"/>
      <c r="V221" s="346"/>
      <c r="W221" s="342"/>
      <c r="X221" s="336"/>
      <c r="Y221" s="338"/>
      <c r="Z221" s="339"/>
      <c r="AA221" s="341"/>
      <c r="AB221" s="335"/>
      <c r="AC221" s="339"/>
      <c r="AD221" s="338"/>
      <c r="AE221" s="339"/>
      <c r="AF221" s="336"/>
      <c r="AG221" s="335"/>
      <c r="AH221" s="345"/>
      <c r="AI221" s="339"/>
      <c r="AJ221" s="338"/>
      <c r="AK221" s="339"/>
      <c r="AL221" s="336"/>
      <c r="AM221" s="343"/>
      <c r="AN221" s="339"/>
      <c r="AO221" s="339"/>
      <c r="AP221" s="339"/>
      <c r="AQ221" s="339"/>
      <c r="AR221" s="336"/>
      <c r="AS221" s="335"/>
      <c r="AT221" s="336"/>
      <c r="AU221" s="338"/>
      <c r="AV221" s="339"/>
      <c r="AW221" s="347"/>
      <c r="AX221" s="339"/>
      <c r="AY221" s="336"/>
      <c r="AZ221" s="341"/>
      <c r="BA221" s="347"/>
      <c r="BB221" s="348"/>
      <c r="BC221" s="349">
        <f>SUM(M221:R221)</f>
        <v>0</v>
      </c>
    </row>
    <row r="222" spans="1:55" ht="49.5" customHeight="1" x14ac:dyDescent="0.6">
      <c r="A222" s="1520"/>
      <c r="B222" s="1521"/>
      <c r="C222" s="1521"/>
      <c r="D222" s="1521"/>
      <c r="E222" s="1522"/>
      <c r="F222" s="1499"/>
      <c r="G222" s="441" t="s">
        <v>497</v>
      </c>
      <c r="H222" s="648"/>
      <c r="I222" s="649"/>
      <c r="J222" s="650"/>
      <c r="K222" s="650"/>
      <c r="L222" s="651"/>
      <c r="M222" s="648"/>
      <c r="N222" s="652"/>
      <c r="O222" s="652"/>
      <c r="P222" s="652"/>
      <c r="Q222" s="653"/>
      <c r="R222" s="648"/>
      <c r="S222" s="353"/>
      <c r="T222" s="354"/>
      <c r="U222" s="352"/>
      <c r="V222" s="355"/>
      <c r="W222" s="351"/>
      <c r="X222" s="352"/>
      <c r="Y222" s="353"/>
      <c r="Z222" s="354"/>
      <c r="AA222" s="355"/>
      <c r="AB222" s="351"/>
      <c r="AC222" s="354"/>
      <c r="AD222" s="353"/>
      <c r="AE222" s="354"/>
      <c r="AF222" s="352"/>
      <c r="AG222" s="351"/>
      <c r="AH222" s="354"/>
      <c r="AI222" s="354"/>
      <c r="AJ222" s="353"/>
      <c r="AK222" s="354"/>
      <c r="AL222" s="352"/>
      <c r="AM222" s="353"/>
      <c r="AN222" s="354"/>
      <c r="AO222" s="354"/>
      <c r="AP222" s="354"/>
      <c r="AQ222" s="354"/>
      <c r="AR222" s="352"/>
      <c r="AS222" s="351"/>
      <c r="AT222" s="352"/>
      <c r="AU222" s="353"/>
      <c r="AV222" s="354"/>
      <c r="AW222" s="444"/>
      <c r="AX222" s="354"/>
      <c r="AY222" s="352"/>
      <c r="AZ222" s="355"/>
      <c r="BA222" s="444"/>
      <c r="BB222" s="445"/>
      <c r="BC222" s="446">
        <f>SUM(Y222:AA222)</f>
        <v>0</v>
      </c>
    </row>
    <row r="223" spans="1:55" ht="49.5" customHeight="1" x14ac:dyDescent="0.6">
      <c r="A223" s="1472"/>
      <c r="B223" s="1473"/>
      <c r="C223" s="1477" t="s">
        <v>499</v>
      </c>
      <c r="D223" s="1477"/>
      <c r="E223" s="1478"/>
      <c r="F223" s="1479"/>
      <c r="G223" s="1477"/>
      <c r="H223" s="362"/>
      <c r="I223" s="363">
        <f t="shared" ref="I223:AN223" si="60">H223+I222-I221</f>
        <v>0</v>
      </c>
      <c r="J223" s="364">
        <f t="shared" si="60"/>
        <v>0</v>
      </c>
      <c r="K223" s="364">
        <f t="shared" si="60"/>
        <v>0</v>
      </c>
      <c r="L223" s="547">
        <f t="shared" si="60"/>
        <v>0</v>
      </c>
      <c r="M223" s="362">
        <f t="shared" si="60"/>
        <v>0</v>
      </c>
      <c r="N223" s="365">
        <f t="shared" si="60"/>
        <v>0</v>
      </c>
      <c r="O223" s="365">
        <f t="shared" si="60"/>
        <v>0</v>
      </c>
      <c r="P223" s="365">
        <f t="shared" si="60"/>
        <v>0</v>
      </c>
      <c r="Q223" s="366">
        <f t="shared" si="60"/>
        <v>0</v>
      </c>
      <c r="R223" s="362">
        <f t="shared" si="60"/>
        <v>0</v>
      </c>
      <c r="S223" s="449">
        <f t="shared" si="60"/>
        <v>0</v>
      </c>
      <c r="T223" s="451">
        <f t="shared" si="60"/>
        <v>0</v>
      </c>
      <c r="U223" s="448">
        <f t="shared" si="60"/>
        <v>0</v>
      </c>
      <c r="V223" s="453">
        <f t="shared" si="60"/>
        <v>0</v>
      </c>
      <c r="W223" s="447">
        <f t="shared" si="60"/>
        <v>0</v>
      </c>
      <c r="X223" s="448">
        <f t="shared" si="60"/>
        <v>0</v>
      </c>
      <c r="Y223" s="364">
        <f t="shared" si="60"/>
        <v>0</v>
      </c>
      <c r="Z223" s="365">
        <f t="shared" si="60"/>
        <v>0</v>
      </c>
      <c r="AA223" s="366">
        <f t="shared" si="60"/>
        <v>0</v>
      </c>
      <c r="AB223" s="447">
        <f t="shared" si="60"/>
        <v>0</v>
      </c>
      <c r="AC223" s="451">
        <f t="shared" si="60"/>
        <v>0</v>
      </c>
      <c r="AD223" s="449">
        <f t="shared" si="60"/>
        <v>0</v>
      </c>
      <c r="AE223" s="451">
        <f t="shared" si="60"/>
        <v>0</v>
      </c>
      <c r="AF223" s="448">
        <f t="shared" si="60"/>
        <v>0</v>
      </c>
      <c r="AG223" s="447">
        <f t="shared" si="60"/>
        <v>0</v>
      </c>
      <c r="AH223" s="451">
        <f t="shared" si="60"/>
        <v>0</v>
      </c>
      <c r="AI223" s="451">
        <f t="shared" si="60"/>
        <v>0</v>
      </c>
      <c r="AJ223" s="449">
        <f t="shared" si="60"/>
        <v>0</v>
      </c>
      <c r="AK223" s="451">
        <f t="shared" si="60"/>
        <v>0</v>
      </c>
      <c r="AL223" s="448">
        <f t="shared" si="60"/>
        <v>0</v>
      </c>
      <c r="AM223" s="449">
        <f t="shared" si="60"/>
        <v>0</v>
      </c>
      <c r="AN223" s="451">
        <f t="shared" si="60"/>
        <v>0</v>
      </c>
      <c r="AO223" s="451"/>
      <c r="AP223" s="451"/>
      <c r="AQ223" s="451"/>
      <c r="AR223" s="448"/>
      <c r="AS223" s="447"/>
      <c r="AT223" s="448"/>
      <c r="AU223" s="449"/>
      <c r="AV223" s="451"/>
      <c r="AW223" s="457"/>
      <c r="AX223" s="451"/>
      <c r="AY223" s="448"/>
      <c r="AZ223" s="453"/>
      <c r="BA223" s="457"/>
      <c r="BB223" s="597"/>
      <c r="BC223" s="598"/>
    </row>
    <row r="224" spans="1:55" ht="49.5" customHeight="1" x14ac:dyDescent="0.6">
      <c r="A224" s="1474"/>
      <c r="B224" s="1475"/>
      <c r="C224" s="1480" t="s">
        <v>500</v>
      </c>
      <c r="D224" s="1480"/>
      <c r="E224" s="1481"/>
      <c r="F224" s="1474"/>
      <c r="G224" s="1433"/>
      <c r="H224" s="375"/>
      <c r="I224" s="376"/>
      <c r="J224" s="377"/>
      <c r="K224" s="377"/>
      <c r="L224" s="462"/>
      <c r="M224" s="375"/>
      <c r="N224" s="378"/>
      <c r="O224" s="378"/>
      <c r="P224" s="378"/>
      <c r="Q224" s="379"/>
      <c r="R224" s="375"/>
      <c r="S224" s="563"/>
      <c r="T224" s="564"/>
      <c r="U224" s="565"/>
      <c r="V224" s="566"/>
      <c r="W224" s="567"/>
      <c r="X224" s="565"/>
      <c r="Y224" s="377"/>
      <c r="Z224" s="378"/>
      <c r="AA224" s="379"/>
      <c r="AB224" s="567"/>
      <c r="AC224" s="564"/>
      <c r="AD224" s="563"/>
      <c r="AE224" s="564"/>
      <c r="AF224" s="565"/>
      <c r="AG224" s="567"/>
      <c r="AH224" s="564"/>
      <c r="AI224" s="564"/>
      <c r="AJ224" s="563"/>
      <c r="AK224" s="564"/>
      <c r="AL224" s="565"/>
      <c r="AM224" s="563"/>
      <c r="AN224" s="564"/>
      <c r="AO224" s="564"/>
      <c r="AP224" s="564"/>
      <c r="AQ224" s="564"/>
      <c r="AR224" s="565"/>
      <c r="AS224" s="567"/>
      <c r="AT224" s="565"/>
      <c r="AU224" s="563"/>
      <c r="AV224" s="564"/>
      <c r="AW224" s="568"/>
      <c r="AX224" s="564"/>
      <c r="AY224" s="565"/>
      <c r="AZ224" s="566"/>
      <c r="BA224" s="568"/>
      <c r="BB224" s="760"/>
      <c r="BC224" s="761">
        <f>SUM(P224:AW224)</f>
        <v>0</v>
      </c>
    </row>
    <row r="225" spans="1:55" ht="49.5" customHeight="1" thickBot="1" x14ac:dyDescent="0.65">
      <c r="A225" s="1455"/>
      <c r="B225" s="1476"/>
      <c r="C225" s="1482" t="s">
        <v>501</v>
      </c>
      <c r="D225" s="1482"/>
      <c r="E225" s="1483"/>
      <c r="F225" s="1484"/>
      <c r="G225" s="1485"/>
      <c r="H225" s="765"/>
      <c r="I225" s="391"/>
      <c r="J225" s="392"/>
      <c r="K225" s="392"/>
      <c r="L225" s="475"/>
      <c r="M225" s="390"/>
      <c r="N225" s="393"/>
      <c r="O225" s="393"/>
      <c r="P225" s="393"/>
      <c r="Q225" s="394"/>
      <c r="R225" s="390"/>
      <c r="S225" s="487"/>
      <c r="T225" s="477"/>
      <c r="U225" s="478"/>
      <c r="V225" s="479"/>
      <c r="W225" s="480"/>
      <c r="X225" s="486"/>
      <c r="Y225" s="485"/>
      <c r="Z225" s="477"/>
      <c r="AA225" s="479"/>
      <c r="AB225" s="480"/>
      <c r="AC225" s="477"/>
      <c r="AD225" s="487"/>
      <c r="AE225" s="477"/>
      <c r="AF225" s="478"/>
      <c r="AG225" s="480"/>
      <c r="AH225" s="477"/>
      <c r="AI225" s="477"/>
      <c r="AJ225" s="487"/>
      <c r="AK225" s="477"/>
      <c r="AL225" s="478"/>
      <c r="AM225" s="487"/>
      <c r="AN225" s="477"/>
      <c r="AO225" s="477"/>
      <c r="AP225" s="477"/>
      <c r="AQ225" s="477"/>
      <c r="AR225" s="478"/>
      <c r="AS225" s="480"/>
      <c r="AT225" s="478"/>
      <c r="AU225" s="487"/>
      <c r="AV225" s="477"/>
      <c r="AW225" s="488"/>
      <c r="AX225" s="477"/>
      <c r="AY225" s="478"/>
      <c r="AZ225" s="479"/>
      <c r="BA225" s="488"/>
      <c r="BB225" s="597"/>
      <c r="BC225" s="598">
        <f>SUM(O225:AW225)</f>
        <v>0</v>
      </c>
    </row>
    <row r="226" spans="1:55" ht="49.5" hidden="1" customHeight="1" x14ac:dyDescent="0.6">
      <c r="A226" s="1514" t="s">
        <v>554</v>
      </c>
      <c r="B226" s="1515"/>
      <c r="C226" s="1515"/>
      <c r="D226" s="1515"/>
      <c r="E226" s="1516"/>
      <c r="F226" s="1497"/>
      <c r="G226" s="413" t="s">
        <v>493</v>
      </c>
      <c r="H226" s="414"/>
      <c r="I226" s="415"/>
      <c r="J226" s="416"/>
      <c r="K226" s="416"/>
      <c r="L226" s="492"/>
      <c r="M226" s="414"/>
      <c r="N226" s="643"/>
      <c r="O226" s="643"/>
      <c r="P226" s="643"/>
      <c r="Q226" s="323"/>
      <c r="R226" s="493"/>
      <c r="S226" s="428"/>
      <c r="T226" s="520"/>
      <c r="U226" s="429"/>
      <c r="V226" s="431"/>
      <c r="W226" s="426"/>
      <c r="X226" s="429"/>
      <c r="Y226" s="428"/>
      <c r="Z226" s="427"/>
      <c r="AA226" s="431"/>
      <c r="AB226" s="426"/>
      <c r="AC226" s="427"/>
      <c r="AD226" s="428"/>
      <c r="AE226" s="427"/>
      <c r="AF226" s="429"/>
      <c r="AG226" s="426"/>
      <c r="AH226" s="427"/>
      <c r="AI226" s="427"/>
      <c r="AJ226" s="428"/>
      <c r="AK226" s="427"/>
      <c r="AL226" s="429"/>
      <c r="AM226" s="428"/>
      <c r="AN226" s="427"/>
      <c r="AO226" s="427"/>
      <c r="AP226" s="427"/>
      <c r="AQ226" s="427"/>
      <c r="AR226" s="429"/>
      <c r="AS226" s="426"/>
      <c r="AT226" s="429"/>
      <c r="AU226" s="428"/>
      <c r="AV226" s="427"/>
      <c r="AW226" s="430"/>
      <c r="AX226" s="427"/>
      <c r="AY226" s="429"/>
      <c r="AZ226" s="431"/>
      <c r="BA226" s="432"/>
      <c r="BB226" s="433"/>
      <c r="BC226" s="434">
        <f>SUM(L226:AW226)</f>
        <v>0</v>
      </c>
    </row>
    <row r="227" spans="1:55" ht="49.5" hidden="1" customHeight="1" x14ac:dyDescent="0.6">
      <c r="A227" s="1517"/>
      <c r="B227" s="1518"/>
      <c r="C227" s="1518"/>
      <c r="D227" s="1518"/>
      <c r="E227" s="1519"/>
      <c r="F227" s="1498"/>
      <c r="G227" s="435" t="s">
        <v>495</v>
      </c>
      <c r="H227" s="530" t="e">
        <f t="shared" ref="H227:AJ227" si="61">G227+H226-H225</f>
        <v>#VALUE!</v>
      </c>
      <c r="I227" s="501" t="e">
        <f>H227+I226-I225</f>
        <v>#VALUE!</v>
      </c>
      <c r="J227" s="528" t="e">
        <f t="shared" si="61"/>
        <v>#VALUE!</v>
      </c>
      <c r="K227" s="440" t="e">
        <f t="shared" si="61"/>
        <v>#VALUE!</v>
      </c>
      <c r="L227" s="529" t="e">
        <f t="shared" si="61"/>
        <v>#VALUE!</v>
      </c>
      <c r="M227" s="530" t="e">
        <f t="shared" si="61"/>
        <v>#VALUE!</v>
      </c>
      <c r="N227" s="500" t="e">
        <f t="shared" si="61"/>
        <v>#VALUE!</v>
      </c>
      <c r="O227" s="500" t="e">
        <f t="shared" si="61"/>
        <v>#VALUE!</v>
      </c>
      <c r="P227" s="500" t="e">
        <f t="shared" si="61"/>
        <v>#VALUE!</v>
      </c>
      <c r="Q227" s="730" t="e">
        <f t="shared" si="61"/>
        <v>#VALUE!</v>
      </c>
      <c r="R227" s="526" t="e">
        <f t="shared" si="61"/>
        <v>#VALUE!</v>
      </c>
      <c r="S227" s="343" t="e">
        <f t="shared" si="61"/>
        <v>#VALUE!</v>
      </c>
      <c r="T227" s="951" t="e">
        <f t="shared" si="61"/>
        <v>#VALUE!</v>
      </c>
      <c r="U227" s="336" t="e">
        <f t="shared" si="61"/>
        <v>#VALUE!</v>
      </c>
      <c r="V227" s="346" t="e">
        <f t="shared" si="61"/>
        <v>#VALUE!</v>
      </c>
      <c r="W227" s="342" t="e">
        <f t="shared" si="61"/>
        <v>#VALUE!</v>
      </c>
      <c r="X227" s="336" t="e">
        <f t="shared" si="61"/>
        <v>#VALUE!</v>
      </c>
      <c r="Y227" s="338" t="e">
        <f t="shared" si="61"/>
        <v>#VALUE!</v>
      </c>
      <c r="Z227" s="339" t="e">
        <f t="shared" si="61"/>
        <v>#VALUE!</v>
      </c>
      <c r="AA227" s="341" t="e">
        <f t="shared" si="61"/>
        <v>#VALUE!</v>
      </c>
      <c r="AB227" s="335" t="e">
        <f t="shared" si="61"/>
        <v>#VALUE!</v>
      </c>
      <c r="AC227" s="339" t="e">
        <f t="shared" si="61"/>
        <v>#VALUE!</v>
      </c>
      <c r="AD227" s="338" t="e">
        <f t="shared" si="61"/>
        <v>#VALUE!</v>
      </c>
      <c r="AE227" s="339" t="e">
        <f t="shared" si="61"/>
        <v>#VALUE!</v>
      </c>
      <c r="AF227" s="336" t="e">
        <f t="shared" si="61"/>
        <v>#VALUE!</v>
      </c>
      <c r="AG227" s="335" t="e">
        <f t="shared" si="61"/>
        <v>#VALUE!</v>
      </c>
      <c r="AH227" s="345" t="e">
        <f t="shared" si="61"/>
        <v>#VALUE!</v>
      </c>
      <c r="AI227" s="339" t="e">
        <f t="shared" si="61"/>
        <v>#VALUE!</v>
      </c>
      <c r="AJ227" s="338" t="e">
        <f t="shared" si="61"/>
        <v>#VALUE!</v>
      </c>
      <c r="AK227" s="339"/>
      <c r="AL227" s="336"/>
      <c r="AM227" s="343"/>
      <c r="AN227" s="339"/>
      <c r="AO227" s="339"/>
      <c r="AP227" s="339"/>
      <c r="AQ227" s="339"/>
      <c r="AR227" s="336"/>
      <c r="AS227" s="335"/>
      <c r="AT227" s="336"/>
      <c r="AU227" s="338"/>
      <c r="AV227" s="339"/>
      <c r="AW227" s="347"/>
      <c r="AX227" s="339"/>
      <c r="AY227" s="336"/>
      <c r="AZ227" s="341"/>
      <c r="BA227" s="347"/>
      <c r="BB227" s="348"/>
      <c r="BC227" s="349"/>
    </row>
    <row r="228" spans="1:55" ht="49.5" hidden="1" customHeight="1" x14ac:dyDescent="0.6">
      <c r="A228" s="1520"/>
      <c r="B228" s="1521"/>
      <c r="C228" s="1521"/>
      <c r="D228" s="1521"/>
      <c r="E228" s="1522"/>
      <c r="F228" s="1499"/>
      <c r="G228" s="441" t="s">
        <v>497</v>
      </c>
      <c r="H228" s="648"/>
      <c r="I228" s="649"/>
      <c r="J228" s="650"/>
      <c r="K228" s="650"/>
      <c r="L228" s="651"/>
      <c r="M228" s="648"/>
      <c r="N228" s="652"/>
      <c r="O228" s="652"/>
      <c r="P228" s="652"/>
      <c r="Q228" s="653"/>
      <c r="R228" s="648"/>
      <c r="S228" s="353"/>
      <c r="T228" s="354"/>
      <c r="U228" s="352"/>
      <c r="V228" s="355"/>
      <c r="W228" s="351"/>
      <c r="X228" s="352"/>
      <c r="Y228" s="353"/>
      <c r="Z228" s="354"/>
      <c r="AA228" s="355"/>
      <c r="AB228" s="351"/>
      <c r="AC228" s="354"/>
      <c r="AD228" s="353"/>
      <c r="AE228" s="354"/>
      <c r="AF228" s="352"/>
      <c r="AG228" s="351"/>
      <c r="AH228" s="354"/>
      <c r="AI228" s="354"/>
      <c r="AJ228" s="353"/>
      <c r="AK228" s="354"/>
      <c r="AL228" s="352"/>
      <c r="AM228" s="353"/>
      <c r="AN228" s="354"/>
      <c r="AO228" s="354"/>
      <c r="AP228" s="354"/>
      <c r="AQ228" s="354"/>
      <c r="AR228" s="352"/>
      <c r="AS228" s="351"/>
      <c r="AT228" s="352"/>
      <c r="AU228" s="353"/>
      <c r="AV228" s="354"/>
      <c r="AW228" s="444"/>
      <c r="AX228" s="354"/>
      <c r="AY228" s="352"/>
      <c r="AZ228" s="355"/>
      <c r="BA228" s="444"/>
      <c r="BB228" s="445"/>
      <c r="BC228" s="446"/>
    </row>
    <row r="229" spans="1:55" ht="49.5" hidden="1" customHeight="1" x14ac:dyDescent="0.6">
      <c r="A229" s="1472"/>
      <c r="B229" s="1473"/>
      <c r="C229" s="1477" t="s">
        <v>499</v>
      </c>
      <c r="D229" s="1477"/>
      <c r="E229" s="1478"/>
      <c r="F229" s="1479"/>
      <c r="G229" s="1477"/>
      <c r="H229" s="362">
        <f t="shared" ref="H229:AJ229" si="62">G229+H225-H228</f>
        <v>0</v>
      </c>
      <c r="I229" s="363">
        <f>H229+I225-I228</f>
        <v>0</v>
      </c>
      <c r="J229" s="364">
        <f t="shared" si="62"/>
        <v>0</v>
      </c>
      <c r="K229" s="364">
        <f t="shared" si="62"/>
        <v>0</v>
      </c>
      <c r="L229" s="547">
        <f t="shared" si="62"/>
        <v>0</v>
      </c>
      <c r="M229" s="362">
        <f t="shared" si="62"/>
        <v>0</v>
      </c>
      <c r="N229" s="365">
        <f t="shared" si="62"/>
        <v>0</v>
      </c>
      <c r="O229" s="365">
        <f t="shared" si="62"/>
        <v>0</v>
      </c>
      <c r="P229" s="365">
        <f t="shared" si="62"/>
        <v>0</v>
      </c>
      <c r="Q229" s="366">
        <f t="shared" si="62"/>
        <v>0</v>
      </c>
      <c r="R229" s="362">
        <f t="shared" si="62"/>
        <v>0</v>
      </c>
      <c r="S229" s="449">
        <f t="shared" si="62"/>
        <v>0</v>
      </c>
      <c r="T229" s="451">
        <f t="shared" si="62"/>
        <v>0</v>
      </c>
      <c r="U229" s="448">
        <f t="shared" si="62"/>
        <v>0</v>
      </c>
      <c r="V229" s="453">
        <f t="shared" si="62"/>
        <v>0</v>
      </c>
      <c r="W229" s="447">
        <f t="shared" si="62"/>
        <v>0</v>
      </c>
      <c r="X229" s="448">
        <f t="shared" si="62"/>
        <v>0</v>
      </c>
      <c r="Y229" s="364">
        <f t="shared" si="62"/>
        <v>0</v>
      </c>
      <c r="Z229" s="365">
        <f t="shared" si="62"/>
        <v>0</v>
      </c>
      <c r="AA229" s="366">
        <f t="shared" si="62"/>
        <v>0</v>
      </c>
      <c r="AB229" s="447">
        <f t="shared" si="62"/>
        <v>0</v>
      </c>
      <c r="AC229" s="451">
        <f t="shared" si="62"/>
        <v>0</v>
      </c>
      <c r="AD229" s="449">
        <f t="shared" si="62"/>
        <v>0</v>
      </c>
      <c r="AE229" s="451">
        <f t="shared" si="62"/>
        <v>0</v>
      </c>
      <c r="AF229" s="448">
        <f t="shared" si="62"/>
        <v>0</v>
      </c>
      <c r="AG229" s="447">
        <f t="shared" si="62"/>
        <v>0</v>
      </c>
      <c r="AH229" s="451">
        <f t="shared" si="62"/>
        <v>0</v>
      </c>
      <c r="AI229" s="451">
        <f t="shared" si="62"/>
        <v>0</v>
      </c>
      <c r="AJ229" s="449">
        <f t="shared" si="62"/>
        <v>0</v>
      </c>
      <c r="AK229" s="451"/>
      <c r="AL229" s="448"/>
      <c r="AM229" s="449"/>
      <c r="AN229" s="451"/>
      <c r="AO229" s="451"/>
      <c r="AP229" s="451"/>
      <c r="AQ229" s="451"/>
      <c r="AR229" s="448"/>
      <c r="AS229" s="447"/>
      <c r="AT229" s="448"/>
      <c r="AU229" s="449"/>
      <c r="AV229" s="451"/>
      <c r="AW229" s="457"/>
      <c r="AX229" s="451"/>
      <c r="AY229" s="448"/>
      <c r="AZ229" s="453"/>
      <c r="BA229" s="457"/>
      <c r="BB229" s="597"/>
      <c r="BC229" s="598"/>
    </row>
    <row r="230" spans="1:55" ht="49.5" hidden="1" customHeight="1" x14ac:dyDescent="0.6">
      <c r="A230" s="1474"/>
      <c r="B230" s="1475"/>
      <c r="C230" s="1480" t="s">
        <v>500</v>
      </c>
      <c r="D230" s="1480"/>
      <c r="E230" s="1481"/>
      <c r="F230" s="1474"/>
      <c r="G230" s="1433"/>
      <c r="H230" s="375"/>
      <c r="I230" s="376"/>
      <c r="J230" s="377"/>
      <c r="K230" s="377"/>
      <c r="L230" s="462"/>
      <c r="M230" s="375"/>
      <c r="N230" s="378"/>
      <c r="O230" s="378"/>
      <c r="P230" s="378"/>
      <c r="Q230" s="379"/>
      <c r="R230" s="375"/>
      <c r="S230" s="563"/>
      <c r="T230" s="564"/>
      <c r="U230" s="565"/>
      <c r="V230" s="566"/>
      <c r="W230" s="567"/>
      <c r="X230" s="565"/>
      <c r="Y230" s="377"/>
      <c r="Z230" s="378"/>
      <c r="AA230" s="379"/>
      <c r="AB230" s="567"/>
      <c r="AC230" s="564"/>
      <c r="AD230" s="563"/>
      <c r="AE230" s="564"/>
      <c r="AF230" s="565"/>
      <c r="AG230" s="567"/>
      <c r="AH230" s="564"/>
      <c r="AI230" s="564"/>
      <c r="AJ230" s="563"/>
      <c r="AK230" s="564"/>
      <c r="AL230" s="565"/>
      <c r="AM230" s="563"/>
      <c r="AN230" s="564"/>
      <c r="AO230" s="564"/>
      <c r="AP230" s="564"/>
      <c r="AQ230" s="564"/>
      <c r="AR230" s="565"/>
      <c r="AS230" s="567"/>
      <c r="AT230" s="565"/>
      <c r="AU230" s="563"/>
      <c r="AV230" s="564"/>
      <c r="AW230" s="568"/>
      <c r="AX230" s="564"/>
      <c r="AY230" s="565"/>
      <c r="AZ230" s="566"/>
      <c r="BA230" s="568"/>
      <c r="BB230" s="760"/>
      <c r="BC230" s="761"/>
    </row>
    <row r="231" spans="1:55" ht="49.5" hidden="1" customHeight="1" thickBot="1" x14ac:dyDescent="0.65">
      <c r="A231" s="1455"/>
      <c r="B231" s="1476"/>
      <c r="C231" s="1482" t="s">
        <v>501</v>
      </c>
      <c r="D231" s="1482"/>
      <c r="E231" s="1483"/>
      <c r="F231" s="1484"/>
      <c r="G231" s="1485"/>
      <c r="H231" s="390"/>
      <c r="I231" s="391"/>
      <c r="J231" s="392"/>
      <c r="K231" s="392"/>
      <c r="L231" s="475"/>
      <c r="M231" s="390"/>
      <c r="N231" s="393"/>
      <c r="O231" s="393"/>
      <c r="P231" s="393"/>
      <c r="Q231" s="394"/>
      <c r="R231" s="390"/>
      <c r="S231" s="487"/>
      <c r="T231" s="477"/>
      <c r="U231" s="478"/>
      <c r="V231" s="479"/>
      <c r="W231" s="480"/>
      <c r="X231" s="486"/>
      <c r="Y231" s="485"/>
      <c r="Z231" s="477"/>
      <c r="AA231" s="479"/>
      <c r="AB231" s="480"/>
      <c r="AC231" s="477"/>
      <c r="AD231" s="487"/>
      <c r="AE231" s="477"/>
      <c r="AF231" s="478"/>
      <c r="AG231" s="480"/>
      <c r="AH231" s="477"/>
      <c r="AI231" s="477"/>
      <c r="AJ231" s="487"/>
      <c r="AK231" s="477"/>
      <c r="AL231" s="478"/>
      <c r="AM231" s="487"/>
      <c r="AN231" s="477"/>
      <c r="AO231" s="477"/>
      <c r="AP231" s="477"/>
      <c r="AQ231" s="477"/>
      <c r="AR231" s="478"/>
      <c r="AS231" s="480"/>
      <c r="AT231" s="478"/>
      <c r="AU231" s="487"/>
      <c r="AV231" s="477"/>
      <c r="AW231" s="488"/>
      <c r="AX231" s="477"/>
      <c r="AY231" s="478"/>
      <c r="AZ231" s="479"/>
      <c r="BA231" s="488"/>
      <c r="BB231" s="597"/>
      <c r="BC231" s="598"/>
    </row>
    <row r="232" spans="1:55" ht="49.5" hidden="1" customHeight="1" x14ac:dyDescent="0.6">
      <c r="A232" s="1570" t="s">
        <v>555</v>
      </c>
      <c r="B232" s="1571"/>
      <c r="C232" s="1571"/>
      <c r="D232" s="1571"/>
      <c r="E232" s="1572"/>
      <c r="F232" s="1497"/>
      <c r="G232" s="413" t="s">
        <v>493</v>
      </c>
      <c r="H232" s="493"/>
      <c r="I232" s="518"/>
      <c r="J232" s="491"/>
      <c r="K232" s="491"/>
      <c r="L232" s="492"/>
      <c r="M232" s="493"/>
      <c r="N232" s="494"/>
      <c r="O232" s="494"/>
      <c r="P232" s="494"/>
      <c r="Q232" s="323"/>
      <c r="R232" s="493"/>
      <c r="S232" s="428"/>
      <c r="T232" s="427"/>
      <c r="U232" s="429"/>
      <c r="V232" s="431"/>
      <c r="W232" s="426"/>
      <c r="X232" s="429"/>
      <c r="Y232" s="428"/>
      <c r="Z232" s="427"/>
      <c r="AA232" s="431"/>
      <c r="AB232" s="426"/>
      <c r="AC232" s="427"/>
      <c r="AD232" s="428"/>
      <c r="AE232" s="427"/>
      <c r="AF232" s="429"/>
      <c r="AG232" s="426"/>
      <c r="AH232" s="427"/>
      <c r="AI232" s="427"/>
      <c r="AJ232" s="428"/>
      <c r="AK232" s="427"/>
      <c r="AL232" s="429"/>
      <c r="AM232" s="428"/>
      <c r="AN232" s="427"/>
      <c r="AO232" s="427"/>
      <c r="AP232" s="427"/>
      <c r="AQ232" s="427"/>
      <c r="AR232" s="429"/>
      <c r="AS232" s="426"/>
      <c r="AT232" s="429"/>
      <c r="AU232" s="428"/>
      <c r="AV232" s="427"/>
      <c r="AW232" s="430"/>
      <c r="AX232" s="427"/>
      <c r="AY232" s="429"/>
      <c r="AZ232" s="431"/>
      <c r="BA232" s="432"/>
      <c r="BB232" s="433"/>
      <c r="BC232" s="434"/>
    </row>
    <row r="233" spans="1:55" ht="49.5" hidden="1" customHeight="1" x14ac:dyDescent="0.6">
      <c r="A233" s="1573"/>
      <c r="B233" s="1574"/>
      <c r="C233" s="1574"/>
      <c r="D233" s="1574"/>
      <c r="E233" s="1575"/>
      <c r="F233" s="1498"/>
      <c r="G233" s="435" t="s">
        <v>495</v>
      </c>
      <c r="H233" s="530"/>
      <c r="I233" s="501"/>
      <c r="J233" s="440"/>
      <c r="K233" s="440"/>
      <c r="L233" s="684"/>
      <c r="M233" s="530"/>
      <c r="N233" s="500"/>
      <c r="O233" s="500"/>
      <c r="P233" s="500"/>
      <c r="Q233" s="531"/>
      <c r="R233" s="530"/>
      <c r="S233" s="343"/>
      <c r="T233" s="345"/>
      <c r="U233" s="344"/>
      <c r="V233" s="346"/>
      <c r="W233" s="335"/>
      <c r="X233" s="336"/>
      <c r="Y233" s="343"/>
      <c r="Z233" s="345"/>
      <c r="AA233" s="346"/>
      <c r="AB233" s="342"/>
      <c r="AC233" s="345"/>
      <c r="AD233" s="343"/>
      <c r="AE233" s="345"/>
      <c r="AF233" s="336"/>
      <c r="AG233" s="335"/>
      <c r="AH233" s="339"/>
      <c r="AI233" s="339"/>
      <c r="AJ233" s="343"/>
      <c r="AK233" s="339"/>
      <c r="AL233" s="336"/>
      <c r="AM233" s="338"/>
      <c r="AN233" s="339"/>
      <c r="AO233" s="339"/>
      <c r="AP233" s="339"/>
      <c r="AQ233" s="339"/>
      <c r="AR233" s="336"/>
      <c r="AS233" s="335"/>
      <c r="AT233" s="336"/>
      <c r="AU233" s="338"/>
      <c r="AV233" s="339"/>
      <c r="AW233" s="347"/>
      <c r="AX233" s="339"/>
      <c r="AY233" s="336"/>
      <c r="AZ233" s="341"/>
      <c r="BA233" s="347"/>
      <c r="BB233" s="348"/>
      <c r="BC233" s="349"/>
    </row>
    <row r="234" spans="1:55" ht="49.5" hidden="1" customHeight="1" x14ac:dyDescent="0.6">
      <c r="A234" s="1576"/>
      <c r="B234" s="1577"/>
      <c r="C234" s="1577"/>
      <c r="D234" s="1577"/>
      <c r="E234" s="1578"/>
      <c r="F234" s="1499"/>
      <c r="G234" s="441" t="s">
        <v>497</v>
      </c>
      <c r="H234" s="648"/>
      <c r="I234" s="649"/>
      <c r="J234" s="650"/>
      <c r="K234" s="650"/>
      <c r="L234" s="651"/>
      <c r="M234" s="648"/>
      <c r="N234" s="652"/>
      <c r="O234" s="652"/>
      <c r="P234" s="652"/>
      <c r="Q234" s="653"/>
      <c r="R234" s="648"/>
      <c r="S234" s="353"/>
      <c r="T234" s="354"/>
      <c r="U234" s="352"/>
      <c r="V234" s="355"/>
      <c r="W234" s="351"/>
      <c r="X234" s="352"/>
      <c r="Y234" s="353"/>
      <c r="Z234" s="354"/>
      <c r="AA234" s="355"/>
      <c r="AB234" s="351"/>
      <c r="AC234" s="354"/>
      <c r="AD234" s="353"/>
      <c r="AE234" s="354"/>
      <c r="AF234" s="352"/>
      <c r="AG234" s="351"/>
      <c r="AH234" s="354"/>
      <c r="AI234" s="354"/>
      <c r="AJ234" s="353"/>
      <c r="AK234" s="354"/>
      <c r="AL234" s="352"/>
      <c r="AM234" s="353"/>
      <c r="AN234" s="354"/>
      <c r="AO234" s="354"/>
      <c r="AP234" s="354"/>
      <c r="AQ234" s="354"/>
      <c r="AR234" s="352"/>
      <c r="AS234" s="351"/>
      <c r="AT234" s="352"/>
      <c r="AU234" s="353"/>
      <c r="AV234" s="354"/>
      <c r="AW234" s="444"/>
      <c r="AX234" s="354"/>
      <c r="AY234" s="352"/>
      <c r="AZ234" s="355"/>
      <c r="BA234" s="444"/>
      <c r="BB234" s="445"/>
      <c r="BC234" s="446"/>
    </row>
    <row r="235" spans="1:55" ht="49.5" hidden="1" customHeight="1" x14ac:dyDescent="0.6">
      <c r="A235" s="1472"/>
      <c r="B235" s="1473"/>
      <c r="C235" s="1477" t="s">
        <v>499</v>
      </c>
      <c r="D235" s="1477"/>
      <c r="E235" s="1478"/>
      <c r="F235" s="1479"/>
      <c r="G235" s="1477"/>
      <c r="H235" s="362"/>
      <c r="I235" s="363"/>
      <c r="J235" s="364"/>
      <c r="K235" s="364"/>
      <c r="L235" s="547"/>
      <c r="M235" s="362"/>
      <c r="N235" s="365"/>
      <c r="O235" s="365"/>
      <c r="P235" s="365"/>
      <c r="Q235" s="366"/>
      <c r="R235" s="362"/>
      <c r="S235" s="449"/>
      <c r="T235" s="451"/>
      <c r="U235" s="448"/>
      <c r="V235" s="453"/>
      <c r="W235" s="447"/>
      <c r="X235" s="448"/>
      <c r="Y235" s="364"/>
      <c r="Z235" s="365"/>
      <c r="AA235" s="366"/>
      <c r="AB235" s="447"/>
      <c r="AC235" s="451"/>
      <c r="AD235" s="449"/>
      <c r="AE235" s="451"/>
      <c r="AF235" s="448"/>
      <c r="AG235" s="447"/>
      <c r="AH235" s="451"/>
      <c r="AI235" s="451"/>
      <c r="AJ235" s="449"/>
      <c r="AK235" s="451"/>
      <c r="AL235" s="448"/>
      <c r="AM235" s="449"/>
      <c r="AN235" s="451"/>
      <c r="AO235" s="451"/>
      <c r="AP235" s="451"/>
      <c r="AQ235" s="451"/>
      <c r="AR235" s="448"/>
      <c r="AS235" s="447"/>
      <c r="AT235" s="448"/>
      <c r="AU235" s="449"/>
      <c r="AV235" s="451"/>
      <c r="AW235" s="457"/>
      <c r="AX235" s="451"/>
      <c r="AY235" s="448"/>
      <c r="AZ235" s="453"/>
      <c r="BA235" s="457"/>
      <c r="BB235" s="458"/>
      <c r="BC235" s="309"/>
    </row>
    <row r="236" spans="1:55" ht="49.5" hidden="1" customHeight="1" x14ac:dyDescent="0.6">
      <c r="A236" s="1474"/>
      <c r="B236" s="1475"/>
      <c r="C236" s="1480" t="s">
        <v>500</v>
      </c>
      <c r="D236" s="1480"/>
      <c r="E236" s="1481"/>
      <c r="F236" s="1474"/>
      <c r="G236" s="1433"/>
      <c r="H236" s="375"/>
      <c r="I236" s="376"/>
      <c r="J236" s="377"/>
      <c r="K236" s="377"/>
      <c r="L236" s="462"/>
      <c r="M236" s="375"/>
      <c r="N236" s="378"/>
      <c r="O236" s="378"/>
      <c r="P236" s="378"/>
      <c r="Q236" s="379"/>
      <c r="R236" s="375"/>
      <c r="S236" s="952"/>
      <c r="T236" s="564"/>
      <c r="U236" s="565"/>
      <c r="V236" s="566"/>
      <c r="W236" s="567"/>
      <c r="X236" s="565"/>
      <c r="Y236" s="377"/>
      <c r="Z236" s="378"/>
      <c r="AA236" s="379"/>
      <c r="AB236" s="567"/>
      <c r="AC236" s="564"/>
      <c r="AD236" s="563"/>
      <c r="AE236" s="564"/>
      <c r="AF236" s="565"/>
      <c r="AG236" s="567"/>
      <c r="AH236" s="564"/>
      <c r="AI236" s="564"/>
      <c r="AJ236" s="563"/>
      <c r="AK236" s="564"/>
      <c r="AL236" s="565"/>
      <c r="AM236" s="563"/>
      <c r="AN236" s="564"/>
      <c r="AO236" s="564"/>
      <c r="AP236" s="564"/>
      <c r="AQ236" s="564"/>
      <c r="AR236" s="565"/>
      <c r="AS236" s="567"/>
      <c r="AT236" s="565"/>
      <c r="AU236" s="563"/>
      <c r="AV236" s="564"/>
      <c r="AW236" s="568"/>
      <c r="AX236" s="564"/>
      <c r="AY236" s="565"/>
      <c r="AZ236" s="566"/>
      <c r="BA236" s="568"/>
      <c r="BB236" s="569"/>
      <c r="BC236" s="570"/>
    </row>
    <row r="237" spans="1:55" ht="49.5" hidden="1" customHeight="1" thickBot="1" x14ac:dyDescent="0.65">
      <c r="A237" s="1455"/>
      <c r="B237" s="1476"/>
      <c r="C237" s="1482" t="s">
        <v>501</v>
      </c>
      <c r="D237" s="1482"/>
      <c r="E237" s="1483"/>
      <c r="F237" s="1484"/>
      <c r="G237" s="1485"/>
      <c r="H237" s="390"/>
      <c r="I237" s="391"/>
      <c r="J237" s="392"/>
      <c r="K237" s="392"/>
      <c r="L237" s="475"/>
      <c r="M237" s="390"/>
      <c r="N237" s="393"/>
      <c r="O237" s="393"/>
      <c r="P237" s="393"/>
      <c r="Q237" s="394"/>
      <c r="R237" s="390"/>
      <c r="S237" s="487"/>
      <c r="T237" s="477"/>
      <c r="U237" s="478"/>
      <c r="V237" s="479"/>
      <c r="W237" s="480"/>
      <c r="X237" s="486"/>
      <c r="Y237" s="485"/>
      <c r="Z237" s="477"/>
      <c r="AA237" s="479"/>
      <c r="AB237" s="480"/>
      <c r="AC237" s="477"/>
      <c r="AD237" s="487"/>
      <c r="AE237" s="477"/>
      <c r="AF237" s="478"/>
      <c r="AG237" s="480"/>
      <c r="AH237" s="477"/>
      <c r="AI237" s="477"/>
      <c r="AJ237" s="487"/>
      <c r="AK237" s="477"/>
      <c r="AL237" s="478"/>
      <c r="AM237" s="487"/>
      <c r="AN237" s="477"/>
      <c r="AO237" s="477"/>
      <c r="AP237" s="477"/>
      <c r="AQ237" s="477"/>
      <c r="AR237" s="478"/>
      <c r="AS237" s="480"/>
      <c r="AT237" s="478"/>
      <c r="AU237" s="487"/>
      <c r="AV237" s="477"/>
      <c r="AW237" s="488"/>
      <c r="AX237" s="477"/>
      <c r="AY237" s="478"/>
      <c r="AZ237" s="479"/>
      <c r="BA237" s="488"/>
      <c r="BB237" s="489"/>
      <c r="BC237" s="490"/>
    </row>
    <row r="238" spans="1:55" ht="49.5" hidden="1" customHeight="1" x14ac:dyDescent="0.6">
      <c r="A238" s="1561" t="s">
        <v>554</v>
      </c>
      <c r="B238" s="1562"/>
      <c r="C238" s="1562"/>
      <c r="D238" s="1562"/>
      <c r="E238" s="1563"/>
      <c r="F238" s="1497"/>
      <c r="G238" s="413" t="s">
        <v>493</v>
      </c>
      <c r="H238" s="493"/>
      <c r="I238" s="518"/>
      <c r="J238" s="491"/>
      <c r="K238" s="491"/>
      <c r="L238" s="492"/>
      <c r="M238" s="493"/>
      <c r="N238" s="494"/>
      <c r="O238" s="494"/>
      <c r="P238" s="494"/>
      <c r="Q238" s="323"/>
      <c r="R238" s="493"/>
      <c r="S238" s="428"/>
      <c r="T238" s="427"/>
      <c r="U238" s="429"/>
      <c r="V238" s="522"/>
      <c r="W238" s="523"/>
      <c r="X238" s="429"/>
      <c r="Y238" s="428"/>
      <c r="Z238" s="427"/>
      <c r="AA238" s="431"/>
      <c r="AB238" s="426"/>
      <c r="AC238" s="427"/>
      <c r="AD238" s="428"/>
      <c r="AE238" s="427"/>
      <c r="AF238" s="429"/>
      <c r="AG238" s="426"/>
      <c r="AH238" s="427"/>
      <c r="AI238" s="427"/>
      <c r="AJ238" s="428"/>
      <c r="AK238" s="427"/>
      <c r="AL238" s="429"/>
      <c r="AM238" s="428"/>
      <c r="AN238" s="427"/>
      <c r="AO238" s="427"/>
      <c r="AP238" s="427"/>
      <c r="AQ238" s="427"/>
      <c r="AR238" s="429"/>
      <c r="AS238" s="426"/>
      <c r="AT238" s="429"/>
      <c r="AU238" s="428"/>
      <c r="AV238" s="427"/>
      <c r="AW238" s="430"/>
      <c r="AX238" s="427"/>
      <c r="AY238" s="429"/>
      <c r="AZ238" s="431"/>
      <c r="BA238" s="432"/>
      <c r="BB238" s="433"/>
      <c r="BC238" s="434"/>
    </row>
    <row r="239" spans="1:55" ht="49.5" hidden="1" customHeight="1" x14ac:dyDescent="0.6">
      <c r="A239" s="1564"/>
      <c r="B239" s="1565"/>
      <c r="C239" s="1565"/>
      <c r="D239" s="1565"/>
      <c r="E239" s="1566"/>
      <c r="F239" s="1498"/>
      <c r="G239" s="435" t="s">
        <v>495</v>
      </c>
      <c r="H239" s="530"/>
      <c r="I239" s="501"/>
      <c r="J239" s="528"/>
      <c r="K239" s="440"/>
      <c r="L239" s="529"/>
      <c r="M239" s="530"/>
      <c r="N239" s="500"/>
      <c r="O239" s="601"/>
      <c r="P239" s="500"/>
      <c r="Q239" s="730"/>
      <c r="R239" s="526"/>
      <c r="S239" s="343"/>
      <c r="T239" s="339"/>
      <c r="U239" s="336"/>
      <c r="V239" s="346"/>
      <c r="W239" s="335"/>
      <c r="X239" s="336"/>
      <c r="Y239" s="343"/>
      <c r="Z239" s="339"/>
      <c r="AA239" s="341"/>
      <c r="AB239" s="342"/>
      <c r="AC239" s="339"/>
      <c r="AD239" s="338"/>
      <c r="AE239" s="345"/>
      <c r="AF239" s="336"/>
      <c r="AG239" s="335"/>
      <c r="AH239" s="339"/>
      <c r="AI239" s="339"/>
      <c r="AJ239" s="343"/>
      <c r="AK239" s="339"/>
      <c r="AL239" s="336"/>
      <c r="AM239" s="338"/>
      <c r="AN239" s="339"/>
      <c r="AO239" s="339"/>
      <c r="AP239" s="339"/>
      <c r="AQ239" s="339"/>
      <c r="AR239" s="336"/>
      <c r="AS239" s="335"/>
      <c r="AT239" s="336"/>
      <c r="AU239" s="338"/>
      <c r="AV239" s="339"/>
      <c r="AW239" s="347"/>
      <c r="AX239" s="339"/>
      <c r="AY239" s="336"/>
      <c r="AZ239" s="341"/>
      <c r="BA239" s="347"/>
      <c r="BB239" s="348"/>
      <c r="BC239" s="349"/>
    </row>
    <row r="240" spans="1:55" ht="49.5" hidden="1" customHeight="1" x14ac:dyDescent="0.6">
      <c r="A240" s="1567"/>
      <c r="B240" s="1568"/>
      <c r="C240" s="1568"/>
      <c r="D240" s="1568"/>
      <c r="E240" s="1569"/>
      <c r="F240" s="1499"/>
      <c r="G240" s="441" t="s">
        <v>497</v>
      </c>
      <c r="H240" s="648"/>
      <c r="I240" s="649"/>
      <c r="J240" s="650"/>
      <c r="K240" s="650"/>
      <c r="L240" s="651"/>
      <c r="M240" s="648"/>
      <c r="N240" s="652"/>
      <c r="O240" s="652"/>
      <c r="P240" s="652"/>
      <c r="Q240" s="653"/>
      <c r="R240" s="648"/>
      <c r="S240" s="353"/>
      <c r="T240" s="354"/>
      <c r="U240" s="352"/>
      <c r="V240" s="355"/>
      <c r="W240" s="351"/>
      <c r="X240" s="352"/>
      <c r="Y240" s="353"/>
      <c r="Z240" s="354"/>
      <c r="AA240" s="355"/>
      <c r="AB240" s="351"/>
      <c r="AC240" s="354"/>
      <c r="AD240" s="353"/>
      <c r="AE240" s="354"/>
      <c r="AF240" s="352"/>
      <c r="AG240" s="351"/>
      <c r="AH240" s="354"/>
      <c r="AI240" s="354"/>
      <c r="AJ240" s="353"/>
      <c r="AK240" s="354"/>
      <c r="AL240" s="352"/>
      <c r="AM240" s="353"/>
      <c r="AN240" s="354"/>
      <c r="AO240" s="354"/>
      <c r="AP240" s="354"/>
      <c r="AQ240" s="354"/>
      <c r="AR240" s="352"/>
      <c r="AS240" s="351"/>
      <c r="AT240" s="352"/>
      <c r="AU240" s="353"/>
      <c r="AV240" s="354"/>
      <c r="AW240" s="444"/>
      <c r="AX240" s="354"/>
      <c r="AY240" s="352"/>
      <c r="AZ240" s="355"/>
      <c r="BA240" s="444"/>
      <c r="BB240" s="445"/>
      <c r="BC240" s="446"/>
    </row>
    <row r="241" spans="1:55" ht="49.5" hidden="1" customHeight="1" x14ac:dyDescent="0.6">
      <c r="A241" s="1472"/>
      <c r="B241" s="1473"/>
      <c r="C241" s="1477" t="s">
        <v>499</v>
      </c>
      <c r="D241" s="1477"/>
      <c r="E241" s="1478"/>
      <c r="F241" s="1479"/>
      <c r="G241" s="1477"/>
      <c r="H241" s="362"/>
      <c r="I241" s="363"/>
      <c r="J241" s="364"/>
      <c r="K241" s="364"/>
      <c r="L241" s="547"/>
      <c r="M241" s="362"/>
      <c r="N241" s="365"/>
      <c r="O241" s="365"/>
      <c r="P241" s="365"/>
      <c r="Q241" s="366"/>
      <c r="R241" s="362"/>
      <c r="S241" s="449"/>
      <c r="T241" s="451"/>
      <c r="U241" s="448"/>
      <c r="V241" s="453"/>
      <c r="W241" s="447"/>
      <c r="X241" s="448"/>
      <c r="Y241" s="364"/>
      <c r="Z241" s="365"/>
      <c r="AA241" s="366"/>
      <c r="AB241" s="447"/>
      <c r="AC241" s="451"/>
      <c r="AD241" s="449"/>
      <c r="AE241" s="451"/>
      <c r="AF241" s="448"/>
      <c r="AG241" s="447"/>
      <c r="AH241" s="451"/>
      <c r="AI241" s="451"/>
      <c r="AJ241" s="449"/>
      <c r="AK241" s="451"/>
      <c r="AL241" s="448"/>
      <c r="AM241" s="449"/>
      <c r="AN241" s="451"/>
      <c r="AO241" s="451"/>
      <c r="AP241" s="451"/>
      <c r="AQ241" s="451"/>
      <c r="AR241" s="448"/>
      <c r="AS241" s="447"/>
      <c r="AT241" s="448"/>
      <c r="AU241" s="449"/>
      <c r="AV241" s="451"/>
      <c r="AW241" s="457"/>
      <c r="AX241" s="451"/>
      <c r="AY241" s="448"/>
      <c r="AZ241" s="453"/>
      <c r="BA241" s="457"/>
      <c r="BB241" s="458"/>
      <c r="BC241" s="309"/>
    </row>
    <row r="242" spans="1:55" ht="49.5" hidden="1" customHeight="1" x14ac:dyDescent="0.6">
      <c r="A242" s="1474"/>
      <c r="B242" s="1475"/>
      <c r="C242" s="1480" t="s">
        <v>500</v>
      </c>
      <c r="D242" s="1480"/>
      <c r="E242" s="1481"/>
      <c r="F242" s="1474"/>
      <c r="G242" s="1433"/>
      <c r="H242" s="375"/>
      <c r="I242" s="376"/>
      <c r="J242" s="377"/>
      <c r="K242" s="377"/>
      <c r="L242" s="462"/>
      <c r="M242" s="375"/>
      <c r="N242" s="378"/>
      <c r="O242" s="378"/>
      <c r="P242" s="378"/>
      <c r="Q242" s="379"/>
      <c r="R242" s="375"/>
      <c r="S242" s="952"/>
      <c r="T242" s="738"/>
      <c r="U242" s="565"/>
      <c r="V242" s="566"/>
      <c r="W242" s="567"/>
      <c r="X242" s="565"/>
      <c r="Y242" s="377"/>
      <c r="Z242" s="378"/>
      <c r="AA242" s="379"/>
      <c r="AB242" s="567"/>
      <c r="AC242" s="564"/>
      <c r="AD242" s="563"/>
      <c r="AE242" s="564"/>
      <c r="AF242" s="565"/>
      <c r="AG242" s="567"/>
      <c r="AH242" s="564"/>
      <c r="AI242" s="564"/>
      <c r="AJ242" s="563"/>
      <c r="AK242" s="564"/>
      <c r="AL242" s="565"/>
      <c r="AM242" s="563"/>
      <c r="AN242" s="564"/>
      <c r="AO242" s="564"/>
      <c r="AP242" s="564"/>
      <c r="AQ242" s="564"/>
      <c r="AR242" s="565"/>
      <c r="AS242" s="567"/>
      <c r="AT242" s="565"/>
      <c r="AU242" s="563"/>
      <c r="AV242" s="564"/>
      <c r="AW242" s="568"/>
      <c r="AX242" s="564"/>
      <c r="AY242" s="565"/>
      <c r="AZ242" s="566"/>
      <c r="BA242" s="568"/>
      <c r="BB242" s="569"/>
      <c r="BC242" s="570"/>
    </row>
    <row r="243" spans="1:55" ht="49.5" hidden="1" customHeight="1" thickBot="1" x14ac:dyDescent="0.65">
      <c r="A243" s="1455"/>
      <c r="B243" s="1476"/>
      <c r="C243" s="1482" t="s">
        <v>501</v>
      </c>
      <c r="D243" s="1482"/>
      <c r="E243" s="1483"/>
      <c r="F243" s="1484"/>
      <c r="G243" s="1485"/>
      <c r="H243" s="390"/>
      <c r="I243" s="391"/>
      <c r="J243" s="392"/>
      <c r="K243" s="392"/>
      <c r="L243" s="475"/>
      <c r="M243" s="390"/>
      <c r="N243" s="393"/>
      <c r="O243" s="393"/>
      <c r="P243" s="393"/>
      <c r="Q243" s="394"/>
      <c r="R243" s="390"/>
      <c r="S243" s="487"/>
      <c r="T243" s="477"/>
      <c r="U243" s="478"/>
      <c r="V243" s="479"/>
      <c r="W243" s="480"/>
      <c r="X243" s="486"/>
      <c r="Y243" s="485"/>
      <c r="Z243" s="477"/>
      <c r="AA243" s="479"/>
      <c r="AB243" s="480"/>
      <c r="AC243" s="477"/>
      <c r="AD243" s="487"/>
      <c r="AE243" s="477"/>
      <c r="AF243" s="478"/>
      <c r="AG243" s="480"/>
      <c r="AH243" s="477"/>
      <c r="AI243" s="477"/>
      <c r="AJ243" s="487"/>
      <c r="AK243" s="477"/>
      <c r="AL243" s="478"/>
      <c r="AM243" s="487"/>
      <c r="AN243" s="477"/>
      <c r="AO243" s="477"/>
      <c r="AP243" s="477"/>
      <c r="AQ243" s="477"/>
      <c r="AR243" s="478"/>
      <c r="AS243" s="480"/>
      <c r="AT243" s="478"/>
      <c r="AU243" s="487"/>
      <c r="AV243" s="477"/>
      <c r="AW243" s="488"/>
      <c r="AX243" s="477"/>
      <c r="AY243" s="478"/>
      <c r="AZ243" s="479"/>
      <c r="BA243" s="488"/>
      <c r="BB243" s="489"/>
      <c r="BC243" s="490"/>
    </row>
    <row r="244" spans="1:55" ht="49.5" hidden="1" customHeight="1" x14ac:dyDescent="0.6">
      <c r="A244" s="1561" t="s">
        <v>556</v>
      </c>
      <c r="B244" s="1562"/>
      <c r="C244" s="1562"/>
      <c r="D244" s="1562"/>
      <c r="E244" s="1563"/>
      <c r="F244" s="1497"/>
      <c r="G244" s="413" t="s">
        <v>493</v>
      </c>
      <c r="H244" s="493"/>
      <c r="I244" s="518"/>
      <c r="J244" s="491"/>
      <c r="K244" s="491"/>
      <c r="L244" s="492"/>
      <c r="M244" s="493"/>
      <c r="N244" s="494"/>
      <c r="O244" s="494"/>
      <c r="P244" s="494"/>
      <c r="Q244" s="323"/>
      <c r="R244" s="493"/>
      <c r="S244" s="428"/>
      <c r="T244" s="427"/>
      <c r="U244" s="429"/>
      <c r="V244" s="522"/>
      <c r="W244" s="523"/>
      <c r="X244" s="429"/>
      <c r="Y244" s="428"/>
      <c r="Z244" s="427"/>
      <c r="AA244" s="431"/>
      <c r="AB244" s="426"/>
      <c r="AC244" s="427"/>
      <c r="AD244" s="428"/>
      <c r="AE244" s="427"/>
      <c r="AF244" s="429"/>
      <c r="AG244" s="426"/>
      <c r="AH244" s="427"/>
      <c r="AI244" s="427"/>
      <c r="AJ244" s="428"/>
      <c r="AK244" s="427"/>
      <c r="AL244" s="429"/>
      <c r="AM244" s="428"/>
      <c r="AN244" s="427"/>
      <c r="AO244" s="427"/>
      <c r="AP244" s="427"/>
      <c r="AQ244" s="427"/>
      <c r="AR244" s="429"/>
      <c r="AS244" s="426"/>
      <c r="AT244" s="429"/>
      <c r="AU244" s="428"/>
      <c r="AV244" s="427"/>
      <c r="AW244" s="430"/>
      <c r="AX244" s="427"/>
      <c r="AY244" s="429"/>
      <c r="AZ244" s="431"/>
      <c r="BA244" s="432"/>
      <c r="BB244" s="433"/>
      <c r="BC244" s="434"/>
    </row>
    <row r="245" spans="1:55" ht="49.5" hidden="1" customHeight="1" x14ac:dyDescent="0.6">
      <c r="A245" s="1564"/>
      <c r="B245" s="1565"/>
      <c r="C245" s="1565"/>
      <c r="D245" s="1565"/>
      <c r="E245" s="1566"/>
      <c r="F245" s="1498"/>
      <c r="G245" s="435" t="s">
        <v>495</v>
      </c>
      <c r="H245" s="530"/>
      <c r="I245" s="501"/>
      <c r="J245" s="528"/>
      <c r="K245" s="440"/>
      <c r="L245" s="529"/>
      <c r="M245" s="530"/>
      <c r="N245" s="500"/>
      <c r="O245" s="601"/>
      <c r="P245" s="500"/>
      <c r="Q245" s="730"/>
      <c r="R245" s="526"/>
      <c r="S245" s="343"/>
      <c r="T245" s="339"/>
      <c r="U245" s="336"/>
      <c r="V245" s="341"/>
      <c r="W245" s="342"/>
      <c r="X245" s="336"/>
      <c r="Y245" s="343"/>
      <c r="Z245" s="339"/>
      <c r="AA245" s="341"/>
      <c r="AB245" s="342"/>
      <c r="AC245" s="339"/>
      <c r="AD245" s="338"/>
      <c r="AE245" s="345"/>
      <c r="AF245" s="336"/>
      <c r="AG245" s="335"/>
      <c r="AH245" s="339"/>
      <c r="AI245" s="339"/>
      <c r="AJ245" s="343"/>
      <c r="AK245" s="339"/>
      <c r="AL245" s="336"/>
      <c r="AM245" s="338"/>
      <c r="AN245" s="339"/>
      <c r="AO245" s="339"/>
      <c r="AP245" s="339"/>
      <c r="AQ245" s="339"/>
      <c r="AR245" s="336"/>
      <c r="AS245" s="335"/>
      <c r="AT245" s="336"/>
      <c r="AU245" s="338"/>
      <c r="AV245" s="339"/>
      <c r="AW245" s="347"/>
      <c r="AX245" s="339"/>
      <c r="AY245" s="336"/>
      <c r="AZ245" s="341"/>
      <c r="BA245" s="347"/>
      <c r="BB245" s="348"/>
      <c r="BC245" s="349"/>
    </row>
    <row r="246" spans="1:55" ht="49.5" hidden="1" customHeight="1" x14ac:dyDescent="0.6">
      <c r="A246" s="1567"/>
      <c r="B246" s="1568"/>
      <c r="C246" s="1568"/>
      <c r="D246" s="1568"/>
      <c r="E246" s="1569"/>
      <c r="F246" s="1499"/>
      <c r="G246" s="441" t="s">
        <v>497</v>
      </c>
      <c r="H246" s="648"/>
      <c r="I246" s="649"/>
      <c r="J246" s="650"/>
      <c r="K246" s="650"/>
      <c r="L246" s="651"/>
      <c r="M246" s="648"/>
      <c r="N246" s="652"/>
      <c r="O246" s="652"/>
      <c r="P246" s="652"/>
      <c r="Q246" s="653"/>
      <c r="R246" s="648"/>
      <c r="S246" s="353"/>
      <c r="T246" s="354"/>
      <c r="U246" s="352"/>
      <c r="V246" s="355"/>
      <c r="W246" s="351"/>
      <c r="X246" s="352"/>
      <c r="Y246" s="353"/>
      <c r="Z246" s="354"/>
      <c r="AA246" s="355"/>
      <c r="AB246" s="351"/>
      <c r="AC246" s="354"/>
      <c r="AD246" s="353"/>
      <c r="AE246" s="354"/>
      <c r="AF246" s="352"/>
      <c r="AG246" s="351"/>
      <c r="AH246" s="354"/>
      <c r="AI246" s="354"/>
      <c r="AJ246" s="353"/>
      <c r="AK246" s="354"/>
      <c r="AL246" s="352"/>
      <c r="AM246" s="353"/>
      <c r="AN246" s="354"/>
      <c r="AO246" s="354"/>
      <c r="AP246" s="354"/>
      <c r="AQ246" s="354"/>
      <c r="AR246" s="352"/>
      <c r="AS246" s="351"/>
      <c r="AT246" s="352"/>
      <c r="AU246" s="353"/>
      <c r="AV246" s="354"/>
      <c r="AW246" s="444"/>
      <c r="AX246" s="354"/>
      <c r="AY246" s="352"/>
      <c r="AZ246" s="355"/>
      <c r="BA246" s="444"/>
      <c r="BB246" s="445"/>
      <c r="BC246" s="446"/>
    </row>
    <row r="247" spans="1:55" ht="49.5" hidden="1" customHeight="1" x14ac:dyDescent="0.6">
      <c r="A247" s="1472"/>
      <c r="B247" s="1473"/>
      <c r="C247" s="1477" t="s">
        <v>499</v>
      </c>
      <c r="D247" s="1477"/>
      <c r="E247" s="1478"/>
      <c r="F247" s="1479"/>
      <c r="G247" s="1477"/>
      <c r="H247" s="362"/>
      <c r="I247" s="363"/>
      <c r="J247" s="364"/>
      <c r="K247" s="364"/>
      <c r="L247" s="547"/>
      <c r="M247" s="362"/>
      <c r="N247" s="365"/>
      <c r="O247" s="365"/>
      <c r="P247" s="365"/>
      <c r="Q247" s="366"/>
      <c r="R247" s="362"/>
      <c r="S247" s="449"/>
      <c r="T247" s="451"/>
      <c r="U247" s="448"/>
      <c r="V247" s="453"/>
      <c r="W247" s="447"/>
      <c r="X247" s="448"/>
      <c r="Y247" s="364"/>
      <c r="Z247" s="365"/>
      <c r="AA247" s="366"/>
      <c r="AB247" s="447"/>
      <c r="AC247" s="451"/>
      <c r="AD247" s="449"/>
      <c r="AE247" s="451"/>
      <c r="AF247" s="448"/>
      <c r="AG247" s="447"/>
      <c r="AH247" s="451"/>
      <c r="AI247" s="451"/>
      <c r="AJ247" s="449"/>
      <c r="AK247" s="451"/>
      <c r="AL247" s="448"/>
      <c r="AM247" s="449"/>
      <c r="AN247" s="451"/>
      <c r="AO247" s="451"/>
      <c r="AP247" s="451"/>
      <c r="AQ247" s="451"/>
      <c r="AR247" s="448"/>
      <c r="AS247" s="447"/>
      <c r="AT247" s="448"/>
      <c r="AU247" s="449"/>
      <c r="AV247" s="451"/>
      <c r="AW247" s="457"/>
      <c r="AX247" s="451"/>
      <c r="AY247" s="448"/>
      <c r="AZ247" s="453"/>
      <c r="BA247" s="457"/>
      <c r="BB247" s="458"/>
      <c r="BC247" s="309"/>
    </row>
    <row r="248" spans="1:55" ht="49.5" hidden="1" customHeight="1" x14ac:dyDescent="0.6">
      <c r="A248" s="1474"/>
      <c r="B248" s="1475"/>
      <c r="C248" s="1480" t="s">
        <v>500</v>
      </c>
      <c r="D248" s="1480"/>
      <c r="E248" s="1481"/>
      <c r="F248" s="1474"/>
      <c r="G248" s="1433"/>
      <c r="H248" s="375"/>
      <c r="I248" s="376"/>
      <c r="J248" s="377"/>
      <c r="K248" s="377"/>
      <c r="L248" s="462"/>
      <c r="M248" s="375"/>
      <c r="N248" s="378"/>
      <c r="O248" s="378"/>
      <c r="P248" s="378"/>
      <c r="Q248" s="379"/>
      <c r="R248" s="375"/>
      <c r="S248" s="952"/>
      <c r="T248" s="738"/>
      <c r="U248" s="565"/>
      <c r="V248" s="566"/>
      <c r="W248" s="567"/>
      <c r="X248" s="565"/>
      <c r="Y248" s="377"/>
      <c r="Z248" s="378"/>
      <c r="AA248" s="379"/>
      <c r="AB248" s="567"/>
      <c r="AC248" s="564"/>
      <c r="AD248" s="563"/>
      <c r="AE248" s="564"/>
      <c r="AF248" s="565"/>
      <c r="AG248" s="567"/>
      <c r="AH248" s="564"/>
      <c r="AI248" s="564"/>
      <c r="AJ248" s="563"/>
      <c r="AK248" s="564"/>
      <c r="AL248" s="565"/>
      <c r="AM248" s="563"/>
      <c r="AN248" s="564"/>
      <c r="AO248" s="564"/>
      <c r="AP248" s="564"/>
      <c r="AQ248" s="564"/>
      <c r="AR248" s="565"/>
      <c r="AS248" s="567"/>
      <c r="AT248" s="565"/>
      <c r="AU248" s="563"/>
      <c r="AV248" s="564"/>
      <c r="AW248" s="568"/>
      <c r="AX248" s="564"/>
      <c r="AY248" s="565"/>
      <c r="AZ248" s="566"/>
      <c r="BA248" s="568"/>
      <c r="BB248" s="569"/>
      <c r="BC248" s="570"/>
    </row>
    <row r="249" spans="1:55" ht="49.5" hidden="1" customHeight="1" thickBot="1" x14ac:dyDescent="0.65">
      <c r="A249" s="1455"/>
      <c r="B249" s="1476"/>
      <c r="C249" s="1482" t="s">
        <v>501</v>
      </c>
      <c r="D249" s="1482"/>
      <c r="E249" s="1483"/>
      <c r="F249" s="1484"/>
      <c r="G249" s="1485"/>
      <c r="H249" s="390"/>
      <c r="I249" s="391"/>
      <c r="J249" s="392"/>
      <c r="K249" s="392"/>
      <c r="L249" s="475"/>
      <c r="M249" s="390"/>
      <c r="N249" s="393"/>
      <c r="O249" s="393"/>
      <c r="P249" s="393"/>
      <c r="Q249" s="394"/>
      <c r="R249" s="390"/>
      <c r="S249" s="487"/>
      <c r="T249" s="477"/>
      <c r="U249" s="478"/>
      <c r="V249" s="479"/>
      <c r="W249" s="480"/>
      <c r="X249" s="486"/>
      <c r="Y249" s="485"/>
      <c r="Z249" s="477"/>
      <c r="AA249" s="479"/>
      <c r="AB249" s="480"/>
      <c r="AC249" s="477"/>
      <c r="AD249" s="487"/>
      <c r="AE249" s="477"/>
      <c r="AF249" s="478"/>
      <c r="AG249" s="480"/>
      <c r="AH249" s="477"/>
      <c r="AI249" s="477"/>
      <c r="AJ249" s="487"/>
      <c r="AK249" s="477"/>
      <c r="AL249" s="478"/>
      <c r="AM249" s="487"/>
      <c r="AN249" s="477"/>
      <c r="AO249" s="477"/>
      <c r="AP249" s="477"/>
      <c r="AQ249" s="477"/>
      <c r="AR249" s="478"/>
      <c r="AS249" s="480"/>
      <c r="AT249" s="478"/>
      <c r="AU249" s="487"/>
      <c r="AV249" s="477"/>
      <c r="AW249" s="488"/>
      <c r="AX249" s="477"/>
      <c r="AY249" s="478"/>
      <c r="AZ249" s="479"/>
      <c r="BA249" s="488"/>
      <c r="BB249" s="489"/>
      <c r="BC249" s="490"/>
    </row>
    <row r="250" spans="1:55" ht="38.25" hidden="1" customHeight="1" x14ac:dyDescent="0.6">
      <c r="A250" s="1459" t="s">
        <v>557</v>
      </c>
      <c r="B250" s="1464"/>
      <c r="C250" s="1550" t="s">
        <v>554</v>
      </c>
      <c r="D250" s="1551"/>
      <c r="E250" s="1552"/>
      <c r="F250" s="1497"/>
      <c r="G250" s="413" t="s">
        <v>493</v>
      </c>
      <c r="H250" s="953"/>
      <c r="I250" s="954"/>
      <c r="J250" s="955"/>
      <c r="K250" s="955"/>
      <c r="L250" s="956"/>
      <c r="M250" s="953"/>
      <c r="N250" s="957"/>
      <c r="O250" s="957"/>
      <c r="P250" s="957"/>
      <c r="Q250" s="958"/>
      <c r="R250" s="953"/>
      <c r="S250" s="959"/>
      <c r="T250" s="960"/>
      <c r="U250" s="961"/>
      <c r="V250" s="962"/>
      <c r="W250" s="963"/>
      <c r="X250" s="964"/>
      <c r="Y250" s="965"/>
      <c r="Z250" s="966"/>
      <c r="AA250" s="967"/>
      <c r="AB250" s="968"/>
      <c r="AC250" s="966"/>
      <c r="AD250" s="965"/>
      <c r="AE250" s="966"/>
      <c r="AF250" s="964"/>
      <c r="AG250" s="968"/>
      <c r="AH250" s="966"/>
      <c r="AI250" s="966"/>
      <c r="AJ250" s="965"/>
      <c r="AK250" s="966"/>
      <c r="AL250" s="964"/>
      <c r="AM250" s="965"/>
      <c r="AN250" s="966"/>
      <c r="AO250" s="966"/>
      <c r="AP250" s="966"/>
      <c r="AQ250" s="966"/>
      <c r="AR250" s="964"/>
      <c r="AS250" s="968"/>
      <c r="AT250" s="964"/>
      <c r="AU250" s="965"/>
      <c r="AV250" s="883"/>
      <c r="AW250" s="969"/>
      <c r="AX250" s="966"/>
      <c r="AY250" s="964"/>
      <c r="AZ250" s="967"/>
      <c r="BA250" s="970"/>
      <c r="BB250" s="971"/>
      <c r="BC250" s="434"/>
    </row>
    <row r="251" spans="1:55" ht="38.25" hidden="1" customHeight="1" x14ac:dyDescent="0.6">
      <c r="A251" s="525"/>
      <c r="B251" s="276"/>
      <c r="C251" s="1553"/>
      <c r="D251" s="1554"/>
      <c r="E251" s="1555"/>
      <c r="F251" s="1498"/>
      <c r="G251" s="435" t="s">
        <v>495</v>
      </c>
      <c r="H251" s="972"/>
      <c r="I251" s="973"/>
      <c r="J251" s="974"/>
      <c r="K251" s="974"/>
      <c r="L251" s="975"/>
      <c r="M251" s="972"/>
      <c r="N251" s="976"/>
      <c r="O251" s="976"/>
      <c r="P251" s="976"/>
      <c r="Q251" s="977"/>
      <c r="R251" s="972"/>
      <c r="S251" s="978"/>
      <c r="T251" s="888"/>
      <c r="U251" s="973"/>
      <c r="V251" s="977"/>
      <c r="W251" s="972"/>
      <c r="X251" s="973"/>
      <c r="Y251" s="974"/>
      <c r="Z251" s="976"/>
      <c r="AA251" s="977"/>
      <c r="AB251" s="972"/>
      <c r="AC251" s="976"/>
      <c r="AD251" s="974"/>
      <c r="AE251" s="976"/>
      <c r="AF251" s="973"/>
      <c r="AG251" s="972"/>
      <c r="AH251" s="976"/>
      <c r="AI251" s="976"/>
      <c r="AJ251" s="974"/>
      <c r="AK251" s="976"/>
      <c r="AL251" s="973"/>
      <c r="AM251" s="974"/>
      <c r="AN251" s="976"/>
      <c r="AO251" s="976"/>
      <c r="AP251" s="976"/>
      <c r="AQ251" s="976"/>
      <c r="AR251" s="973"/>
      <c r="AS251" s="972"/>
      <c r="AT251" s="973"/>
      <c r="AU251" s="979"/>
      <c r="AV251" s="239"/>
      <c r="AW251" s="980"/>
      <c r="AX251" s="976"/>
      <c r="AY251" s="973"/>
      <c r="AZ251" s="977"/>
      <c r="BA251" s="981"/>
      <c r="BB251" s="982"/>
      <c r="BC251" s="349"/>
    </row>
    <row r="252" spans="1:55" ht="38.25" hidden="1" customHeight="1" x14ac:dyDescent="0.6">
      <c r="A252" s="1500"/>
      <c r="B252" s="1501"/>
      <c r="C252" s="1556"/>
      <c r="D252" s="1557"/>
      <c r="E252" s="1558"/>
      <c r="F252" s="1499"/>
      <c r="G252" s="172" t="s">
        <v>497</v>
      </c>
      <c r="H252" s="983"/>
      <c r="I252" s="809"/>
      <c r="J252" s="984"/>
      <c r="K252" s="984"/>
      <c r="L252" s="985"/>
      <c r="M252" s="983"/>
      <c r="N252" s="986"/>
      <c r="O252" s="986"/>
      <c r="P252" s="986"/>
      <c r="Q252" s="987"/>
      <c r="R252" s="254"/>
      <c r="S252" s="250"/>
      <c r="T252" s="252"/>
      <c r="U252" s="255"/>
      <c r="V252" s="253"/>
      <c r="W252" s="254"/>
      <c r="X252" s="255"/>
      <c r="Y252" s="250"/>
      <c r="Z252" s="252"/>
      <c r="AA252" s="253"/>
      <c r="AB252" s="254"/>
      <c r="AC252" s="252"/>
      <c r="AD252" s="250"/>
      <c r="AE252" s="252"/>
      <c r="AF252" s="255"/>
      <c r="AG252" s="254"/>
      <c r="AH252" s="252"/>
      <c r="AI252" s="252"/>
      <c r="AJ252" s="250"/>
      <c r="AK252" s="252"/>
      <c r="AL252" s="255"/>
      <c r="AM252" s="250"/>
      <c r="AN252" s="252"/>
      <c r="AO252" s="252"/>
      <c r="AP252" s="252"/>
      <c r="AQ252" s="252"/>
      <c r="AR252" s="255"/>
      <c r="AS252" s="254"/>
      <c r="AT252" s="255"/>
      <c r="AU252" s="250"/>
      <c r="AV252" s="252"/>
      <c r="AW252" s="988"/>
      <c r="AX252" s="252"/>
      <c r="AY252" s="255"/>
      <c r="AZ252" s="253"/>
      <c r="BA252" s="988"/>
      <c r="BB252" s="989"/>
      <c r="BC252" s="546"/>
    </row>
    <row r="253" spans="1:55" ht="38.25" hidden="1" customHeight="1" x14ac:dyDescent="0.6">
      <c r="A253" s="1472" t="s">
        <v>498</v>
      </c>
      <c r="B253" s="1473"/>
      <c r="C253" s="1477" t="s">
        <v>499</v>
      </c>
      <c r="D253" s="1477"/>
      <c r="E253" s="1478"/>
      <c r="F253" s="1479"/>
      <c r="G253" s="1477"/>
      <c r="H253" s="297"/>
      <c r="I253" s="298"/>
      <c r="J253" s="299"/>
      <c r="K253" s="299"/>
      <c r="L253" s="990"/>
      <c r="M253" s="297"/>
      <c r="N253" s="300"/>
      <c r="O253" s="300"/>
      <c r="P253" s="300"/>
      <c r="Q253" s="301"/>
      <c r="R253" s="297"/>
      <c r="S253" s="991"/>
      <c r="T253" s="992"/>
      <c r="U253" s="993"/>
      <c r="V253" s="994"/>
      <c r="W253" s="995"/>
      <c r="X253" s="993"/>
      <c r="Y253" s="991"/>
      <c r="Z253" s="992"/>
      <c r="AA253" s="994"/>
      <c r="AB253" s="995"/>
      <c r="AC253" s="992"/>
      <c r="AD253" s="991"/>
      <c r="AE253" s="992"/>
      <c r="AF253" s="993"/>
      <c r="AG253" s="995"/>
      <c r="AH253" s="992"/>
      <c r="AI253" s="992"/>
      <c r="AJ253" s="991"/>
      <c r="AK253" s="992"/>
      <c r="AL253" s="993"/>
      <c r="AM253" s="991"/>
      <c r="AN253" s="992"/>
      <c r="AO253" s="992"/>
      <c r="AP253" s="992"/>
      <c r="AQ253" s="992"/>
      <c r="AR253" s="993"/>
      <c r="AS253" s="995"/>
      <c r="AT253" s="993"/>
      <c r="AU253" s="991"/>
      <c r="AV253" s="992"/>
      <c r="AW253" s="996"/>
      <c r="AX253" s="992"/>
      <c r="AY253" s="993"/>
      <c r="AZ253" s="994"/>
      <c r="BA253" s="996"/>
      <c r="BB253" s="997"/>
      <c r="BC253" s="655"/>
    </row>
    <row r="254" spans="1:55" ht="38.25" hidden="1" customHeight="1" x14ac:dyDescent="0.6">
      <c r="A254" s="1474"/>
      <c r="B254" s="1475"/>
      <c r="C254" s="1480" t="s">
        <v>500</v>
      </c>
      <c r="D254" s="1480"/>
      <c r="E254" s="1481"/>
      <c r="F254" s="1474"/>
      <c r="G254" s="1433"/>
      <c r="H254" s="274"/>
      <c r="I254" s="169"/>
      <c r="J254" s="275"/>
      <c r="K254" s="275"/>
      <c r="L254" s="998"/>
      <c r="M254" s="274"/>
      <c r="N254" s="276"/>
      <c r="O254" s="276"/>
      <c r="P254" s="276"/>
      <c r="Q254" s="277"/>
      <c r="R254" s="274"/>
      <c r="S254" s="999"/>
      <c r="T254" s="264"/>
      <c r="U254" s="262"/>
      <c r="V254" s="265"/>
      <c r="W254" s="261"/>
      <c r="X254" s="1000"/>
      <c r="Y254" s="263"/>
      <c r="Z254" s="264"/>
      <c r="AA254" s="265"/>
      <c r="AB254" s="261"/>
      <c r="AC254" s="264"/>
      <c r="AD254" s="263"/>
      <c r="AE254" s="264"/>
      <c r="AF254" s="262"/>
      <c r="AG254" s="261"/>
      <c r="AH254" s="264"/>
      <c r="AI254" s="264"/>
      <c r="AJ254" s="263"/>
      <c r="AK254" s="264"/>
      <c r="AL254" s="262"/>
      <c r="AM254" s="263"/>
      <c r="AN254" s="264"/>
      <c r="AO254" s="264"/>
      <c r="AP254" s="264"/>
      <c r="AQ254" s="264"/>
      <c r="AR254" s="262"/>
      <c r="AS254" s="261"/>
      <c r="AT254" s="262"/>
      <c r="AU254" s="263"/>
      <c r="AV254" s="264"/>
      <c r="AW254" s="1001"/>
      <c r="AX254" s="888"/>
      <c r="AY254" s="1000"/>
      <c r="AZ254" s="1002"/>
      <c r="BA254" s="1001"/>
      <c r="BB254" s="1003"/>
      <c r="BC254" s="472"/>
    </row>
    <row r="255" spans="1:55" ht="38.25" hidden="1" customHeight="1" thickBot="1" x14ac:dyDescent="0.65">
      <c r="A255" s="1474"/>
      <c r="B255" s="1475"/>
      <c r="C255" s="1485" t="s">
        <v>501</v>
      </c>
      <c r="D255" s="1485"/>
      <c r="E255" s="1511"/>
      <c r="F255" s="1484"/>
      <c r="G255" s="1485"/>
      <c r="H255" s="241"/>
      <c r="I255" s="237"/>
      <c r="J255" s="238"/>
      <c r="K255" s="238"/>
      <c r="L255" s="1004"/>
      <c r="M255" s="241"/>
      <c r="N255" s="239"/>
      <c r="O255" s="239"/>
      <c r="P255" s="239"/>
      <c r="Q255" s="240"/>
      <c r="R255" s="241"/>
      <c r="S255" s="1005"/>
      <c r="T255" s="1006"/>
      <c r="U255" s="1007"/>
      <c r="V255" s="1008"/>
      <c r="W255" s="1009"/>
      <c r="X255" s="1007"/>
      <c r="Y255" s="1005"/>
      <c r="Z255" s="1006"/>
      <c r="AA255" s="1008"/>
      <c r="AB255" s="1009"/>
      <c r="AC255" s="1006"/>
      <c r="AD255" s="1005"/>
      <c r="AE255" s="1006"/>
      <c r="AF255" s="1007"/>
      <c r="AG255" s="1009"/>
      <c r="AH255" s="1006"/>
      <c r="AI255" s="1006"/>
      <c r="AJ255" s="1005"/>
      <c r="AK255" s="1006"/>
      <c r="AL255" s="1007"/>
      <c r="AM255" s="1005"/>
      <c r="AN255" s="1006"/>
      <c r="AO255" s="1006"/>
      <c r="AP255" s="1006"/>
      <c r="AQ255" s="1006"/>
      <c r="AR255" s="1007"/>
      <c r="AS255" s="1009"/>
      <c r="AT255" s="1007"/>
      <c r="AU255" s="1005"/>
      <c r="AV255" s="1006"/>
      <c r="AW255" s="1010"/>
      <c r="AX255" s="1006"/>
      <c r="AY255" s="1007"/>
      <c r="AZ255" s="1008"/>
      <c r="BA255" s="1010"/>
      <c r="BB255" s="1011"/>
      <c r="BC255" s="490"/>
    </row>
    <row r="256" spans="1:55" ht="38.25" hidden="1" customHeight="1" x14ac:dyDescent="0.6">
      <c r="A256" s="882"/>
      <c r="B256" s="883"/>
      <c r="C256" s="1546" t="s">
        <v>558</v>
      </c>
      <c r="D256" s="1547"/>
      <c r="E256" s="1547"/>
      <c r="F256" s="1547"/>
      <c r="G256" s="1547"/>
      <c r="H256" s="1012"/>
      <c r="I256" s="1013"/>
      <c r="J256" s="1014"/>
      <c r="K256" s="1014"/>
      <c r="L256" s="1015"/>
      <c r="M256" s="1012"/>
      <c r="N256" s="883"/>
      <c r="O256" s="883"/>
      <c r="P256" s="883"/>
      <c r="Q256" s="1016"/>
      <c r="R256" s="1012"/>
      <c r="S256" s="1017"/>
      <c r="T256" s="1018"/>
      <c r="U256" s="1019"/>
      <c r="V256" s="1020"/>
      <c r="W256" s="1021"/>
      <c r="X256" s="1019"/>
      <c r="Y256" s="1022"/>
      <c r="Z256" s="883"/>
      <c r="AA256" s="1016"/>
      <c r="AB256" s="1021"/>
      <c r="AC256" s="1023"/>
      <c r="AD256" s="1022"/>
      <c r="AE256" s="1023"/>
      <c r="AF256" s="1019"/>
      <c r="AG256" s="1021"/>
      <c r="AH256" s="1023"/>
      <c r="AI256" s="1023"/>
      <c r="AJ256" s="1022"/>
      <c r="AK256" s="1023"/>
      <c r="AL256" s="1019"/>
      <c r="AM256" s="1022"/>
      <c r="AN256" s="1023"/>
      <c r="AO256" s="1023"/>
      <c r="AP256" s="1023"/>
      <c r="AQ256" s="1023"/>
      <c r="AR256" s="1019"/>
      <c r="AS256" s="1021"/>
      <c r="AT256" s="1019"/>
      <c r="AU256" s="1022"/>
      <c r="AV256" s="1023"/>
      <c r="AW256" s="1024"/>
      <c r="AX256" s="1023"/>
      <c r="AY256" s="1019"/>
      <c r="AZ256" s="1020"/>
      <c r="BA256" s="1024"/>
      <c r="BB256" s="1025"/>
      <c r="BC256" s="755"/>
    </row>
    <row r="257" spans="1:55" ht="27" hidden="1" customHeight="1" x14ac:dyDescent="0.6">
      <c r="A257" s="887"/>
      <c r="B257" s="888"/>
      <c r="C257" s="1002"/>
      <c r="D257" s="1480" t="s">
        <v>525</v>
      </c>
      <c r="E257" s="1480"/>
      <c r="F257" s="1480"/>
      <c r="G257" s="1480"/>
      <c r="H257" s="1026"/>
      <c r="I257" s="1000"/>
      <c r="J257" s="1027"/>
      <c r="K257" s="1027"/>
      <c r="L257" s="1028"/>
      <c r="M257" s="1026"/>
      <c r="N257" s="888"/>
      <c r="O257" s="888"/>
      <c r="P257" s="888"/>
      <c r="Q257" s="1002"/>
      <c r="R257" s="1026"/>
      <c r="S257" s="1029"/>
      <c r="T257" s="1030"/>
      <c r="U257" s="1031"/>
      <c r="V257" s="1032"/>
      <c r="W257" s="1033"/>
      <c r="X257" s="1031"/>
      <c r="Y257" s="1029"/>
      <c r="Z257" s="1030"/>
      <c r="AA257" s="1034"/>
      <c r="AB257" s="1033"/>
      <c r="AC257" s="1030"/>
      <c r="AD257" s="1029"/>
      <c r="AE257" s="1030"/>
      <c r="AF257" s="1031"/>
      <c r="AG257" s="1033"/>
      <c r="AH257" s="1030"/>
      <c r="AI257" s="1030"/>
      <c r="AJ257" s="1029"/>
      <c r="AK257" s="1030"/>
      <c r="AL257" s="1031"/>
      <c r="AM257" s="1029"/>
      <c r="AN257" s="1030"/>
      <c r="AO257" s="1030"/>
      <c r="AP257" s="1030"/>
      <c r="AQ257" s="1030"/>
      <c r="AR257" s="1031"/>
      <c r="AS257" s="1033"/>
      <c r="AT257" s="1031"/>
      <c r="AU257" s="1029"/>
      <c r="AV257" s="1030"/>
      <c r="AW257" s="1035"/>
      <c r="AX257" s="1030"/>
      <c r="AY257" s="1031"/>
      <c r="AZ257" s="1034"/>
      <c r="BA257" s="1035"/>
      <c r="BB257" s="1036"/>
      <c r="BC257" s="761"/>
    </row>
    <row r="258" spans="1:55" ht="27" hidden="1" customHeight="1" thickBot="1" x14ac:dyDescent="0.65">
      <c r="A258" s="895"/>
      <c r="B258" s="896"/>
      <c r="C258" s="240"/>
      <c r="D258" s="1485" t="s">
        <v>526</v>
      </c>
      <c r="E258" s="1485"/>
      <c r="F258" s="1485"/>
      <c r="G258" s="1485"/>
      <c r="H258" s="241"/>
      <c r="I258" s="237"/>
      <c r="J258" s="238"/>
      <c r="K258" s="238"/>
      <c r="L258" s="1004"/>
      <c r="M258" s="241"/>
      <c r="N258" s="239"/>
      <c r="O258" s="239"/>
      <c r="P258" s="239"/>
      <c r="Q258" s="240"/>
      <c r="R258" s="241"/>
      <c r="S258" s="1029"/>
      <c r="T258" s="1030"/>
      <c r="U258" s="1031"/>
      <c r="V258" s="1034"/>
      <c r="W258" s="1033"/>
      <c r="X258" s="1031"/>
      <c r="Y258" s="1029"/>
      <c r="Z258" s="1030"/>
      <c r="AA258" s="1034"/>
      <c r="AB258" s="1033"/>
      <c r="AC258" s="1030"/>
      <c r="AD258" s="1029"/>
      <c r="AE258" s="1030"/>
      <c r="AF258" s="1031"/>
      <c r="AG258" s="1033"/>
      <c r="AH258" s="1030"/>
      <c r="AI258" s="1030"/>
      <c r="AJ258" s="1029"/>
      <c r="AK258" s="1030"/>
      <c r="AL258" s="1031"/>
      <c r="AM258" s="1029"/>
      <c r="AN258" s="1030"/>
      <c r="AO258" s="1030"/>
      <c r="AP258" s="1030"/>
      <c r="AQ258" s="1030"/>
      <c r="AR258" s="1031"/>
      <c r="AS258" s="1033"/>
      <c r="AT258" s="1031"/>
      <c r="AU258" s="1029"/>
      <c r="AV258" s="1030"/>
      <c r="AW258" s="1035"/>
      <c r="AX258" s="1030"/>
      <c r="AY258" s="1031"/>
      <c r="AZ258" s="1034"/>
      <c r="BA258" s="1035"/>
      <c r="BB258" s="1036"/>
      <c r="BC258" s="761"/>
    </row>
    <row r="259" spans="1:55" ht="27" hidden="1" customHeight="1" x14ac:dyDescent="0.6">
      <c r="A259" s="1459"/>
      <c r="B259" s="1524"/>
      <c r="C259" s="1533" t="s">
        <v>559</v>
      </c>
      <c r="D259" s="1533"/>
      <c r="E259" s="552"/>
      <c r="F259" s="1498"/>
      <c r="G259" s="1037" t="s">
        <v>493</v>
      </c>
      <c r="H259" s="1038"/>
      <c r="I259" s="1039"/>
      <c r="J259" s="1040"/>
      <c r="K259" s="1040"/>
      <c r="L259" s="1041"/>
      <c r="M259" s="1038"/>
      <c r="N259" s="1042"/>
      <c r="O259" s="1042"/>
      <c r="P259" s="1042"/>
      <c r="Q259" s="1043"/>
      <c r="R259" s="1038"/>
      <c r="S259" s="1014"/>
      <c r="T259" s="883"/>
      <c r="U259" s="1013"/>
      <c r="V259" s="1016"/>
      <c r="W259" s="1012"/>
      <c r="X259" s="1013"/>
      <c r="Y259" s="1014"/>
      <c r="Z259" s="883"/>
      <c r="AA259" s="1016"/>
      <c r="AB259" s="1012"/>
      <c r="AC259" s="883"/>
      <c r="AD259" s="1044"/>
      <c r="AE259" s="883"/>
      <c r="AF259" s="1013"/>
      <c r="AG259" s="1012"/>
      <c r="AH259" s="883"/>
      <c r="AI259" s="726"/>
      <c r="AJ259" s="1014"/>
      <c r="AK259" s="883"/>
      <c r="AL259" s="1013"/>
      <c r="AM259" s="1014"/>
      <c r="AN259" s="883"/>
      <c r="AO259" s="883"/>
      <c r="AP259" s="883"/>
      <c r="AQ259" s="883"/>
      <c r="AR259" s="1013"/>
      <c r="AS259" s="1012"/>
      <c r="AT259" s="1013"/>
      <c r="AU259" s="1014"/>
      <c r="AV259" s="883"/>
      <c r="AW259" s="1045"/>
      <c r="AX259" s="883"/>
      <c r="AY259" s="1013"/>
      <c r="AZ259" s="1016"/>
      <c r="BA259" s="1045"/>
      <c r="BB259" s="1046"/>
      <c r="BC259" s="721"/>
    </row>
    <row r="260" spans="1:55" ht="27" hidden="1" customHeight="1" x14ac:dyDescent="0.6">
      <c r="A260" s="1474"/>
      <c r="B260" s="1526"/>
      <c r="C260" s="1533"/>
      <c r="D260" s="1533"/>
      <c r="E260" s="552"/>
      <c r="F260" s="1498"/>
      <c r="G260" s="172" t="s">
        <v>508</v>
      </c>
      <c r="H260" s="274"/>
      <c r="I260" s="169"/>
      <c r="J260" s="275"/>
      <c r="K260" s="275"/>
      <c r="L260" s="998"/>
      <c r="M260" s="274"/>
      <c r="N260" s="276"/>
      <c r="O260" s="276"/>
      <c r="P260" s="276"/>
      <c r="Q260" s="277"/>
      <c r="R260" s="274"/>
      <c r="S260" s="1027"/>
      <c r="T260" s="888"/>
      <c r="U260" s="1000"/>
      <c r="V260" s="1002"/>
      <c r="W260" s="1026"/>
      <c r="X260" s="169"/>
      <c r="Y260" s="1027"/>
      <c r="Z260" s="1047"/>
      <c r="AA260" s="1002"/>
      <c r="AB260" s="1026"/>
      <c r="AC260" s="888"/>
      <c r="AD260" s="1027"/>
      <c r="AE260" s="888"/>
      <c r="AF260" s="1000"/>
      <c r="AG260" s="1026"/>
      <c r="AH260" s="888"/>
      <c r="AI260" s="888"/>
      <c r="AJ260" s="1027"/>
      <c r="AK260" s="888"/>
      <c r="AL260" s="1000"/>
      <c r="AM260" s="1027"/>
      <c r="AN260" s="888"/>
      <c r="AO260" s="888"/>
      <c r="AP260" s="888"/>
      <c r="AQ260" s="888"/>
      <c r="AR260" s="1000"/>
      <c r="AS260" s="1026"/>
      <c r="AT260" s="1000"/>
      <c r="AU260" s="1027"/>
      <c r="AV260" s="888"/>
      <c r="AW260" s="1048"/>
      <c r="AX260" s="276"/>
      <c r="AY260" s="169"/>
      <c r="AZ260" s="277"/>
      <c r="BA260" s="1048"/>
      <c r="BB260" s="590"/>
      <c r="BC260" s="573"/>
    </row>
    <row r="261" spans="1:55" ht="27" hidden="1" customHeight="1" thickBot="1" x14ac:dyDescent="0.65">
      <c r="A261" s="1474"/>
      <c r="B261" s="1526"/>
      <c r="C261" s="1560"/>
      <c r="D261" s="1560"/>
      <c r="E261" s="574" t="s">
        <v>560</v>
      </c>
      <c r="F261" s="1536"/>
      <c r="G261" s="1049" t="s">
        <v>495</v>
      </c>
      <c r="H261" s="1050"/>
      <c r="I261" s="1051"/>
      <c r="J261" s="1052"/>
      <c r="K261" s="1052"/>
      <c r="L261" s="1053"/>
      <c r="M261" s="1050"/>
      <c r="N261" s="1054"/>
      <c r="O261" s="1054"/>
      <c r="P261" s="1054"/>
      <c r="Q261" s="1055"/>
      <c r="R261" s="1050"/>
      <c r="S261" s="250"/>
      <c r="T261" s="1056"/>
      <c r="U261" s="1057"/>
      <c r="V261" s="1058"/>
      <c r="W261" s="1059"/>
      <c r="X261" s="764"/>
      <c r="Y261" s="250"/>
      <c r="Z261" s="252"/>
      <c r="AA261" s="253"/>
      <c r="AB261" s="254"/>
      <c r="AC261" s="252"/>
      <c r="AD261" s="250"/>
      <c r="AE261" s="252"/>
      <c r="AF261" s="255"/>
      <c r="AG261" s="254"/>
      <c r="AH261" s="252"/>
      <c r="AI261" s="252"/>
      <c r="AJ261" s="250"/>
      <c r="AK261" s="252"/>
      <c r="AL261" s="255"/>
      <c r="AM261" s="250"/>
      <c r="AN261" s="252"/>
      <c r="AO261" s="252"/>
      <c r="AP261" s="252"/>
      <c r="AQ261" s="252"/>
      <c r="AR261" s="255"/>
      <c r="AS261" s="1059"/>
      <c r="AT261" s="1057"/>
      <c r="AU261" s="1060"/>
      <c r="AV261" s="1056"/>
      <c r="AW261" s="1061"/>
      <c r="AX261" s="896"/>
      <c r="AY261" s="764"/>
      <c r="AZ261" s="1062"/>
      <c r="BA261" s="1061"/>
      <c r="BB261" s="1063"/>
      <c r="BC261" s="679"/>
    </row>
    <row r="262" spans="1:55" ht="27" hidden="1" customHeight="1" x14ac:dyDescent="0.6">
      <c r="A262" s="1474"/>
      <c r="B262" s="1526"/>
      <c r="C262" s="1531" t="s">
        <v>561</v>
      </c>
      <c r="D262" s="1531"/>
      <c r="E262" s="552"/>
      <c r="F262" s="1497"/>
      <c r="G262" s="553" t="s">
        <v>493</v>
      </c>
      <c r="H262" s="1064"/>
      <c r="I262" s="1065"/>
      <c r="J262" s="1066"/>
      <c r="K262" s="1066"/>
      <c r="L262" s="1067"/>
      <c r="M262" s="1064"/>
      <c r="N262" s="1068"/>
      <c r="O262" s="1068"/>
      <c r="P262" s="1068"/>
      <c r="Q262" s="1069"/>
      <c r="R262" s="1064"/>
      <c r="S262" s="1014"/>
      <c r="T262" s="883"/>
      <c r="U262" s="1013"/>
      <c r="V262" s="1016"/>
      <c r="W262" s="1012"/>
      <c r="X262" s="1013"/>
      <c r="Y262" s="1014"/>
      <c r="Z262" s="883"/>
      <c r="AA262" s="1016"/>
      <c r="AB262" s="1012"/>
      <c r="AC262" s="883"/>
      <c r="AD262" s="1044"/>
      <c r="AE262" s="883"/>
      <c r="AF262" s="1013"/>
      <c r="AG262" s="1012"/>
      <c r="AH262" s="883"/>
      <c r="AI262" s="726"/>
      <c r="AJ262" s="1014"/>
      <c r="AK262" s="883"/>
      <c r="AL262" s="1013"/>
      <c r="AM262" s="1014"/>
      <c r="AN262" s="883"/>
      <c r="AO262" s="883"/>
      <c r="AP262" s="883"/>
      <c r="AQ262" s="883"/>
      <c r="AR262" s="1013"/>
      <c r="AS262" s="1012"/>
      <c r="AT262" s="1013"/>
      <c r="AU262" s="1014"/>
      <c r="AV262" s="883"/>
      <c r="AW262" s="1045"/>
      <c r="AX262" s="883"/>
      <c r="AY262" s="1013"/>
      <c r="AZ262" s="1016"/>
      <c r="BA262" s="1045"/>
      <c r="BB262" s="1046"/>
      <c r="BC262" s="721"/>
    </row>
    <row r="263" spans="1:55" ht="27" hidden="1" customHeight="1" x14ac:dyDescent="0.6">
      <c r="A263" s="1474"/>
      <c r="B263" s="1526"/>
      <c r="C263" s="1533"/>
      <c r="D263" s="1533"/>
      <c r="E263" s="552"/>
      <c r="F263" s="1498"/>
      <c r="G263" s="172" t="s">
        <v>508</v>
      </c>
      <c r="H263" s="274"/>
      <c r="I263" s="169"/>
      <c r="J263" s="275"/>
      <c r="K263" s="275"/>
      <c r="L263" s="998"/>
      <c r="M263" s="274"/>
      <c r="N263" s="276"/>
      <c r="O263" s="276"/>
      <c r="P263" s="276"/>
      <c r="Q263" s="277"/>
      <c r="R263" s="274"/>
      <c r="S263" s="1027"/>
      <c r="T263" s="888"/>
      <c r="U263" s="1000"/>
      <c r="V263" s="1002"/>
      <c r="W263" s="1026"/>
      <c r="X263" s="169"/>
      <c r="Y263" s="1027"/>
      <c r="Z263" s="1047"/>
      <c r="AA263" s="1002"/>
      <c r="AB263" s="1026"/>
      <c r="AC263" s="888"/>
      <c r="AD263" s="1027"/>
      <c r="AE263" s="888"/>
      <c r="AF263" s="1000"/>
      <c r="AG263" s="1026"/>
      <c r="AH263" s="888"/>
      <c r="AI263" s="888"/>
      <c r="AJ263" s="1027"/>
      <c r="AK263" s="888"/>
      <c r="AL263" s="1000"/>
      <c r="AM263" s="1027"/>
      <c r="AN263" s="888"/>
      <c r="AO263" s="888"/>
      <c r="AP263" s="888"/>
      <c r="AQ263" s="888"/>
      <c r="AR263" s="1000"/>
      <c r="AS263" s="1026"/>
      <c r="AT263" s="1000"/>
      <c r="AU263" s="1027"/>
      <c r="AV263" s="888"/>
      <c r="AW263" s="1048"/>
      <c r="AX263" s="276"/>
      <c r="AY263" s="169"/>
      <c r="AZ263" s="277"/>
      <c r="BA263" s="1048"/>
      <c r="BB263" s="590"/>
      <c r="BC263" s="573"/>
    </row>
    <row r="264" spans="1:55" ht="27" hidden="1" customHeight="1" thickBot="1" x14ac:dyDescent="0.65">
      <c r="A264" s="1474"/>
      <c r="B264" s="1526"/>
      <c r="C264" s="1535"/>
      <c r="D264" s="1535"/>
      <c r="E264" s="1070" t="s">
        <v>562</v>
      </c>
      <c r="F264" s="1536"/>
      <c r="G264" s="1049" t="s">
        <v>495</v>
      </c>
      <c r="H264" s="1050"/>
      <c r="I264" s="1051"/>
      <c r="J264" s="1052"/>
      <c r="K264" s="1052"/>
      <c r="L264" s="1053"/>
      <c r="M264" s="1050"/>
      <c r="N264" s="1054"/>
      <c r="O264" s="1054"/>
      <c r="P264" s="1054"/>
      <c r="Q264" s="1055"/>
      <c r="R264" s="1050"/>
      <c r="S264" s="238"/>
      <c r="T264" s="1071"/>
      <c r="U264" s="1072"/>
      <c r="V264" s="1073"/>
      <c r="W264" s="1074"/>
      <c r="X264" s="764"/>
      <c r="Y264" s="238"/>
      <c r="Z264" s="239"/>
      <c r="AA264" s="240"/>
      <c r="AB264" s="241"/>
      <c r="AC264" s="239"/>
      <c r="AD264" s="238"/>
      <c r="AE264" s="239"/>
      <c r="AF264" s="237"/>
      <c r="AG264" s="241"/>
      <c r="AH264" s="239"/>
      <c r="AI264" s="239"/>
      <c r="AJ264" s="238"/>
      <c r="AK264" s="239"/>
      <c r="AL264" s="237"/>
      <c r="AM264" s="238"/>
      <c r="AN264" s="239"/>
      <c r="AO264" s="239"/>
      <c r="AP264" s="239"/>
      <c r="AQ264" s="239"/>
      <c r="AR264" s="237"/>
      <c r="AS264" s="1074"/>
      <c r="AT264" s="1072"/>
      <c r="AU264" s="1075"/>
      <c r="AV264" s="1071"/>
      <c r="AW264" s="1061"/>
      <c r="AX264" s="896"/>
      <c r="AY264" s="764"/>
      <c r="AZ264" s="1062"/>
      <c r="BA264" s="1061"/>
      <c r="BB264" s="1063"/>
      <c r="BC264" s="679"/>
    </row>
    <row r="265" spans="1:55" ht="27" hidden="1" customHeight="1" x14ac:dyDescent="0.6">
      <c r="A265" s="1474"/>
      <c r="B265" s="1526"/>
      <c r="C265" s="1530" t="s">
        <v>563</v>
      </c>
      <c r="D265" s="1531"/>
      <c r="E265" s="832"/>
      <c r="F265" s="1498"/>
      <c r="G265" s="1037" t="s">
        <v>493</v>
      </c>
      <c r="H265" s="1038"/>
      <c r="I265" s="1039"/>
      <c r="J265" s="1040"/>
      <c r="K265" s="1040"/>
      <c r="L265" s="1041"/>
      <c r="M265" s="1038"/>
      <c r="N265" s="1042"/>
      <c r="O265" s="1042"/>
      <c r="P265" s="1042"/>
      <c r="Q265" s="1043"/>
      <c r="R265" s="1038"/>
      <c r="S265" s="1014"/>
      <c r="T265" s="883"/>
      <c r="U265" s="1013"/>
      <c r="V265" s="1016"/>
      <c r="W265" s="1012"/>
      <c r="X265" s="262"/>
      <c r="Y265" s="1014"/>
      <c r="Z265" s="883"/>
      <c r="AA265" s="1016"/>
      <c r="AB265" s="1012"/>
      <c r="AC265" s="883"/>
      <c r="AD265" s="1014"/>
      <c r="AE265" s="883"/>
      <c r="AF265" s="1013"/>
      <c r="AG265" s="1012"/>
      <c r="AH265" s="883"/>
      <c r="AI265" s="883"/>
      <c r="AJ265" s="1014"/>
      <c r="AK265" s="883"/>
      <c r="AL265" s="1013"/>
      <c r="AM265" s="1014"/>
      <c r="AN265" s="883"/>
      <c r="AO265" s="883"/>
      <c r="AP265" s="883"/>
      <c r="AQ265" s="883"/>
      <c r="AR265" s="1013"/>
      <c r="AS265" s="1012"/>
      <c r="AT265" s="1013"/>
      <c r="AU265" s="1014"/>
      <c r="AV265" s="883"/>
      <c r="AW265" s="1076"/>
      <c r="AX265" s="264"/>
      <c r="AY265" s="262"/>
      <c r="AZ265" s="265"/>
      <c r="BA265" s="1076"/>
      <c r="BB265" s="1077"/>
      <c r="BC265" s="570"/>
    </row>
    <row r="266" spans="1:55" ht="27" hidden="1" customHeight="1" x14ac:dyDescent="0.6">
      <c r="A266" s="1474"/>
      <c r="B266" s="1526"/>
      <c r="C266" s="1532"/>
      <c r="D266" s="1533"/>
      <c r="E266" s="552"/>
      <c r="F266" s="1498"/>
      <c r="G266" s="172" t="s">
        <v>508</v>
      </c>
      <c r="H266" s="274"/>
      <c r="I266" s="169"/>
      <c r="J266" s="275"/>
      <c r="K266" s="275"/>
      <c r="L266" s="998"/>
      <c r="M266" s="274"/>
      <c r="N266" s="276"/>
      <c r="O266" s="276"/>
      <c r="P266" s="276"/>
      <c r="Q266" s="277"/>
      <c r="R266" s="274"/>
      <c r="S266" s="275"/>
      <c r="T266" s="276"/>
      <c r="U266" s="169"/>
      <c r="V266" s="277"/>
      <c r="W266" s="274"/>
      <c r="X266" s="169"/>
      <c r="Y266" s="275"/>
      <c r="Z266" s="276"/>
      <c r="AA266" s="277"/>
      <c r="AB266" s="274"/>
      <c r="AC266" s="276"/>
      <c r="AD266" s="275"/>
      <c r="AE266" s="276"/>
      <c r="AF266" s="169"/>
      <c r="AG266" s="274"/>
      <c r="AH266" s="276"/>
      <c r="AI266" s="276"/>
      <c r="AJ266" s="275"/>
      <c r="AK266" s="276"/>
      <c r="AL266" s="169"/>
      <c r="AM266" s="275"/>
      <c r="AN266" s="276"/>
      <c r="AO266" s="276"/>
      <c r="AP266" s="276"/>
      <c r="AQ266" s="276"/>
      <c r="AR266" s="169"/>
      <c r="AS266" s="274"/>
      <c r="AT266" s="169"/>
      <c r="AU266" s="275"/>
      <c r="AV266" s="276"/>
      <c r="AW266" s="1048"/>
      <c r="AX266" s="276"/>
      <c r="AY266" s="169"/>
      <c r="AZ266" s="277"/>
      <c r="BA266" s="1048"/>
      <c r="BB266" s="590"/>
      <c r="BC266" s="573"/>
    </row>
    <row r="267" spans="1:55" ht="27" hidden="1" customHeight="1" thickBot="1" x14ac:dyDescent="0.65">
      <c r="A267" s="1474"/>
      <c r="B267" s="1526"/>
      <c r="C267" s="1532"/>
      <c r="D267" s="1533"/>
      <c r="E267" s="1070" t="s">
        <v>564</v>
      </c>
      <c r="F267" s="1498"/>
      <c r="G267" s="1078" t="s">
        <v>495</v>
      </c>
      <c r="H267" s="1050"/>
      <c r="I267" s="1051"/>
      <c r="J267" s="1052"/>
      <c r="K267" s="1052"/>
      <c r="L267" s="1053"/>
      <c r="M267" s="1050"/>
      <c r="N267" s="1054"/>
      <c r="O267" s="1054"/>
      <c r="P267" s="1054"/>
      <c r="Q267" s="1055"/>
      <c r="R267" s="1050"/>
      <c r="S267" s="238"/>
      <c r="T267" s="239"/>
      <c r="U267" s="237"/>
      <c r="V267" s="240"/>
      <c r="W267" s="241"/>
      <c r="X267" s="237"/>
      <c r="Y267" s="238"/>
      <c r="Z267" s="239"/>
      <c r="AA267" s="240"/>
      <c r="AB267" s="241"/>
      <c r="AC267" s="239"/>
      <c r="AD267" s="238"/>
      <c r="AE267" s="239"/>
      <c r="AF267" s="237"/>
      <c r="AG267" s="241"/>
      <c r="AH267" s="239"/>
      <c r="AI267" s="239"/>
      <c r="AJ267" s="238"/>
      <c r="AK267" s="239"/>
      <c r="AL267" s="237"/>
      <c r="AM267" s="238"/>
      <c r="AN267" s="239"/>
      <c r="AO267" s="239"/>
      <c r="AP267" s="239"/>
      <c r="AQ267" s="239"/>
      <c r="AR267" s="237"/>
      <c r="AS267" s="241"/>
      <c r="AT267" s="237"/>
      <c r="AU267" s="238"/>
      <c r="AV267" s="239"/>
      <c r="AW267" s="242"/>
      <c r="AX267" s="239"/>
      <c r="AY267" s="237"/>
      <c r="AZ267" s="240"/>
      <c r="BA267" s="242"/>
      <c r="BB267" s="243"/>
      <c r="BC267" s="244"/>
    </row>
    <row r="268" spans="1:55" ht="27" hidden="1" customHeight="1" x14ac:dyDescent="0.6">
      <c r="A268" s="1474"/>
      <c r="B268" s="1526"/>
      <c r="C268" s="1530" t="s">
        <v>561</v>
      </c>
      <c r="D268" s="1531"/>
      <c r="E268" s="832"/>
      <c r="F268" s="1079"/>
      <c r="G268" s="553" t="s">
        <v>493</v>
      </c>
      <c r="H268" s="1064"/>
      <c r="I268" s="1065"/>
      <c r="J268" s="1066"/>
      <c r="K268" s="1066"/>
      <c r="L268" s="1067"/>
      <c r="M268" s="1064"/>
      <c r="N268" s="1068"/>
      <c r="O268" s="1068"/>
      <c r="P268" s="1068"/>
      <c r="Q268" s="1069"/>
      <c r="R268" s="1064"/>
      <c r="S268" s="1014"/>
      <c r="T268" s="883"/>
      <c r="U268" s="1013"/>
      <c r="V268" s="1016"/>
      <c r="W268" s="1012"/>
      <c r="X268" s="1013"/>
      <c r="Y268" s="1014"/>
      <c r="Z268" s="883"/>
      <c r="AA268" s="1016"/>
      <c r="AB268" s="1012"/>
      <c r="AC268" s="883"/>
      <c r="AD268" s="1014"/>
      <c r="AE268" s="883"/>
      <c r="AF268" s="1013"/>
      <c r="AG268" s="1012"/>
      <c r="AH268" s="883"/>
      <c r="AI268" s="883"/>
      <c r="AJ268" s="1014"/>
      <c r="AK268" s="883"/>
      <c r="AL268" s="1013"/>
      <c r="AM268" s="1014"/>
      <c r="AN268" s="883"/>
      <c r="AO268" s="883"/>
      <c r="AP268" s="883"/>
      <c r="AQ268" s="883"/>
      <c r="AR268" s="1013"/>
      <c r="AS268" s="1012"/>
      <c r="AT268" s="1013"/>
      <c r="AU268" s="1014"/>
      <c r="AV268" s="883"/>
      <c r="AW268" s="1045"/>
      <c r="AX268" s="883"/>
      <c r="AY268" s="1013"/>
      <c r="AZ268" s="1016"/>
      <c r="BA268" s="1045"/>
      <c r="BB268" s="1046"/>
      <c r="BC268" s="721"/>
    </row>
    <row r="269" spans="1:55" ht="27" hidden="1" customHeight="1" x14ac:dyDescent="0.6">
      <c r="A269" s="1474"/>
      <c r="B269" s="1526"/>
      <c r="C269" s="1532"/>
      <c r="D269" s="1533"/>
      <c r="E269" s="552"/>
      <c r="F269" s="1080"/>
      <c r="G269" s="172" t="s">
        <v>508</v>
      </c>
      <c r="H269" s="274"/>
      <c r="I269" s="169"/>
      <c r="J269" s="275"/>
      <c r="K269" s="275"/>
      <c r="L269" s="998"/>
      <c r="M269" s="274"/>
      <c r="N269" s="276"/>
      <c r="O269" s="276"/>
      <c r="P269" s="276"/>
      <c r="Q269" s="277"/>
      <c r="R269" s="274"/>
      <c r="S269" s="1027"/>
      <c r="T269" s="888"/>
      <c r="U269" s="1000"/>
      <c r="V269" s="1002"/>
      <c r="W269" s="1026"/>
      <c r="X269" s="1000"/>
      <c r="Y269" s="1027"/>
      <c r="Z269" s="888"/>
      <c r="AA269" s="1002"/>
      <c r="AB269" s="1026"/>
      <c r="AC269" s="888"/>
      <c r="AD269" s="1027"/>
      <c r="AE269" s="888"/>
      <c r="AF269" s="1000"/>
      <c r="AG269" s="1026"/>
      <c r="AH269" s="888"/>
      <c r="AI269" s="888"/>
      <c r="AJ269" s="1027"/>
      <c r="AK269" s="888"/>
      <c r="AL269" s="1000"/>
      <c r="AM269" s="1027"/>
      <c r="AN269" s="888"/>
      <c r="AO269" s="888"/>
      <c r="AP269" s="888"/>
      <c r="AQ269" s="888"/>
      <c r="AR269" s="1000"/>
      <c r="AS269" s="1026"/>
      <c r="AT269" s="1000"/>
      <c r="AU269" s="1027"/>
      <c r="AV269" s="888"/>
      <c r="AW269" s="1001"/>
      <c r="AX269" s="888"/>
      <c r="AY269" s="1000"/>
      <c r="AZ269" s="1002"/>
      <c r="BA269" s="1001"/>
      <c r="BB269" s="1003"/>
      <c r="BC269" s="472"/>
    </row>
    <row r="270" spans="1:55" ht="27" hidden="1" customHeight="1" thickBot="1" x14ac:dyDescent="0.65">
      <c r="A270" s="1474"/>
      <c r="B270" s="1526"/>
      <c r="C270" s="1534"/>
      <c r="D270" s="1535"/>
      <c r="E270" s="1081" t="s">
        <v>564</v>
      </c>
      <c r="F270" s="1082"/>
      <c r="G270" s="1049" t="s">
        <v>495</v>
      </c>
      <c r="H270" s="1083"/>
      <c r="I270" s="1084"/>
      <c r="J270" s="1085"/>
      <c r="K270" s="1085"/>
      <c r="L270" s="1086"/>
      <c r="M270" s="1083"/>
      <c r="N270" s="1087"/>
      <c r="O270" s="1087"/>
      <c r="P270" s="1087"/>
      <c r="Q270" s="1088"/>
      <c r="R270" s="1083"/>
      <c r="S270" s="1089"/>
      <c r="T270" s="896"/>
      <c r="U270" s="764"/>
      <c r="V270" s="1062"/>
      <c r="W270" s="1090"/>
      <c r="X270" s="764"/>
      <c r="Y270" s="1089"/>
      <c r="Z270" s="252"/>
      <c r="AA270" s="1062"/>
      <c r="AB270" s="1090"/>
      <c r="AC270" s="896"/>
      <c r="AD270" s="1089"/>
      <c r="AE270" s="896"/>
      <c r="AF270" s="764"/>
      <c r="AG270" s="1090"/>
      <c r="AH270" s="896"/>
      <c r="AI270" s="896"/>
      <c r="AJ270" s="1089"/>
      <c r="AK270" s="896"/>
      <c r="AL270" s="764"/>
      <c r="AM270" s="1089"/>
      <c r="AN270" s="896"/>
      <c r="AO270" s="896"/>
      <c r="AP270" s="896"/>
      <c r="AQ270" s="896"/>
      <c r="AR270" s="764"/>
      <c r="AS270" s="1090"/>
      <c r="AT270" s="764"/>
      <c r="AU270" s="1089"/>
      <c r="AV270" s="896"/>
      <c r="AW270" s="1061"/>
      <c r="AX270" s="896"/>
      <c r="AY270" s="764"/>
      <c r="AZ270" s="1062"/>
      <c r="BA270" s="1061"/>
      <c r="BB270" s="1063"/>
      <c r="BC270" s="679"/>
    </row>
    <row r="271" spans="1:55" ht="27" hidden="1" customHeight="1" x14ac:dyDescent="0.6">
      <c r="A271" s="1474"/>
      <c r="B271" s="1526"/>
      <c r="C271" s="1530" t="s">
        <v>565</v>
      </c>
      <c r="D271" s="1531"/>
      <c r="E271" s="832"/>
      <c r="F271" s="1079"/>
      <c r="G271" s="553" t="s">
        <v>493</v>
      </c>
      <c r="H271" s="1064"/>
      <c r="I271" s="1065"/>
      <c r="J271" s="1066"/>
      <c r="K271" s="1066"/>
      <c r="L271" s="1067"/>
      <c r="M271" s="1064"/>
      <c r="N271" s="1068"/>
      <c r="O271" s="1068"/>
      <c r="P271" s="1068"/>
      <c r="Q271" s="1069"/>
      <c r="R271" s="1064"/>
      <c r="S271" s="1014"/>
      <c r="T271" s="883"/>
      <c r="U271" s="1013"/>
      <c r="V271" s="1016"/>
      <c r="W271" s="1012"/>
      <c r="X271" s="1013"/>
      <c r="Y271" s="1014"/>
      <c r="Z271" s="883"/>
      <c r="AA271" s="1016"/>
      <c r="AB271" s="1012"/>
      <c r="AC271" s="883"/>
      <c r="AD271" s="1014"/>
      <c r="AE271" s="883"/>
      <c r="AF271" s="1013"/>
      <c r="AG271" s="1012"/>
      <c r="AH271" s="883"/>
      <c r="AI271" s="883"/>
      <c r="AJ271" s="1014"/>
      <c r="AK271" s="883"/>
      <c r="AL271" s="1013"/>
      <c r="AM271" s="1014"/>
      <c r="AN271" s="883"/>
      <c r="AO271" s="883"/>
      <c r="AP271" s="883"/>
      <c r="AQ271" s="883"/>
      <c r="AR271" s="1013"/>
      <c r="AS271" s="1012"/>
      <c r="AT271" s="1013"/>
      <c r="AU271" s="1014"/>
      <c r="AV271" s="883"/>
      <c r="AW271" s="1045"/>
      <c r="AX271" s="883"/>
      <c r="AY271" s="1013"/>
      <c r="AZ271" s="1016"/>
      <c r="BA271" s="1045"/>
      <c r="BB271" s="1046"/>
      <c r="BC271" s="721"/>
    </row>
    <row r="272" spans="1:55" ht="27" hidden="1" customHeight="1" x14ac:dyDescent="0.6">
      <c r="A272" s="1474"/>
      <c r="B272" s="1526"/>
      <c r="C272" s="1532"/>
      <c r="D272" s="1533"/>
      <c r="E272" s="552"/>
      <c r="F272" s="1080"/>
      <c r="G272" s="172" t="s">
        <v>508</v>
      </c>
      <c r="H272" s="274"/>
      <c r="I272" s="169"/>
      <c r="J272" s="275"/>
      <c r="K272" s="275"/>
      <c r="L272" s="998"/>
      <c r="M272" s="274"/>
      <c r="N272" s="276"/>
      <c r="O272" s="276"/>
      <c r="P272" s="276"/>
      <c r="Q272" s="277"/>
      <c r="R272" s="274"/>
      <c r="S272" s="1027"/>
      <c r="T272" s="888"/>
      <c r="U272" s="1000"/>
      <c r="V272" s="1002"/>
      <c r="W272" s="1026"/>
      <c r="X272" s="1000"/>
      <c r="Y272" s="1027"/>
      <c r="Z272" s="888"/>
      <c r="AA272" s="1002"/>
      <c r="AB272" s="1026"/>
      <c r="AC272" s="888"/>
      <c r="AD272" s="263"/>
      <c r="AE272" s="888"/>
      <c r="AF272" s="1000"/>
      <c r="AG272" s="1026"/>
      <c r="AH272" s="888"/>
      <c r="AI272" s="264"/>
      <c r="AJ272" s="1027"/>
      <c r="AK272" s="888"/>
      <c r="AL272" s="1000"/>
      <c r="AM272" s="1027"/>
      <c r="AN272" s="888"/>
      <c r="AO272" s="888"/>
      <c r="AP272" s="888"/>
      <c r="AQ272" s="888"/>
      <c r="AR272" s="1000"/>
      <c r="AS272" s="1026"/>
      <c r="AT272" s="1000"/>
      <c r="AU272" s="1027"/>
      <c r="AV272" s="888"/>
      <c r="AW272" s="1001"/>
      <c r="AX272" s="888"/>
      <c r="AY272" s="1000"/>
      <c r="AZ272" s="1002"/>
      <c r="BA272" s="1001"/>
      <c r="BB272" s="1003"/>
      <c r="BC272" s="472"/>
    </row>
    <row r="273" spans="1:59" ht="27" hidden="1" customHeight="1" thickBot="1" x14ac:dyDescent="0.65">
      <c r="A273" s="1474"/>
      <c r="B273" s="1526"/>
      <c r="C273" s="1534"/>
      <c r="D273" s="1535"/>
      <c r="E273" s="1081" t="s">
        <v>566</v>
      </c>
      <c r="F273" s="1082"/>
      <c r="G273" s="1049" t="s">
        <v>495</v>
      </c>
      <c r="H273" s="1083"/>
      <c r="I273" s="1084"/>
      <c r="J273" s="1085"/>
      <c r="K273" s="1085"/>
      <c r="L273" s="1086"/>
      <c r="M273" s="1083"/>
      <c r="N273" s="1087"/>
      <c r="O273" s="1087"/>
      <c r="P273" s="1087"/>
      <c r="Q273" s="1088"/>
      <c r="R273" s="1083"/>
      <c r="S273" s="1089"/>
      <c r="T273" s="896"/>
      <c r="U273" s="764"/>
      <c r="V273" s="1062"/>
      <c r="W273" s="1090"/>
      <c r="X273" s="764"/>
      <c r="Y273" s="1089"/>
      <c r="Z273" s="896"/>
      <c r="AA273" s="1062"/>
      <c r="AB273" s="1090"/>
      <c r="AC273" s="896"/>
      <c r="AD273" s="1089"/>
      <c r="AE273" s="896"/>
      <c r="AF273" s="255"/>
      <c r="AG273" s="1090"/>
      <c r="AH273" s="896"/>
      <c r="AI273" s="896"/>
      <c r="AJ273" s="1089"/>
      <c r="AK273" s="252"/>
      <c r="AL273" s="764"/>
      <c r="AM273" s="1089"/>
      <c r="AN273" s="896"/>
      <c r="AO273" s="896"/>
      <c r="AP273" s="896"/>
      <c r="AQ273" s="896"/>
      <c r="AR273" s="764"/>
      <c r="AS273" s="1090"/>
      <c r="AT273" s="764"/>
      <c r="AU273" s="1089"/>
      <c r="AV273" s="896"/>
      <c r="AW273" s="1061"/>
      <c r="AX273" s="896"/>
      <c r="AY273" s="764"/>
      <c r="AZ273" s="1062"/>
      <c r="BA273" s="1061"/>
      <c r="BB273" s="1063"/>
      <c r="BC273" s="679"/>
    </row>
    <row r="274" spans="1:59" ht="27" hidden="1" customHeight="1" x14ac:dyDescent="0.6">
      <c r="A274" s="1474"/>
      <c r="B274" s="1526"/>
      <c r="C274" s="1531" t="s">
        <v>567</v>
      </c>
      <c r="D274" s="1531"/>
      <c r="E274" s="832"/>
      <c r="F274" s="1497"/>
      <c r="G274" s="553" t="s">
        <v>493</v>
      </c>
      <c r="H274" s="1064"/>
      <c r="I274" s="1065"/>
      <c r="J274" s="1066"/>
      <c r="K274" s="1066"/>
      <c r="L274" s="1067"/>
      <c r="M274" s="1064"/>
      <c r="N274" s="1068"/>
      <c r="O274" s="1068"/>
      <c r="P274" s="1068"/>
      <c r="Q274" s="1069"/>
      <c r="R274" s="1064"/>
      <c r="S274" s="1014"/>
      <c r="T274" s="883"/>
      <c r="U274" s="1013"/>
      <c r="V274" s="1016"/>
      <c r="W274" s="1012"/>
      <c r="X274" s="1013"/>
      <c r="Y274" s="1014"/>
      <c r="Z274" s="883"/>
      <c r="AA274" s="1016"/>
      <c r="AB274" s="1012"/>
      <c r="AC274" s="883"/>
      <c r="AD274" s="1014"/>
      <c r="AE274" s="883"/>
      <c r="AF274" s="1013"/>
      <c r="AG274" s="1012"/>
      <c r="AH274" s="883"/>
      <c r="AI274" s="883"/>
      <c r="AJ274" s="1014"/>
      <c r="AK274" s="883"/>
      <c r="AL274" s="1013"/>
      <c r="AM274" s="1014"/>
      <c r="AN274" s="883"/>
      <c r="AO274" s="883"/>
      <c r="AP274" s="883"/>
      <c r="AQ274" s="883"/>
      <c r="AR274" s="1013"/>
      <c r="AS274" s="1012"/>
      <c r="AT274" s="1013"/>
      <c r="AU274" s="1014"/>
      <c r="AV274" s="883"/>
      <c r="AW274" s="1045"/>
      <c r="AX274" s="883"/>
      <c r="AY274" s="1013"/>
      <c r="AZ274" s="1016"/>
      <c r="BA274" s="1045"/>
      <c r="BB274" s="1046"/>
      <c r="BC274" s="721"/>
    </row>
    <row r="275" spans="1:59" ht="27" hidden="1" customHeight="1" x14ac:dyDescent="0.6">
      <c r="A275" s="1474"/>
      <c r="B275" s="1526"/>
      <c r="C275" s="1533"/>
      <c r="D275" s="1533"/>
      <c r="E275" s="552"/>
      <c r="F275" s="1498"/>
      <c r="G275" s="628" t="s">
        <v>495</v>
      </c>
      <c r="H275" s="1091"/>
      <c r="I275" s="1092"/>
      <c r="J275" s="1093"/>
      <c r="K275" s="1093"/>
      <c r="L275" s="1094"/>
      <c r="M275" s="1091"/>
      <c r="N275" s="1095"/>
      <c r="O275" s="1095"/>
      <c r="P275" s="1095"/>
      <c r="Q275" s="628"/>
      <c r="R275" s="1091"/>
      <c r="S275" s="1027"/>
      <c r="T275" s="888"/>
      <c r="U275" s="237"/>
      <c r="V275" s="240"/>
      <c r="W275" s="1026"/>
      <c r="X275" s="1000"/>
      <c r="Y275" s="1027"/>
      <c r="Z275" s="239"/>
      <c r="AA275" s="240"/>
      <c r="AB275" s="1026"/>
      <c r="AC275" s="888"/>
      <c r="AD275" s="1027"/>
      <c r="AE275" s="239"/>
      <c r="AF275" s="237"/>
      <c r="AG275" s="1026"/>
      <c r="AH275" s="888"/>
      <c r="AI275" s="888"/>
      <c r="AJ275" s="238"/>
      <c r="AK275" s="239"/>
      <c r="AL275" s="1000"/>
      <c r="AM275" s="1027"/>
      <c r="AN275" s="888"/>
      <c r="AO275" s="239"/>
      <c r="AP275" s="239"/>
      <c r="AQ275" s="888"/>
      <c r="AR275" s="1000"/>
      <c r="AS275" s="1026"/>
      <c r="AT275" s="237"/>
      <c r="AU275" s="238"/>
      <c r="AV275" s="888"/>
      <c r="AW275" s="1001"/>
      <c r="AX275" s="888"/>
      <c r="AY275" s="888"/>
      <c r="AZ275" s="237"/>
      <c r="BA275" s="242"/>
      <c r="BB275" s="243"/>
      <c r="BC275" s="1096"/>
    </row>
    <row r="276" spans="1:59" ht="27" hidden="1" customHeight="1" thickBot="1" x14ac:dyDescent="0.65">
      <c r="A276" s="1474"/>
      <c r="B276" s="1526"/>
      <c r="C276" s="1535"/>
      <c r="D276" s="1535"/>
      <c r="E276" s="1081"/>
      <c r="F276" s="1536"/>
      <c r="G276" s="172" t="s">
        <v>497</v>
      </c>
      <c r="H276" s="274"/>
      <c r="I276" s="169"/>
      <c r="J276" s="275"/>
      <c r="K276" s="275"/>
      <c r="L276" s="998"/>
      <c r="M276" s="274"/>
      <c r="N276" s="276"/>
      <c r="O276" s="276"/>
      <c r="P276" s="276"/>
      <c r="Q276" s="277"/>
      <c r="R276" s="274"/>
      <c r="S276" s="1089"/>
      <c r="T276" s="896"/>
      <c r="U276" s="764"/>
      <c r="V276" s="1062"/>
      <c r="W276" s="1090"/>
      <c r="X276" s="764"/>
      <c r="Y276" s="1097"/>
      <c r="Z276" s="896"/>
      <c r="AA276" s="1062"/>
      <c r="AB276" s="1090"/>
      <c r="AC276" s="252"/>
      <c r="AD276" s="1097"/>
      <c r="AE276" s="896"/>
      <c r="AF276" s="764"/>
      <c r="AG276" s="1090"/>
      <c r="AH276" s="896"/>
      <c r="AI276" s="1098"/>
      <c r="AJ276" s="1089"/>
      <c r="AK276" s="896"/>
      <c r="AL276" s="764"/>
      <c r="AM276" s="1089"/>
      <c r="AN276" s="896"/>
      <c r="AO276" s="896"/>
      <c r="AP276" s="896"/>
      <c r="AQ276" s="896"/>
      <c r="AR276" s="764"/>
      <c r="AS276" s="1090"/>
      <c r="AT276" s="764"/>
      <c r="AU276" s="1089"/>
      <c r="AV276" s="896"/>
      <c r="AW276" s="1061"/>
      <c r="AX276" s="896"/>
      <c r="AY276" s="764"/>
      <c r="AZ276" s="1062"/>
      <c r="BA276" s="242"/>
      <c r="BB276" s="243"/>
      <c r="BC276" s="546"/>
    </row>
    <row r="277" spans="1:59" ht="27" hidden="1" customHeight="1" x14ac:dyDescent="0.6">
      <c r="A277" s="1474"/>
      <c r="B277" s="1526"/>
      <c r="C277" s="1531"/>
      <c r="D277" s="1531"/>
      <c r="E277" s="832"/>
      <c r="F277" s="1497"/>
      <c r="G277" s="553" t="s">
        <v>493</v>
      </c>
      <c r="H277" s="1064"/>
      <c r="I277" s="1065"/>
      <c r="J277" s="1066"/>
      <c r="K277" s="1066"/>
      <c r="L277" s="1067"/>
      <c r="M277" s="1064"/>
      <c r="N277" s="1068"/>
      <c r="O277" s="1068"/>
      <c r="P277" s="1068"/>
      <c r="Q277" s="1069"/>
      <c r="R277" s="1064"/>
      <c r="S277" s="1014"/>
      <c r="T277" s="883"/>
      <c r="U277" s="1013"/>
      <c r="V277" s="1016"/>
      <c r="W277" s="1012"/>
      <c r="X277" s="1013"/>
      <c r="Y277" s="1014"/>
      <c r="Z277" s="239"/>
      <c r="AA277" s="1099"/>
      <c r="AB277" s="1100"/>
      <c r="AC277" s="883"/>
      <c r="AD277" s="1014"/>
      <c r="AE277" s="883"/>
      <c r="AF277" s="1013"/>
      <c r="AG277" s="1012"/>
      <c r="AH277" s="883"/>
      <c r="AI277" s="883"/>
      <c r="AJ277" s="1014"/>
      <c r="AK277" s="883"/>
      <c r="AL277" s="1013"/>
      <c r="AM277" s="1014"/>
      <c r="AN277" s="883"/>
      <c r="AO277" s="883"/>
      <c r="AP277" s="883"/>
      <c r="AQ277" s="883"/>
      <c r="AR277" s="1013"/>
      <c r="AS277" s="1012"/>
      <c r="AT277" s="1013"/>
      <c r="AU277" s="1014"/>
      <c r="AV277" s="883"/>
      <c r="AW277" s="1045"/>
      <c r="AX277" s="883"/>
      <c r="AY277" s="1013"/>
      <c r="AZ277" s="1016"/>
      <c r="BA277" s="1045"/>
      <c r="BB277" s="1046"/>
      <c r="BC277" s="721"/>
    </row>
    <row r="278" spans="1:59" ht="27" hidden="1" customHeight="1" x14ac:dyDescent="0.6">
      <c r="A278" s="1474"/>
      <c r="B278" s="1526"/>
      <c r="C278" s="1533"/>
      <c r="D278" s="1533"/>
      <c r="E278" s="552"/>
      <c r="F278" s="1498"/>
      <c r="G278" s="628" t="s">
        <v>495</v>
      </c>
      <c r="H278" s="1050"/>
      <c r="I278" s="1051"/>
      <c r="J278" s="1052"/>
      <c r="K278" s="1052"/>
      <c r="L278" s="1053"/>
      <c r="M278" s="1050"/>
      <c r="N278" s="1054"/>
      <c r="O278" s="1054"/>
      <c r="P278" s="1054"/>
      <c r="Q278" s="1055"/>
      <c r="R278" s="1050"/>
      <c r="S278" s="275"/>
      <c r="T278" s="276"/>
      <c r="U278" s="169"/>
      <c r="V278" s="277"/>
      <c r="W278" s="274"/>
      <c r="X278" s="169"/>
      <c r="Y278" s="275"/>
      <c r="Z278" s="888"/>
      <c r="AA278" s="1002"/>
      <c r="AB278" s="1026"/>
      <c r="AC278" s="276"/>
      <c r="AD278" s="275"/>
      <c r="AE278" s="276"/>
      <c r="AF278" s="169"/>
      <c r="AG278" s="274"/>
      <c r="AH278" s="276"/>
      <c r="AI278" s="276"/>
      <c r="AJ278" s="275"/>
      <c r="AK278" s="276"/>
      <c r="AL278" s="169"/>
      <c r="AM278" s="275"/>
      <c r="AN278" s="276"/>
      <c r="AO278" s="276"/>
      <c r="AP278" s="276"/>
      <c r="AQ278" s="276"/>
      <c r="AR278" s="169"/>
      <c r="AS278" s="274"/>
      <c r="AT278" s="169"/>
      <c r="AU278" s="275"/>
      <c r="AV278" s="276"/>
      <c r="AW278" s="1048"/>
      <c r="AX278" s="276"/>
      <c r="AY278" s="169"/>
      <c r="AZ278" s="277"/>
      <c r="BA278" s="1048"/>
      <c r="BB278" s="590"/>
      <c r="BC278" s="573"/>
    </row>
    <row r="279" spans="1:59" ht="27" hidden="1" customHeight="1" thickBot="1" x14ac:dyDescent="0.65">
      <c r="A279" s="1455"/>
      <c r="B279" s="1559"/>
      <c r="C279" s="1535"/>
      <c r="D279" s="1535"/>
      <c r="E279" s="1081"/>
      <c r="F279" s="1536"/>
      <c r="G279" s="172" t="s">
        <v>497</v>
      </c>
      <c r="H279" s="274"/>
      <c r="I279" s="169"/>
      <c r="J279" s="275"/>
      <c r="K279" s="275"/>
      <c r="L279" s="998"/>
      <c r="M279" s="274"/>
      <c r="N279" s="276"/>
      <c r="O279" s="276"/>
      <c r="P279" s="276"/>
      <c r="Q279" s="277"/>
      <c r="R279" s="274"/>
      <c r="S279" s="1089"/>
      <c r="T279" s="896"/>
      <c r="U279" s="764"/>
      <c r="V279" s="1062"/>
      <c r="W279" s="1090"/>
      <c r="X279" s="764"/>
      <c r="Y279" s="1089"/>
      <c r="Z279" s="763"/>
      <c r="AA279" s="1101"/>
      <c r="AB279" s="1102"/>
      <c r="AC279" s="896"/>
      <c r="AD279" s="1089"/>
      <c r="AE279" s="896"/>
      <c r="AF279" s="764"/>
      <c r="AG279" s="1090"/>
      <c r="AH279" s="896"/>
      <c r="AI279" s="896"/>
      <c r="AJ279" s="1089"/>
      <c r="AK279" s="896"/>
      <c r="AL279" s="764"/>
      <c r="AM279" s="1089"/>
      <c r="AN279" s="896"/>
      <c r="AO279" s="896"/>
      <c r="AP279" s="896"/>
      <c r="AQ279" s="896"/>
      <c r="AR279" s="764"/>
      <c r="AS279" s="1090"/>
      <c r="AT279" s="764"/>
      <c r="AU279" s="1089"/>
      <c r="AV279" s="896"/>
      <c r="AW279" s="1061"/>
      <c r="AX279" s="896"/>
      <c r="AY279" s="764"/>
      <c r="AZ279" s="1062"/>
      <c r="BA279" s="1061"/>
      <c r="BB279" s="1063"/>
      <c r="BC279" s="679"/>
    </row>
    <row r="280" spans="1:59" s="168" customFormat="1" ht="38.25" hidden="1" customHeight="1" x14ac:dyDescent="0.6">
      <c r="A280" s="1548" t="s">
        <v>568</v>
      </c>
      <c r="B280" s="1549"/>
      <c r="C280" s="1549"/>
      <c r="D280" s="1549"/>
      <c r="E280" s="1549"/>
      <c r="F280" s="1549"/>
      <c r="G280" s="1549"/>
      <c r="H280" s="186"/>
      <c r="I280" s="187"/>
      <c r="J280" s="194"/>
      <c r="K280" s="194"/>
      <c r="L280" s="1103"/>
      <c r="M280" s="186"/>
      <c r="N280" s="195"/>
      <c r="O280" s="195"/>
      <c r="P280" s="195"/>
      <c r="Q280" s="1104"/>
      <c r="R280" s="186"/>
      <c r="S280" s="1105"/>
      <c r="T280" s="1106"/>
      <c r="U280" s="1107"/>
      <c r="V280" s="1108"/>
      <c r="W280" s="1109"/>
      <c r="X280" s="1107"/>
      <c r="Y280" s="1110"/>
      <c r="Z280" s="195"/>
      <c r="AA280" s="1104"/>
      <c r="AB280" s="1109"/>
      <c r="AC280" s="1106"/>
      <c r="AD280" s="1110"/>
      <c r="AE280" s="1106"/>
      <c r="AF280" s="1107"/>
      <c r="AG280" s="1109"/>
      <c r="AH280" s="1106"/>
      <c r="AI280" s="1106"/>
      <c r="AJ280" s="1110"/>
      <c r="AK280" s="1106"/>
      <c r="AL280" s="1107"/>
      <c r="AM280" s="1110"/>
      <c r="AN280" s="1106"/>
      <c r="AO280" s="1106"/>
      <c r="AP280" s="1106"/>
      <c r="AQ280" s="1106"/>
      <c r="AR280" s="1107"/>
      <c r="AS280" s="1109"/>
      <c r="AT280" s="1107"/>
      <c r="AU280" s="1110"/>
      <c r="AV280" s="1106"/>
      <c r="AW280" s="1111"/>
      <c r="AX280" s="1106"/>
      <c r="AY280" s="1107"/>
      <c r="AZ280" s="1108"/>
      <c r="BA280" s="1111"/>
      <c r="BB280" s="1112"/>
      <c r="BC280" s="1113"/>
      <c r="BD280" s="1114">
        <f>SUM(Y280:AW280)/21</f>
        <v>0</v>
      </c>
      <c r="BG280" s="1115"/>
    </row>
    <row r="281" spans="1:59" ht="27" hidden="1" customHeight="1" x14ac:dyDescent="0.6">
      <c r="A281" s="1488" t="s">
        <v>526</v>
      </c>
      <c r="B281" s="1435"/>
      <c r="C281" s="1435"/>
      <c r="D281" s="1435"/>
      <c r="E281" s="1435"/>
      <c r="F281" s="1435"/>
      <c r="G281" s="1435"/>
      <c r="H281" s="1116"/>
      <c r="I281" s="175"/>
      <c r="J281" s="177"/>
      <c r="K281" s="177"/>
      <c r="L281" s="1117"/>
      <c r="M281" s="1116"/>
      <c r="N281" s="806"/>
      <c r="O281" s="806"/>
      <c r="P281" s="806"/>
      <c r="Q281" s="172"/>
      <c r="R281" s="1116"/>
      <c r="S281" s="1118"/>
      <c r="T281" s="1119"/>
      <c r="U281" s="1120"/>
      <c r="V281" s="1121"/>
      <c r="W281" s="1122"/>
      <c r="X281" s="1120"/>
      <c r="Y281" s="1118"/>
      <c r="Z281" s="1119"/>
      <c r="AA281" s="1121"/>
      <c r="AB281" s="1122"/>
      <c r="AC281" s="1119"/>
      <c r="AD281" s="1118"/>
      <c r="AE281" s="1119"/>
      <c r="AF281" s="1120"/>
      <c r="AG281" s="1122"/>
      <c r="AH281" s="1119"/>
      <c r="AI281" s="1119"/>
      <c r="AJ281" s="1118"/>
      <c r="AK281" s="1119"/>
      <c r="AL281" s="1120"/>
      <c r="AM281" s="1118"/>
      <c r="AN281" s="1119"/>
      <c r="AO281" s="1119"/>
      <c r="AP281" s="1119"/>
      <c r="AQ281" s="1119"/>
      <c r="AR281" s="1120"/>
      <c r="AS281" s="1122"/>
      <c r="AT281" s="1120"/>
      <c r="AU281" s="1118"/>
      <c r="AV281" s="1119"/>
      <c r="AW281" s="1123"/>
      <c r="AX281" s="1119"/>
      <c r="AY281" s="1120"/>
      <c r="AZ281" s="1121"/>
      <c r="BA281" s="1123"/>
      <c r="BB281" s="1124"/>
      <c r="BC281" s="1125"/>
    </row>
    <row r="282" spans="1:59" ht="27" hidden="1" customHeight="1" thickBot="1" x14ac:dyDescent="0.65">
      <c r="A282" s="1489" t="s">
        <v>525</v>
      </c>
      <c r="B282" s="1490"/>
      <c r="C282" s="1490"/>
      <c r="D282" s="1490"/>
      <c r="E282" s="1490"/>
      <c r="F282" s="1490"/>
      <c r="G282" s="1490"/>
      <c r="H282" s="1102"/>
      <c r="I282" s="1126"/>
      <c r="J282" s="1127"/>
      <c r="K282" s="1127"/>
      <c r="L282" s="1128"/>
      <c r="M282" s="1102"/>
      <c r="N282" s="763"/>
      <c r="O282" s="763"/>
      <c r="P282" s="763"/>
      <c r="Q282" s="1101"/>
      <c r="R282" s="1102"/>
      <c r="S282" s="1127"/>
      <c r="T282" s="763"/>
      <c r="U282" s="1126"/>
      <c r="V282" s="1101"/>
      <c r="W282" s="1102"/>
      <c r="X282" s="1126"/>
      <c r="Y282" s="1129"/>
      <c r="Z282" s="763"/>
      <c r="AA282" s="1101"/>
      <c r="AB282" s="1102"/>
      <c r="AC282" s="763"/>
      <c r="AD282" s="1127"/>
      <c r="AE282" s="763"/>
      <c r="AF282" s="1126"/>
      <c r="AG282" s="1102"/>
      <c r="AH282" s="763"/>
      <c r="AI282" s="763"/>
      <c r="AJ282" s="1127"/>
      <c r="AK282" s="763"/>
      <c r="AL282" s="1126"/>
      <c r="AM282" s="1127"/>
      <c r="AN282" s="763"/>
      <c r="AO282" s="763"/>
      <c r="AP282" s="763"/>
      <c r="AQ282" s="763"/>
      <c r="AR282" s="1126"/>
      <c r="AS282" s="1102"/>
      <c r="AT282" s="1126"/>
      <c r="AU282" s="1127"/>
      <c r="AV282" s="763"/>
      <c r="AW282" s="1130"/>
      <c r="AX282" s="763"/>
      <c r="AY282" s="1126"/>
      <c r="AZ282" s="1101"/>
      <c r="BA282" s="1130"/>
      <c r="BB282" s="1131"/>
      <c r="BC282" s="1132"/>
    </row>
    <row r="283" spans="1:59" ht="27" hidden="1" customHeight="1" thickBot="1" x14ac:dyDescent="0.65">
      <c r="A283" s="897"/>
      <c r="B283" s="1133"/>
      <c r="C283" s="1133"/>
      <c r="D283" s="1133"/>
      <c r="E283" s="1133"/>
      <c r="F283" s="1133"/>
      <c r="G283" s="1133"/>
      <c r="H283" s="1134"/>
      <c r="I283" s="1133"/>
      <c r="J283" s="1135"/>
      <c r="K283" s="1135"/>
      <c r="L283" s="1136"/>
      <c r="M283" s="1134"/>
      <c r="N283" s="741"/>
      <c r="O283" s="741"/>
      <c r="P283" s="741"/>
      <c r="Q283" s="1137"/>
      <c r="R283" s="1134"/>
      <c r="S283" s="1135"/>
      <c r="T283" s="741"/>
      <c r="U283" s="1133"/>
      <c r="V283" s="1137"/>
      <c r="W283" s="1134"/>
      <c r="X283" s="1133"/>
      <c r="Y283" s="1135"/>
      <c r="Z283" s="741"/>
      <c r="AA283" s="1137"/>
      <c r="AB283" s="1134"/>
      <c r="AC283" s="741"/>
      <c r="AD283" s="1135"/>
      <c r="AE283" s="741"/>
      <c r="AF283" s="1133"/>
      <c r="AG283" s="1134"/>
      <c r="AH283" s="741"/>
      <c r="AI283" s="741"/>
      <c r="AJ283" s="1135"/>
      <c r="AK283" s="741"/>
      <c r="AL283" s="1133"/>
      <c r="AM283" s="1135"/>
      <c r="AN283" s="741"/>
      <c r="AO283" s="741"/>
      <c r="AP283" s="741"/>
      <c r="AQ283" s="741"/>
      <c r="AR283" s="1133"/>
      <c r="AS283" s="1134"/>
      <c r="AT283" s="1133"/>
      <c r="AU283" s="1135"/>
      <c r="AV283" s="741"/>
      <c r="AW283" s="1138"/>
      <c r="AX283" s="741"/>
      <c r="AY283" s="1133"/>
      <c r="AZ283" s="1137"/>
      <c r="BA283" s="1138"/>
      <c r="BB283" s="1139"/>
      <c r="BC283" s="1140"/>
    </row>
    <row r="284" spans="1:59" ht="27" hidden="1" customHeight="1" thickBot="1" x14ac:dyDescent="0.65">
      <c r="A284" s="525"/>
      <c r="B284" s="276"/>
      <c r="C284" s="169"/>
      <c r="D284" s="169"/>
      <c r="E284" s="590"/>
      <c r="F284" s="525"/>
      <c r="G284" s="169"/>
      <c r="H284" s="274"/>
      <c r="I284" s="169"/>
      <c r="J284" s="275"/>
      <c r="K284" s="275"/>
      <c r="L284" s="998"/>
      <c r="M284" s="274"/>
      <c r="N284" s="276"/>
      <c r="O284" s="276"/>
      <c r="P284" s="276"/>
      <c r="Q284" s="277"/>
      <c r="R284" s="274"/>
      <c r="S284" s="1141"/>
      <c r="T284" s="1142"/>
      <c r="U284" s="1143"/>
      <c r="V284" s="1144"/>
      <c r="W284" s="1145"/>
      <c r="X284" s="1143"/>
      <c r="Y284" s="275"/>
      <c r="Z284" s="276"/>
      <c r="AA284" s="277"/>
      <c r="AB284" s="1145"/>
      <c r="AC284" s="1142"/>
      <c r="AD284" s="1141"/>
      <c r="AE284" s="1142"/>
      <c r="AF284" s="1143"/>
      <c r="AG284" s="1145"/>
      <c r="AH284" s="1142"/>
      <c r="AI284" s="1142"/>
      <c r="AJ284" s="1141"/>
      <c r="AK284" s="1142"/>
      <c r="AL284" s="1143"/>
      <c r="AM284" s="1141"/>
      <c r="AN284" s="1142"/>
      <c r="AO284" s="1142"/>
      <c r="AP284" s="1142"/>
      <c r="AQ284" s="1142"/>
      <c r="AR284" s="1143"/>
      <c r="AS284" s="1145"/>
      <c r="AT284" s="1143"/>
      <c r="AU284" s="1141"/>
      <c r="AV284" s="1142"/>
      <c r="AW284" s="1146"/>
      <c r="AX284" s="1142"/>
      <c r="AY284" s="1143"/>
      <c r="AZ284" s="1144"/>
      <c r="BA284" s="1146"/>
      <c r="BB284" s="1147"/>
      <c r="BC284" s="598"/>
    </row>
    <row r="285" spans="1:59" ht="38.25" hidden="1" customHeight="1" x14ac:dyDescent="0.6">
      <c r="A285" s="1459" t="s">
        <v>569</v>
      </c>
      <c r="B285" s="1464"/>
      <c r="C285" s="1550" t="s">
        <v>555</v>
      </c>
      <c r="D285" s="1551"/>
      <c r="E285" s="1552"/>
      <c r="F285" s="1497"/>
      <c r="G285" s="413" t="s">
        <v>493</v>
      </c>
      <c r="H285" s="953"/>
      <c r="I285" s="954"/>
      <c r="J285" s="955"/>
      <c r="K285" s="955"/>
      <c r="L285" s="956"/>
      <c r="M285" s="953"/>
      <c r="N285" s="957"/>
      <c r="O285" s="957"/>
      <c r="P285" s="957"/>
      <c r="Q285" s="958"/>
      <c r="R285" s="953"/>
      <c r="S285" s="959"/>
      <c r="T285" s="960"/>
      <c r="U285" s="961"/>
      <c r="V285" s="1148"/>
      <c r="W285" s="1149"/>
      <c r="X285" s="964"/>
      <c r="Y285" s="965"/>
      <c r="Z285" s="966"/>
      <c r="AA285" s="967"/>
      <c r="AB285" s="968"/>
      <c r="AC285" s="966"/>
      <c r="AD285" s="965"/>
      <c r="AE285" s="966"/>
      <c r="AF285" s="1013"/>
      <c r="AG285" s="1012"/>
      <c r="AH285" s="966"/>
      <c r="AI285" s="966"/>
      <c r="AJ285" s="965"/>
      <c r="AK285" s="883"/>
      <c r="AL285" s="1013"/>
      <c r="AM285" s="965"/>
      <c r="AN285" s="966"/>
      <c r="AO285" s="966"/>
      <c r="AP285" s="966"/>
      <c r="AQ285" s="966"/>
      <c r="AR285" s="964"/>
      <c r="AS285" s="968"/>
      <c r="AT285" s="964"/>
      <c r="AU285" s="965"/>
      <c r="AV285" s="883"/>
      <c r="AW285" s="969"/>
      <c r="AX285" s="966"/>
      <c r="AY285" s="964"/>
      <c r="AZ285" s="967"/>
      <c r="BA285" s="970"/>
      <c r="BB285" s="971"/>
      <c r="BC285" s="434"/>
    </row>
    <row r="286" spans="1:59" ht="38.25" hidden="1" customHeight="1" x14ac:dyDescent="0.6">
      <c r="A286" s="525"/>
      <c r="B286" s="276"/>
      <c r="C286" s="1553"/>
      <c r="D286" s="1554"/>
      <c r="E286" s="1555"/>
      <c r="F286" s="1498"/>
      <c r="G286" s="435" t="s">
        <v>495</v>
      </c>
      <c r="H286" s="972"/>
      <c r="I286" s="973"/>
      <c r="J286" s="974"/>
      <c r="K286" s="974"/>
      <c r="L286" s="975"/>
      <c r="M286" s="972"/>
      <c r="N286" s="976"/>
      <c r="O286" s="976"/>
      <c r="P286" s="976"/>
      <c r="Q286" s="977"/>
      <c r="R286" s="972"/>
      <c r="S286" s="1150"/>
      <c r="T286" s="239"/>
      <c r="U286" s="973"/>
      <c r="V286" s="240"/>
      <c r="W286" s="241"/>
      <c r="X286" s="973"/>
      <c r="Y286" s="974"/>
      <c r="Z286" s="976"/>
      <c r="AA286" s="977"/>
      <c r="AB286" s="972"/>
      <c r="AC286" s="976"/>
      <c r="AD286" s="974"/>
      <c r="AE286" s="976"/>
      <c r="AF286" s="237"/>
      <c r="AG286" s="241"/>
      <c r="AH286" s="976"/>
      <c r="AI286" s="976"/>
      <c r="AJ286" s="974"/>
      <c r="AK286" s="239"/>
      <c r="AL286" s="237"/>
      <c r="AM286" s="974"/>
      <c r="AN286" s="976"/>
      <c r="AO286" s="976"/>
      <c r="AP286" s="976"/>
      <c r="AQ286" s="976"/>
      <c r="AR286" s="973"/>
      <c r="AS286" s="972"/>
      <c r="AT286" s="973"/>
      <c r="AU286" s="974"/>
      <c r="AV286" s="239"/>
      <c r="AW286" s="981"/>
      <c r="AX286" s="976"/>
      <c r="AY286" s="973"/>
      <c r="AZ286" s="977"/>
      <c r="BA286" s="981"/>
      <c r="BB286" s="982"/>
      <c r="BC286" s="349"/>
    </row>
    <row r="287" spans="1:59" ht="38.25" hidden="1" customHeight="1" x14ac:dyDescent="0.6">
      <c r="A287" s="1500"/>
      <c r="B287" s="1501"/>
      <c r="C287" s="1556"/>
      <c r="D287" s="1557"/>
      <c r="E287" s="1558"/>
      <c r="F287" s="1499"/>
      <c r="G287" s="172" t="s">
        <v>497</v>
      </c>
      <c r="H287" s="983"/>
      <c r="I287" s="809"/>
      <c r="J287" s="984"/>
      <c r="K287" s="984"/>
      <c r="L287" s="985"/>
      <c r="M287" s="983"/>
      <c r="N287" s="986"/>
      <c r="O287" s="986"/>
      <c r="P287" s="986"/>
      <c r="Q287" s="987"/>
      <c r="R287" s="983"/>
      <c r="S287" s="250"/>
      <c r="T287" s="252"/>
      <c r="U287" s="255"/>
      <c r="V287" s="253"/>
      <c r="W287" s="254"/>
      <c r="X287" s="255"/>
      <c r="Y287" s="250"/>
      <c r="Z287" s="252"/>
      <c r="AA287" s="253"/>
      <c r="AB287" s="254"/>
      <c r="AC287" s="252"/>
      <c r="AD287" s="250"/>
      <c r="AE287" s="252"/>
      <c r="AF287" s="255"/>
      <c r="AG287" s="254"/>
      <c r="AH287" s="252"/>
      <c r="AI287" s="252"/>
      <c r="AJ287" s="250"/>
      <c r="AK287" s="252"/>
      <c r="AL287" s="255"/>
      <c r="AM287" s="250"/>
      <c r="AN287" s="252"/>
      <c r="AO287" s="252"/>
      <c r="AP287" s="252"/>
      <c r="AQ287" s="252"/>
      <c r="AR287" s="255"/>
      <c r="AS287" s="254"/>
      <c r="AT287" s="255"/>
      <c r="AU287" s="250"/>
      <c r="AV287" s="252"/>
      <c r="AW287" s="988"/>
      <c r="AX287" s="252"/>
      <c r="AY287" s="255"/>
      <c r="AZ287" s="253"/>
      <c r="BA287" s="988"/>
      <c r="BB287" s="989"/>
      <c r="BC287" s="546"/>
    </row>
    <row r="288" spans="1:59" ht="38.25" hidden="1" customHeight="1" x14ac:dyDescent="0.6">
      <c r="A288" s="1472" t="s">
        <v>498</v>
      </c>
      <c r="B288" s="1473"/>
      <c r="C288" s="1477" t="s">
        <v>499</v>
      </c>
      <c r="D288" s="1477"/>
      <c r="E288" s="1478"/>
      <c r="F288" s="1479"/>
      <c r="G288" s="1477"/>
      <c r="H288" s="261"/>
      <c r="I288" s="262"/>
      <c r="J288" s="263"/>
      <c r="K288" s="263"/>
      <c r="L288" s="1151"/>
      <c r="M288" s="261"/>
      <c r="N288" s="264"/>
      <c r="O288" s="264"/>
      <c r="P288" s="264"/>
      <c r="Q288" s="265"/>
      <c r="R288" s="261"/>
      <c r="S288" s="1152"/>
      <c r="T288" s="1153"/>
      <c r="U288" s="1154"/>
      <c r="V288" s="1155"/>
      <c r="W288" s="1156"/>
      <c r="X288" s="1154"/>
      <c r="Y288" s="1152"/>
      <c r="Z288" s="1153"/>
      <c r="AA288" s="1155"/>
      <c r="AB288" s="1156"/>
      <c r="AC288" s="1153"/>
      <c r="AD288" s="1152"/>
      <c r="AE288" s="1153"/>
      <c r="AF288" s="1154"/>
      <c r="AG288" s="1156"/>
      <c r="AH288" s="1153"/>
      <c r="AI288" s="1153"/>
      <c r="AJ288" s="1152"/>
      <c r="AK288" s="1153"/>
      <c r="AL288" s="1154"/>
      <c r="AM288" s="1152"/>
      <c r="AN288" s="1153"/>
      <c r="AO288" s="1153"/>
      <c r="AP288" s="1153"/>
      <c r="AQ288" s="1153"/>
      <c r="AR288" s="1154"/>
      <c r="AS288" s="1156"/>
      <c r="AT288" s="1154"/>
      <c r="AU288" s="1152"/>
      <c r="AV288" s="1153"/>
      <c r="AW288" s="1157"/>
      <c r="AX288" s="1153"/>
      <c r="AY288" s="1154"/>
      <c r="AZ288" s="1155"/>
      <c r="BA288" s="1157"/>
      <c r="BB288" s="1158"/>
      <c r="BC288" s="608"/>
    </row>
    <row r="289" spans="1:55" ht="38.25" hidden="1" customHeight="1" x14ac:dyDescent="0.6">
      <c r="A289" s="1474"/>
      <c r="B289" s="1475"/>
      <c r="C289" s="1480" t="s">
        <v>500</v>
      </c>
      <c r="D289" s="1480"/>
      <c r="E289" s="1481"/>
      <c r="F289" s="1474"/>
      <c r="G289" s="1433"/>
      <c r="H289" s="274"/>
      <c r="I289" s="169"/>
      <c r="J289" s="275"/>
      <c r="K289" s="275"/>
      <c r="L289" s="998"/>
      <c r="M289" s="274"/>
      <c r="N289" s="276"/>
      <c r="O289" s="276"/>
      <c r="P289" s="276"/>
      <c r="Q289" s="277"/>
      <c r="R289" s="274"/>
      <c r="S289" s="999"/>
      <c r="T289" s="264"/>
      <c r="U289" s="262"/>
      <c r="V289" s="265"/>
      <c r="W289" s="261"/>
      <c r="X289" s="262"/>
      <c r="Y289" s="263"/>
      <c r="Z289" s="264"/>
      <c r="AA289" s="265"/>
      <c r="AB289" s="261"/>
      <c r="AC289" s="264"/>
      <c r="AD289" s="263"/>
      <c r="AE289" s="264"/>
      <c r="AF289" s="262"/>
      <c r="AG289" s="261"/>
      <c r="AH289" s="264"/>
      <c r="AI289" s="264"/>
      <c r="AJ289" s="263"/>
      <c r="AK289" s="264"/>
      <c r="AL289" s="262"/>
      <c r="AM289" s="263"/>
      <c r="AN289" s="264"/>
      <c r="AO289" s="264"/>
      <c r="AP289" s="264"/>
      <c r="AQ289" s="264"/>
      <c r="AR289" s="262"/>
      <c r="AS289" s="261"/>
      <c r="AT289" s="262"/>
      <c r="AU289" s="263"/>
      <c r="AV289" s="264"/>
      <c r="AW289" s="1076"/>
      <c r="AX289" s="264"/>
      <c r="AY289" s="262"/>
      <c r="AZ289" s="265"/>
      <c r="BA289" s="1076"/>
      <c r="BB289" s="1077"/>
      <c r="BC289" s="570"/>
    </row>
    <row r="290" spans="1:55" ht="38.25" hidden="1" customHeight="1" thickBot="1" x14ac:dyDescent="0.65">
      <c r="A290" s="1474"/>
      <c r="B290" s="1475"/>
      <c r="C290" s="1485" t="s">
        <v>501</v>
      </c>
      <c r="D290" s="1485"/>
      <c r="E290" s="1511"/>
      <c r="F290" s="1484"/>
      <c r="G290" s="1485"/>
      <c r="H290" s="241"/>
      <c r="I290" s="237"/>
      <c r="J290" s="238"/>
      <c r="K290" s="238"/>
      <c r="L290" s="1004"/>
      <c r="M290" s="241"/>
      <c r="N290" s="239"/>
      <c r="O290" s="239"/>
      <c r="P290" s="239"/>
      <c r="Q290" s="240"/>
      <c r="R290" s="241"/>
      <c r="S290" s="1005"/>
      <c r="T290" s="1006"/>
      <c r="U290" s="1007"/>
      <c r="V290" s="1008"/>
      <c r="W290" s="1009"/>
      <c r="X290" s="1007"/>
      <c r="Y290" s="1005"/>
      <c r="Z290" s="1006"/>
      <c r="AA290" s="1008"/>
      <c r="AB290" s="1009"/>
      <c r="AC290" s="1006"/>
      <c r="AD290" s="1005"/>
      <c r="AE290" s="1006"/>
      <c r="AF290" s="1007"/>
      <c r="AG290" s="1009"/>
      <c r="AH290" s="1006"/>
      <c r="AI290" s="1006"/>
      <c r="AJ290" s="1005"/>
      <c r="AK290" s="1006"/>
      <c r="AL290" s="1007"/>
      <c r="AM290" s="1005"/>
      <c r="AN290" s="1006"/>
      <c r="AO290" s="1006"/>
      <c r="AP290" s="1006"/>
      <c r="AQ290" s="1006"/>
      <c r="AR290" s="1007"/>
      <c r="AS290" s="1009"/>
      <c r="AT290" s="1007"/>
      <c r="AU290" s="1005"/>
      <c r="AV290" s="1006"/>
      <c r="AW290" s="1010"/>
      <c r="AX290" s="1006"/>
      <c r="AY290" s="1007"/>
      <c r="AZ290" s="1008"/>
      <c r="BA290" s="1010"/>
      <c r="BB290" s="1011"/>
      <c r="BC290" s="490"/>
    </row>
    <row r="291" spans="1:55" ht="27" hidden="1" customHeight="1" x14ac:dyDescent="0.6">
      <c r="A291" s="1459" t="s">
        <v>570</v>
      </c>
      <c r="B291" s="1464"/>
      <c r="C291" s="1523" t="s">
        <v>555</v>
      </c>
      <c r="D291" s="1460"/>
      <c r="E291" s="1524"/>
      <c r="F291" s="1497"/>
      <c r="G291" s="553" t="s">
        <v>493</v>
      </c>
      <c r="H291" s="1064"/>
      <c r="I291" s="1065"/>
      <c r="J291" s="1066"/>
      <c r="K291" s="1066"/>
      <c r="L291" s="1067"/>
      <c r="M291" s="1064"/>
      <c r="N291" s="1068"/>
      <c r="O291" s="1068"/>
      <c r="P291" s="1068"/>
      <c r="Q291" s="1069"/>
      <c r="R291" s="1064"/>
      <c r="S291" s="1159"/>
      <c r="T291" s="960"/>
      <c r="U291" s="1160"/>
      <c r="V291" s="1148"/>
      <c r="W291" s="1149"/>
      <c r="X291" s="1013"/>
      <c r="Y291" s="1014"/>
      <c r="Z291" s="883"/>
      <c r="AA291" s="1016"/>
      <c r="AB291" s="1012"/>
      <c r="AC291" s="883"/>
      <c r="AD291" s="1014"/>
      <c r="AE291" s="883"/>
      <c r="AF291" s="1013"/>
      <c r="AG291" s="1012"/>
      <c r="AH291" s="883"/>
      <c r="AI291" s="883"/>
      <c r="AJ291" s="1014"/>
      <c r="AK291" s="883"/>
      <c r="AL291" s="1013"/>
      <c r="AM291" s="1014"/>
      <c r="AN291" s="883"/>
      <c r="AO291" s="883"/>
      <c r="AP291" s="883"/>
      <c r="AQ291" s="883"/>
      <c r="AR291" s="1013"/>
      <c r="AS291" s="1012"/>
      <c r="AT291" s="1013"/>
      <c r="AU291" s="1014"/>
      <c r="AV291" s="883"/>
      <c r="AW291" s="1045"/>
      <c r="AX291" s="883"/>
      <c r="AY291" s="1013"/>
      <c r="AZ291" s="1016"/>
      <c r="BA291" s="1161"/>
      <c r="BB291" s="1162"/>
      <c r="BC291" s="198"/>
    </row>
    <row r="292" spans="1:55" ht="27" hidden="1" customHeight="1" x14ac:dyDescent="0.6">
      <c r="A292" s="525"/>
      <c r="B292" s="276"/>
      <c r="C292" s="1525"/>
      <c r="D292" s="1433"/>
      <c r="E292" s="1526"/>
      <c r="F292" s="1498"/>
      <c r="G292" s="628" t="s">
        <v>495</v>
      </c>
      <c r="H292" s="1091"/>
      <c r="I292" s="1092"/>
      <c r="J292" s="1093"/>
      <c r="K292" s="1093"/>
      <c r="L292" s="1094"/>
      <c r="M292" s="1091"/>
      <c r="N292" s="1095"/>
      <c r="O292" s="1095"/>
      <c r="P292" s="1095"/>
      <c r="Q292" s="628"/>
      <c r="R292" s="1091"/>
      <c r="S292" s="1163"/>
      <c r="T292" s="239"/>
      <c r="U292" s="237"/>
      <c r="V292" s="240"/>
      <c r="W292" s="241"/>
      <c r="X292" s="237"/>
      <c r="Y292" s="238"/>
      <c r="Z292" s="239"/>
      <c r="AA292" s="240"/>
      <c r="AB292" s="241"/>
      <c r="AC292" s="239"/>
      <c r="AD292" s="238"/>
      <c r="AE292" s="239"/>
      <c r="AF292" s="237"/>
      <c r="AG292" s="241"/>
      <c r="AH292" s="239"/>
      <c r="AI292" s="239"/>
      <c r="AJ292" s="238"/>
      <c r="AK292" s="239"/>
      <c r="AL292" s="237"/>
      <c r="AM292" s="238"/>
      <c r="AN292" s="239"/>
      <c r="AO292" s="239"/>
      <c r="AP292" s="239"/>
      <c r="AQ292" s="239"/>
      <c r="AR292" s="237"/>
      <c r="AS292" s="241"/>
      <c r="AT292" s="237"/>
      <c r="AU292" s="238"/>
      <c r="AV292" s="239"/>
      <c r="AW292" s="242"/>
      <c r="AX292" s="239"/>
      <c r="AY292" s="237"/>
      <c r="AZ292" s="240"/>
      <c r="BA292" s="242"/>
      <c r="BB292" s="243"/>
      <c r="BC292" s="244"/>
    </row>
    <row r="293" spans="1:55" ht="27" hidden="1" customHeight="1" x14ac:dyDescent="0.6">
      <c r="A293" s="1500" t="s">
        <v>571</v>
      </c>
      <c r="B293" s="1501"/>
      <c r="C293" s="1527"/>
      <c r="D293" s="1528"/>
      <c r="E293" s="1529"/>
      <c r="F293" s="1499"/>
      <c r="G293" s="172" t="s">
        <v>497</v>
      </c>
      <c r="H293" s="983"/>
      <c r="I293" s="809"/>
      <c r="J293" s="984"/>
      <c r="K293" s="984"/>
      <c r="L293" s="985"/>
      <c r="M293" s="983"/>
      <c r="N293" s="986"/>
      <c r="O293" s="986"/>
      <c r="P293" s="986"/>
      <c r="Q293" s="987"/>
      <c r="R293" s="983"/>
      <c r="S293" s="250"/>
      <c r="T293" s="252"/>
      <c r="U293" s="255"/>
      <c r="V293" s="253"/>
      <c r="W293" s="254"/>
      <c r="X293" s="255"/>
      <c r="Y293" s="250"/>
      <c r="Z293" s="252"/>
      <c r="AA293" s="253"/>
      <c r="AB293" s="254"/>
      <c r="AC293" s="252"/>
      <c r="AD293" s="250"/>
      <c r="AE293" s="252"/>
      <c r="AF293" s="255"/>
      <c r="AG293" s="254"/>
      <c r="AH293" s="252"/>
      <c r="AI293" s="252"/>
      <c r="AJ293" s="250"/>
      <c r="AK293" s="252"/>
      <c r="AL293" s="255"/>
      <c r="AM293" s="250"/>
      <c r="AN293" s="252"/>
      <c r="AO293" s="252"/>
      <c r="AP293" s="252"/>
      <c r="AQ293" s="252"/>
      <c r="AR293" s="255"/>
      <c r="AS293" s="254"/>
      <c r="AT293" s="255"/>
      <c r="AU293" s="250"/>
      <c r="AV293" s="252"/>
      <c r="AW293" s="988"/>
      <c r="AX293" s="252"/>
      <c r="AY293" s="255"/>
      <c r="AZ293" s="253"/>
      <c r="BA293" s="988"/>
      <c r="BB293" s="989"/>
      <c r="BC293" s="546"/>
    </row>
    <row r="294" spans="1:55" ht="27" hidden="1" customHeight="1" x14ac:dyDescent="0.6">
      <c r="A294" s="1472" t="s">
        <v>498</v>
      </c>
      <c r="B294" s="1473"/>
      <c r="C294" s="1477" t="s">
        <v>499</v>
      </c>
      <c r="D294" s="1477"/>
      <c r="E294" s="1478"/>
      <c r="F294" s="1479"/>
      <c r="G294" s="1477"/>
      <c r="H294" s="261"/>
      <c r="I294" s="262"/>
      <c r="J294" s="263"/>
      <c r="K294" s="263"/>
      <c r="L294" s="1151"/>
      <c r="M294" s="261"/>
      <c r="N294" s="264"/>
      <c r="O294" s="264"/>
      <c r="P294" s="264"/>
      <c r="Q294" s="265"/>
      <c r="R294" s="261"/>
      <c r="S294" s="1152"/>
      <c r="T294" s="1153"/>
      <c r="U294" s="1154"/>
      <c r="V294" s="1155"/>
      <c r="W294" s="1156"/>
      <c r="X294" s="1154"/>
      <c r="Y294" s="1152"/>
      <c r="Z294" s="1153"/>
      <c r="AA294" s="1155"/>
      <c r="AB294" s="1156"/>
      <c r="AC294" s="1153"/>
      <c r="AD294" s="1152"/>
      <c r="AE294" s="1153"/>
      <c r="AF294" s="1154"/>
      <c r="AG294" s="1156"/>
      <c r="AH294" s="1153"/>
      <c r="AI294" s="1153"/>
      <c r="AJ294" s="1152"/>
      <c r="AK294" s="1153"/>
      <c r="AL294" s="1154"/>
      <c r="AM294" s="1152"/>
      <c r="AN294" s="1153"/>
      <c r="AO294" s="1153"/>
      <c r="AP294" s="1153"/>
      <c r="AQ294" s="1153"/>
      <c r="AR294" s="1154"/>
      <c r="AS294" s="1156"/>
      <c r="AT294" s="1154"/>
      <c r="AU294" s="1152"/>
      <c r="AV294" s="1153"/>
      <c r="AW294" s="1157"/>
      <c r="AX294" s="1153"/>
      <c r="AY294" s="1154"/>
      <c r="AZ294" s="1155"/>
      <c r="BA294" s="1157"/>
      <c r="BB294" s="1158"/>
      <c r="BC294" s="608"/>
    </row>
    <row r="295" spans="1:55" ht="27" hidden="1" customHeight="1" x14ac:dyDescent="0.6">
      <c r="A295" s="1474"/>
      <c r="B295" s="1475"/>
      <c r="C295" s="1480" t="s">
        <v>500</v>
      </c>
      <c r="D295" s="1480"/>
      <c r="E295" s="1481"/>
      <c r="F295" s="1474"/>
      <c r="G295" s="1433"/>
      <c r="H295" s="274"/>
      <c r="I295" s="169"/>
      <c r="J295" s="275"/>
      <c r="K295" s="275"/>
      <c r="L295" s="998"/>
      <c r="M295" s="274"/>
      <c r="N295" s="276"/>
      <c r="O295" s="276"/>
      <c r="P295" s="276"/>
      <c r="Q295" s="277"/>
      <c r="R295" s="274"/>
      <c r="S295" s="999"/>
      <c r="T295" s="264"/>
      <c r="U295" s="262"/>
      <c r="V295" s="265"/>
      <c r="W295" s="261"/>
      <c r="X295" s="262"/>
      <c r="Y295" s="263"/>
      <c r="Z295" s="264"/>
      <c r="AA295" s="265"/>
      <c r="AB295" s="261"/>
      <c r="AC295" s="264"/>
      <c r="AD295" s="263"/>
      <c r="AE295" s="264"/>
      <c r="AF295" s="262"/>
      <c r="AG295" s="261"/>
      <c r="AH295" s="264"/>
      <c r="AI295" s="264"/>
      <c r="AJ295" s="263"/>
      <c r="AK295" s="264"/>
      <c r="AL295" s="262"/>
      <c r="AM295" s="263"/>
      <c r="AN295" s="264"/>
      <c r="AO295" s="264"/>
      <c r="AP295" s="264"/>
      <c r="AQ295" s="264"/>
      <c r="AR295" s="262"/>
      <c r="AS295" s="261"/>
      <c r="AT295" s="262"/>
      <c r="AU295" s="263"/>
      <c r="AV295" s="264"/>
      <c r="AW295" s="1076"/>
      <c r="AX295" s="264"/>
      <c r="AY295" s="262"/>
      <c r="AZ295" s="265"/>
      <c r="BA295" s="1076"/>
      <c r="BB295" s="1077"/>
      <c r="BC295" s="570"/>
    </row>
    <row r="296" spans="1:55" ht="27" hidden="1" customHeight="1" thickBot="1" x14ac:dyDescent="0.65">
      <c r="A296" s="1474"/>
      <c r="B296" s="1475"/>
      <c r="C296" s="1485" t="s">
        <v>501</v>
      </c>
      <c r="D296" s="1485"/>
      <c r="E296" s="1511"/>
      <c r="F296" s="1484"/>
      <c r="G296" s="1485"/>
      <c r="H296" s="241"/>
      <c r="I296" s="237"/>
      <c r="J296" s="238"/>
      <c r="K296" s="238"/>
      <c r="L296" s="1004"/>
      <c r="M296" s="241"/>
      <c r="N296" s="239"/>
      <c r="O296" s="239"/>
      <c r="P296" s="239"/>
      <c r="Q296" s="240"/>
      <c r="R296" s="241"/>
      <c r="S296" s="1005"/>
      <c r="T296" s="1006"/>
      <c r="U296" s="1007"/>
      <c r="V296" s="1008"/>
      <c r="W296" s="1009"/>
      <c r="X296" s="1007"/>
      <c r="Y296" s="1005"/>
      <c r="Z296" s="1006"/>
      <c r="AA296" s="1008"/>
      <c r="AB296" s="1009"/>
      <c r="AC296" s="1006"/>
      <c r="AD296" s="1005"/>
      <c r="AE296" s="1006"/>
      <c r="AF296" s="1007"/>
      <c r="AG296" s="1009"/>
      <c r="AH296" s="1006"/>
      <c r="AI296" s="1006"/>
      <c r="AJ296" s="1005"/>
      <c r="AK296" s="1006"/>
      <c r="AL296" s="1007"/>
      <c r="AM296" s="1005"/>
      <c r="AN296" s="1006"/>
      <c r="AO296" s="1006"/>
      <c r="AP296" s="1006"/>
      <c r="AQ296" s="1006"/>
      <c r="AR296" s="1007"/>
      <c r="AS296" s="1009"/>
      <c r="AT296" s="1007"/>
      <c r="AU296" s="1005"/>
      <c r="AV296" s="1006"/>
      <c r="AW296" s="1010"/>
      <c r="AX296" s="1006"/>
      <c r="AY296" s="1007"/>
      <c r="AZ296" s="1008"/>
      <c r="BA296" s="1010"/>
      <c r="BB296" s="1011"/>
      <c r="BC296" s="490"/>
    </row>
    <row r="297" spans="1:55" ht="27" hidden="1" customHeight="1" x14ac:dyDescent="0.6">
      <c r="A297" s="1537"/>
      <c r="B297" s="1538"/>
      <c r="C297" s="1539" t="s">
        <v>567</v>
      </c>
      <c r="D297" s="1540"/>
      <c r="E297" s="1164"/>
      <c r="F297" s="1545"/>
      <c r="G297" s="553" t="s">
        <v>493</v>
      </c>
      <c r="H297" s="1038"/>
      <c r="I297" s="1039"/>
      <c r="J297" s="1040"/>
      <c r="K297" s="1040"/>
      <c r="L297" s="1041"/>
      <c r="M297" s="1038"/>
      <c r="N297" s="1042"/>
      <c r="O297" s="1042"/>
      <c r="P297" s="1042"/>
      <c r="Q297" s="1043"/>
      <c r="R297" s="1038"/>
      <c r="S297" s="1165"/>
      <c r="T297" s="1166"/>
      <c r="U297" s="1167"/>
      <c r="V297" s="1168"/>
      <c r="W297" s="1169"/>
      <c r="X297" s="1167"/>
      <c r="Y297" s="1165"/>
      <c r="Z297" s="1166"/>
      <c r="AA297" s="1170"/>
      <c r="AB297" s="1169"/>
      <c r="AC297" s="1166"/>
      <c r="AD297" s="1165"/>
      <c r="AE297" s="1166"/>
      <c r="AF297" s="1167"/>
      <c r="AG297" s="1169"/>
      <c r="AH297" s="1166"/>
      <c r="AI297" s="1166"/>
      <c r="AJ297" s="1165"/>
      <c r="AK297" s="1166"/>
      <c r="AL297" s="1167"/>
      <c r="AM297" s="1165"/>
      <c r="AN297" s="1166"/>
      <c r="AO297" s="1166"/>
      <c r="AP297" s="1166"/>
      <c r="AQ297" s="1166"/>
      <c r="AR297" s="1167"/>
      <c r="AS297" s="1169"/>
      <c r="AT297" s="1167"/>
      <c r="AU297" s="1165"/>
      <c r="AV297" s="1166"/>
      <c r="AW297" s="1171"/>
      <c r="AX297" s="1166"/>
      <c r="AY297" s="1167"/>
      <c r="AZ297" s="1168"/>
      <c r="BA297" s="1171"/>
      <c r="BB297" s="1172"/>
      <c r="BC297" s="1173"/>
    </row>
    <row r="298" spans="1:55" ht="27" hidden="1" customHeight="1" x14ac:dyDescent="0.6">
      <c r="A298" s="525"/>
      <c r="B298" s="276"/>
      <c r="C298" s="1541"/>
      <c r="D298" s="1542"/>
      <c r="E298" s="1174"/>
      <c r="F298" s="1498"/>
      <c r="G298" s="628" t="s">
        <v>495</v>
      </c>
      <c r="H298" s="1091"/>
      <c r="I298" s="1092"/>
      <c r="J298" s="1093"/>
      <c r="K298" s="1093"/>
      <c r="L298" s="1094"/>
      <c r="M298" s="1091"/>
      <c r="N298" s="1095"/>
      <c r="O298" s="1095"/>
      <c r="P298" s="1095"/>
      <c r="Q298" s="628"/>
      <c r="R298" s="1091"/>
      <c r="S298" s="1027"/>
      <c r="T298" s="888"/>
      <c r="U298" s="1000"/>
      <c r="V298" s="240"/>
      <c r="W298" s="1026"/>
      <c r="X298" s="1000"/>
      <c r="Y298" s="1027"/>
      <c r="Z298" s="888"/>
      <c r="AA298" s="240"/>
      <c r="AB298" s="1026"/>
      <c r="AC298" s="888"/>
      <c r="AD298" s="1027"/>
      <c r="AE298" s="888"/>
      <c r="AF298" s="237"/>
      <c r="AG298" s="1026"/>
      <c r="AH298" s="888"/>
      <c r="AI298" s="888"/>
      <c r="AJ298" s="1027"/>
      <c r="AK298" s="239"/>
      <c r="AL298" s="1000"/>
      <c r="AM298" s="1027"/>
      <c r="AN298" s="888"/>
      <c r="AO298" s="888"/>
      <c r="AP298" s="239"/>
      <c r="AQ298" s="888"/>
      <c r="AR298" s="1000"/>
      <c r="AS298" s="1026"/>
      <c r="AT298" s="1000"/>
      <c r="AU298" s="238"/>
      <c r="AV298" s="888"/>
      <c r="AW298" s="1001"/>
      <c r="AX298" s="888"/>
      <c r="AY298" s="888"/>
      <c r="AZ298" s="240"/>
      <c r="BA298" s="242"/>
      <c r="BB298" s="243"/>
      <c r="BC298" s="1175"/>
    </row>
    <row r="299" spans="1:55" ht="27" hidden="1" customHeight="1" x14ac:dyDescent="0.6">
      <c r="A299" s="1500"/>
      <c r="B299" s="1501"/>
      <c r="C299" s="1543"/>
      <c r="D299" s="1544"/>
      <c r="E299" s="1176"/>
      <c r="F299" s="1499"/>
      <c r="G299" s="172" t="s">
        <v>497</v>
      </c>
      <c r="H299" s="983"/>
      <c r="I299" s="809"/>
      <c r="J299" s="984"/>
      <c r="K299" s="984"/>
      <c r="L299" s="985"/>
      <c r="M299" s="983"/>
      <c r="N299" s="986"/>
      <c r="O299" s="986"/>
      <c r="P299" s="986"/>
      <c r="Q299" s="987"/>
      <c r="R299" s="983"/>
      <c r="S299" s="250"/>
      <c r="T299" s="252"/>
      <c r="U299" s="255"/>
      <c r="V299" s="253"/>
      <c r="W299" s="254"/>
      <c r="X299" s="255"/>
      <c r="Y299" s="250"/>
      <c r="Z299" s="252"/>
      <c r="AA299" s="253"/>
      <c r="AB299" s="254"/>
      <c r="AC299" s="252"/>
      <c r="AD299" s="250"/>
      <c r="AE299" s="252"/>
      <c r="AF299" s="255"/>
      <c r="AG299" s="254"/>
      <c r="AH299" s="252"/>
      <c r="AI299" s="252"/>
      <c r="AJ299" s="250"/>
      <c r="AK299" s="252"/>
      <c r="AL299" s="255"/>
      <c r="AM299" s="250"/>
      <c r="AN299" s="252"/>
      <c r="AO299" s="252"/>
      <c r="AP299" s="252"/>
      <c r="AQ299" s="252"/>
      <c r="AR299" s="255"/>
      <c r="AS299" s="254"/>
      <c r="AT299" s="255"/>
      <c r="AU299" s="250"/>
      <c r="AV299" s="252"/>
      <c r="AW299" s="988"/>
      <c r="AX299" s="252"/>
      <c r="AY299" s="255"/>
      <c r="AZ299" s="253"/>
      <c r="BA299" s="988"/>
      <c r="BB299" s="989"/>
      <c r="BC299" s="546"/>
    </row>
    <row r="300" spans="1:55" ht="27" hidden="1" customHeight="1" x14ac:dyDescent="0.6">
      <c r="A300" s="1472" t="s">
        <v>498</v>
      </c>
      <c r="B300" s="1473"/>
      <c r="C300" s="1477" t="s">
        <v>499</v>
      </c>
      <c r="D300" s="1477"/>
      <c r="E300" s="1478"/>
      <c r="F300" s="1479"/>
      <c r="G300" s="1477"/>
      <c r="H300" s="261"/>
      <c r="I300" s="262"/>
      <c r="J300" s="263"/>
      <c r="K300" s="263"/>
      <c r="L300" s="1151"/>
      <c r="M300" s="261"/>
      <c r="N300" s="264"/>
      <c r="O300" s="264"/>
      <c r="P300" s="264"/>
      <c r="Q300" s="265"/>
      <c r="R300" s="261"/>
      <c r="S300" s="1152"/>
      <c r="T300" s="1153"/>
      <c r="U300" s="1154"/>
      <c r="V300" s="1155"/>
      <c r="W300" s="1156"/>
      <c r="X300" s="1154"/>
      <c r="Y300" s="1152"/>
      <c r="Z300" s="1153"/>
      <c r="AA300" s="1155"/>
      <c r="AB300" s="1156"/>
      <c r="AC300" s="1153"/>
      <c r="AD300" s="1152"/>
      <c r="AE300" s="1153"/>
      <c r="AF300" s="1154"/>
      <c r="AG300" s="1156"/>
      <c r="AH300" s="1153"/>
      <c r="AI300" s="1153"/>
      <c r="AJ300" s="1152"/>
      <c r="AK300" s="1153"/>
      <c r="AL300" s="1154"/>
      <c r="AM300" s="1152"/>
      <c r="AN300" s="1153"/>
      <c r="AO300" s="1153"/>
      <c r="AP300" s="1153"/>
      <c r="AQ300" s="1153"/>
      <c r="AR300" s="1154"/>
      <c r="AS300" s="1156"/>
      <c r="AT300" s="1154"/>
      <c r="AU300" s="1152"/>
      <c r="AV300" s="1153"/>
      <c r="AW300" s="1157"/>
      <c r="AX300" s="1153"/>
      <c r="AY300" s="1154"/>
      <c r="AZ300" s="1155"/>
      <c r="BA300" s="1157"/>
      <c r="BB300" s="1158"/>
      <c r="BC300" s="608"/>
    </row>
    <row r="301" spans="1:55" ht="27" hidden="1" customHeight="1" x14ac:dyDescent="0.6">
      <c r="A301" s="1474"/>
      <c r="B301" s="1475"/>
      <c r="C301" s="1480" t="s">
        <v>500</v>
      </c>
      <c r="D301" s="1480"/>
      <c r="E301" s="1481"/>
      <c r="F301" s="1474"/>
      <c r="G301" s="1433"/>
      <c r="H301" s="274"/>
      <c r="I301" s="169"/>
      <c r="J301" s="275"/>
      <c r="K301" s="275"/>
      <c r="L301" s="998"/>
      <c r="M301" s="274"/>
      <c r="N301" s="276"/>
      <c r="O301" s="276"/>
      <c r="P301" s="276"/>
      <c r="Q301" s="277"/>
      <c r="R301" s="274"/>
      <c r="S301" s="263"/>
      <c r="T301" s="264"/>
      <c r="U301" s="262"/>
      <c r="V301" s="265"/>
      <c r="W301" s="261"/>
      <c r="X301" s="262"/>
      <c r="Y301" s="263"/>
      <c r="Z301" s="264"/>
      <c r="AA301" s="265"/>
      <c r="AB301" s="261"/>
      <c r="AC301" s="264"/>
      <c r="AD301" s="263"/>
      <c r="AE301" s="264"/>
      <c r="AF301" s="262"/>
      <c r="AG301" s="261"/>
      <c r="AH301" s="264"/>
      <c r="AI301" s="264"/>
      <c r="AJ301" s="263"/>
      <c r="AK301" s="264"/>
      <c r="AL301" s="262"/>
      <c r="AM301" s="263"/>
      <c r="AN301" s="264"/>
      <c r="AO301" s="264"/>
      <c r="AP301" s="264"/>
      <c r="AQ301" s="264"/>
      <c r="AR301" s="262"/>
      <c r="AS301" s="261"/>
      <c r="AT301" s="262"/>
      <c r="AU301" s="263"/>
      <c r="AV301" s="264"/>
      <c r="AW301" s="1076"/>
      <c r="AX301" s="264"/>
      <c r="AY301" s="262"/>
      <c r="AZ301" s="265"/>
      <c r="BA301" s="1076"/>
      <c r="BB301" s="1077"/>
      <c r="BC301" s="570"/>
    </row>
    <row r="302" spans="1:55" ht="27" hidden="1" customHeight="1" thickBot="1" x14ac:dyDescent="0.65">
      <c r="A302" s="1474"/>
      <c r="B302" s="1475"/>
      <c r="C302" s="1485" t="s">
        <v>501</v>
      </c>
      <c r="D302" s="1485"/>
      <c r="E302" s="1511"/>
      <c r="F302" s="1484"/>
      <c r="G302" s="1485"/>
      <c r="H302" s="241"/>
      <c r="I302" s="237"/>
      <c r="J302" s="238"/>
      <c r="K302" s="238"/>
      <c r="L302" s="1004"/>
      <c r="M302" s="241"/>
      <c r="N302" s="239"/>
      <c r="O302" s="239"/>
      <c r="P302" s="239"/>
      <c r="Q302" s="240"/>
      <c r="R302" s="241"/>
      <c r="S302" s="1005"/>
      <c r="T302" s="1006"/>
      <c r="U302" s="1007"/>
      <c r="V302" s="1008"/>
      <c r="W302" s="1009"/>
      <c r="X302" s="1007"/>
      <c r="Y302" s="1005"/>
      <c r="Z302" s="1006"/>
      <c r="AA302" s="1008"/>
      <c r="AB302" s="1009"/>
      <c r="AC302" s="1006"/>
      <c r="AD302" s="1005"/>
      <c r="AE302" s="1006"/>
      <c r="AF302" s="1007"/>
      <c r="AG302" s="1009"/>
      <c r="AH302" s="1006"/>
      <c r="AI302" s="1006"/>
      <c r="AJ302" s="1005"/>
      <c r="AK302" s="1006"/>
      <c r="AL302" s="1007"/>
      <c r="AM302" s="1005"/>
      <c r="AN302" s="1006"/>
      <c r="AO302" s="1006"/>
      <c r="AP302" s="1006"/>
      <c r="AQ302" s="1006"/>
      <c r="AR302" s="1007"/>
      <c r="AS302" s="1009"/>
      <c r="AT302" s="1007"/>
      <c r="AU302" s="1005"/>
      <c r="AV302" s="1006"/>
      <c r="AW302" s="1010"/>
      <c r="AX302" s="1006"/>
      <c r="AY302" s="1007"/>
      <c r="AZ302" s="1008"/>
      <c r="BA302" s="1010"/>
      <c r="BB302" s="1011"/>
      <c r="BC302" s="490"/>
    </row>
    <row r="303" spans="1:55" ht="27" hidden="1" customHeight="1" x14ac:dyDescent="0.6">
      <c r="A303" s="1459" t="s">
        <v>570</v>
      </c>
      <c r="B303" s="1464"/>
      <c r="C303" s="1523" t="s">
        <v>572</v>
      </c>
      <c r="D303" s="1460"/>
      <c r="E303" s="1524"/>
      <c r="F303" s="1497"/>
      <c r="G303" s="553" t="s">
        <v>493</v>
      </c>
      <c r="H303" s="1064"/>
      <c r="I303" s="1065"/>
      <c r="J303" s="1066"/>
      <c r="K303" s="1066"/>
      <c r="L303" s="1067"/>
      <c r="M303" s="1064"/>
      <c r="N303" s="1068"/>
      <c r="O303" s="1068"/>
      <c r="P303" s="1068"/>
      <c r="Q303" s="1069"/>
      <c r="R303" s="1064"/>
      <c r="S303" s="1014"/>
      <c r="T303" s="960"/>
      <c r="U303" s="1160"/>
      <c r="V303" s="1148"/>
      <c r="W303" s="1012"/>
      <c r="X303" s="1013"/>
      <c r="Y303" s="1014"/>
      <c r="Z303" s="883"/>
      <c r="AA303" s="1016"/>
      <c r="AB303" s="1012"/>
      <c r="AC303" s="883"/>
      <c r="AD303" s="1014"/>
      <c r="AE303" s="883"/>
      <c r="AF303" s="1013"/>
      <c r="AG303" s="1012"/>
      <c r="AH303" s="883"/>
      <c r="AI303" s="883"/>
      <c r="AJ303" s="1014"/>
      <c r="AK303" s="883"/>
      <c r="AL303" s="1013"/>
      <c r="AM303" s="1014"/>
      <c r="AN303" s="883"/>
      <c r="AO303" s="883"/>
      <c r="AP303" s="883"/>
      <c r="AQ303" s="883"/>
      <c r="AR303" s="1013"/>
      <c r="AS303" s="1012"/>
      <c r="AT303" s="1013"/>
      <c r="AU303" s="1014"/>
      <c r="AV303" s="883"/>
      <c r="AW303" s="1045"/>
      <c r="AX303" s="883"/>
      <c r="AY303" s="1013"/>
      <c r="AZ303" s="1016"/>
      <c r="BA303" s="1161"/>
      <c r="BB303" s="1162"/>
      <c r="BC303" s="198"/>
    </row>
    <row r="304" spans="1:55" ht="27" hidden="1" customHeight="1" x14ac:dyDescent="0.6">
      <c r="A304" s="525"/>
      <c r="B304" s="276"/>
      <c r="C304" s="1525"/>
      <c r="D304" s="1433"/>
      <c r="E304" s="1526"/>
      <c r="F304" s="1498"/>
      <c r="G304" s="628" t="s">
        <v>495</v>
      </c>
      <c r="H304" s="1177"/>
      <c r="I304" s="1178"/>
      <c r="J304" s="1179"/>
      <c r="K304" s="1179"/>
      <c r="L304" s="1180"/>
      <c r="M304" s="1177"/>
      <c r="N304" s="1181"/>
      <c r="O304" s="1181"/>
      <c r="P304" s="1181"/>
      <c r="Q304" s="1182"/>
      <c r="R304" s="1177"/>
      <c r="S304" s="238"/>
      <c r="T304" s="239"/>
      <c r="U304" s="237"/>
      <c r="V304" s="240"/>
      <c r="W304" s="241"/>
      <c r="X304" s="237"/>
      <c r="Y304" s="238"/>
      <c r="Z304" s="239"/>
      <c r="AA304" s="240"/>
      <c r="AB304" s="241"/>
      <c r="AC304" s="239"/>
      <c r="AD304" s="238"/>
      <c r="AE304" s="239"/>
      <c r="AF304" s="237"/>
      <c r="AG304" s="241"/>
      <c r="AH304" s="239"/>
      <c r="AI304" s="239"/>
      <c r="AJ304" s="238"/>
      <c r="AK304" s="239"/>
      <c r="AL304" s="237"/>
      <c r="AM304" s="238"/>
      <c r="AN304" s="239"/>
      <c r="AO304" s="239"/>
      <c r="AP304" s="239"/>
      <c r="AQ304" s="239"/>
      <c r="AR304" s="237"/>
      <c r="AS304" s="241"/>
      <c r="AT304" s="237"/>
      <c r="AU304" s="238"/>
      <c r="AV304" s="239"/>
      <c r="AW304" s="242"/>
      <c r="AX304" s="239"/>
      <c r="AY304" s="237"/>
      <c r="AZ304" s="240"/>
      <c r="BA304" s="242"/>
      <c r="BB304" s="243"/>
      <c r="BC304" s="244"/>
    </row>
    <row r="305" spans="1:55" ht="27" hidden="1" customHeight="1" x14ac:dyDescent="0.6">
      <c r="A305" s="1500" t="s">
        <v>573</v>
      </c>
      <c r="B305" s="1501"/>
      <c r="C305" s="1527"/>
      <c r="D305" s="1528"/>
      <c r="E305" s="1529"/>
      <c r="F305" s="1499"/>
      <c r="G305" s="172" t="s">
        <v>497</v>
      </c>
      <c r="H305" s="983"/>
      <c r="I305" s="809"/>
      <c r="J305" s="984"/>
      <c r="K305" s="984"/>
      <c r="L305" s="985"/>
      <c r="M305" s="983"/>
      <c r="N305" s="986"/>
      <c r="O305" s="986"/>
      <c r="P305" s="986"/>
      <c r="Q305" s="987"/>
      <c r="R305" s="983"/>
      <c r="S305" s="250"/>
      <c r="T305" s="252"/>
      <c r="U305" s="255"/>
      <c r="V305" s="253"/>
      <c r="W305" s="254"/>
      <c r="X305" s="255"/>
      <c r="Y305" s="250"/>
      <c r="Z305" s="252"/>
      <c r="AA305" s="253"/>
      <c r="AB305" s="254"/>
      <c r="AC305" s="252"/>
      <c r="AD305" s="250"/>
      <c r="AE305" s="252"/>
      <c r="AF305" s="255"/>
      <c r="AG305" s="254"/>
      <c r="AH305" s="252"/>
      <c r="AI305" s="252"/>
      <c r="AJ305" s="250"/>
      <c r="AK305" s="252"/>
      <c r="AL305" s="255"/>
      <c r="AM305" s="250"/>
      <c r="AN305" s="252"/>
      <c r="AO305" s="252"/>
      <c r="AP305" s="252"/>
      <c r="AQ305" s="252"/>
      <c r="AR305" s="255"/>
      <c r="AS305" s="254"/>
      <c r="AT305" s="255"/>
      <c r="AU305" s="250"/>
      <c r="AV305" s="252"/>
      <c r="AW305" s="988"/>
      <c r="AX305" s="252"/>
      <c r="AY305" s="255"/>
      <c r="AZ305" s="253"/>
      <c r="BA305" s="988"/>
      <c r="BB305" s="989"/>
      <c r="BC305" s="546"/>
    </row>
    <row r="306" spans="1:55" ht="27" hidden="1" customHeight="1" x14ac:dyDescent="0.6">
      <c r="A306" s="1472" t="s">
        <v>498</v>
      </c>
      <c r="B306" s="1473"/>
      <c r="C306" s="1477" t="s">
        <v>499</v>
      </c>
      <c r="D306" s="1477"/>
      <c r="E306" s="1478"/>
      <c r="F306" s="1479"/>
      <c r="G306" s="1477"/>
      <c r="H306" s="261"/>
      <c r="I306" s="262"/>
      <c r="J306" s="263"/>
      <c r="K306" s="263"/>
      <c r="L306" s="1151"/>
      <c r="M306" s="261"/>
      <c r="N306" s="264"/>
      <c r="O306" s="264"/>
      <c r="P306" s="264"/>
      <c r="Q306" s="265"/>
      <c r="R306" s="261"/>
      <c r="S306" s="1152"/>
      <c r="T306" s="1153"/>
      <c r="U306" s="1154"/>
      <c r="V306" s="1155"/>
      <c r="W306" s="1156"/>
      <c r="X306" s="1154"/>
      <c r="Y306" s="1152"/>
      <c r="Z306" s="1153"/>
      <c r="AA306" s="1155"/>
      <c r="AB306" s="1156"/>
      <c r="AC306" s="1153"/>
      <c r="AD306" s="1152"/>
      <c r="AE306" s="1153"/>
      <c r="AF306" s="1154"/>
      <c r="AG306" s="1156"/>
      <c r="AH306" s="1153"/>
      <c r="AI306" s="1153"/>
      <c r="AJ306" s="1152"/>
      <c r="AK306" s="1153"/>
      <c r="AL306" s="1154"/>
      <c r="AM306" s="1152"/>
      <c r="AN306" s="1153"/>
      <c r="AO306" s="1153"/>
      <c r="AP306" s="1153"/>
      <c r="AQ306" s="1153"/>
      <c r="AR306" s="1154"/>
      <c r="AS306" s="1156"/>
      <c r="AT306" s="1154"/>
      <c r="AU306" s="1152"/>
      <c r="AV306" s="1153"/>
      <c r="AW306" s="1157"/>
      <c r="AX306" s="1153"/>
      <c r="AY306" s="1154"/>
      <c r="AZ306" s="1155"/>
      <c r="BA306" s="1157"/>
      <c r="BB306" s="1158"/>
      <c r="BC306" s="608"/>
    </row>
    <row r="307" spans="1:55" ht="27" hidden="1" customHeight="1" x14ac:dyDescent="0.6">
      <c r="A307" s="1474"/>
      <c r="B307" s="1475"/>
      <c r="C307" s="1480" t="s">
        <v>500</v>
      </c>
      <c r="D307" s="1480"/>
      <c r="E307" s="1481"/>
      <c r="F307" s="1474"/>
      <c r="G307" s="1433"/>
      <c r="H307" s="274"/>
      <c r="I307" s="169"/>
      <c r="J307" s="275"/>
      <c r="K307" s="275"/>
      <c r="L307" s="998"/>
      <c r="M307" s="274"/>
      <c r="N307" s="276"/>
      <c r="O307" s="276"/>
      <c r="P307" s="276"/>
      <c r="Q307" s="277"/>
      <c r="R307" s="274"/>
      <c r="S307" s="263"/>
      <c r="T307" s="264"/>
      <c r="U307" s="262"/>
      <c r="V307" s="265"/>
      <c r="W307" s="261"/>
      <c r="X307" s="262"/>
      <c r="Y307" s="263"/>
      <c r="Z307" s="264"/>
      <c r="AA307" s="265"/>
      <c r="AB307" s="261"/>
      <c r="AC307" s="264"/>
      <c r="AD307" s="263"/>
      <c r="AE307" s="264"/>
      <c r="AF307" s="262"/>
      <c r="AG307" s="261"/>
      <c r="AH307" s="264"/>
      <c r="AI307" s="264"/>
      <c r="AJ307" s="263"/>
      <c r="AK307" s="264"/>
      <c r="AL307" s="262"/>
      <c r="AM307" s="263"/>
      <c r="AN307" s="264"/>
      <c r="AO307" s="264"/>
      <c r="AP307" s="264"/>
      <c r="AQ307" s="264"/>
      <c r="AR307" s="262"/>
      <c r="AS307" s="261"/>
      <c r="AT307" s="262"/>
      <c r="AU307" s="263"/>
      <c r="AV307" s="264"/>
      <c r="AW307" s="1076"/>
      <c r="AX307" s="264"/>
      <c r="AY307" s="262"/>
      <c r="AZ307" s="265"/>
      <c r="BA307" s="1076"/>
      <c r="BB307" s="1077"/>
      <c r="BC307" s="570">
        <f>SUM(P307:AW307)</f>
        <v>0</v>
      </c>
    </row>
    <row r="308" spans="1:55" ht="27" hidden="1" customHeight="1" thickBot="1" x14ac:dyDescent="0.65">
      <c r="A308" s="1474"/>
      <c r="B308" s="1475"/>
      <c r="C308" s="1485" t="s">
        <v>501</v>
      </c>
      <c r="D308" s="1485"/>
      <c r="E308" s="1511"/>
      <c r="F308" s="1484"/>
      <c r="G308" s="1485"/>
      <c r="H308" s="241"/>
      <c r="I308" s="237"/>
      <c r="J308" s="238"/>
      <c r="K308" s="238"/>
      <c r="L308" s="1004"/>
      <c r="M308" s="241"/>
      <c r="N308" s="239"/>
      <c r="O308" s="239"/>
      <c r="P308" s="239"/>
      <c r="Q308" s="240"/>
      <c r="R308" s="241"/>
      <c r="S308" s="1005"/>
      <c r="T308" s="1006"/>
      <c r="U308" s="1007"/>
      <c r="V308" s="1008"/>
      <c r="W308" s="1009"/>
      <c r="X308" s="1007"/>
      <c r="Y308" s="1005"/>
      <c r="Z308" s="1006"/>
      <c r="AA308" s="1008"/>
      <c r="AB308" s="1009"/>
      <c r="AC308" s="1006"/>
      <c r="AD308" s="1005"/>
      <c r="AE308" s="1006"/>
      <c r="AF308" s="1007"/>
      <c r="AG308" s="1009"/>
      <c r="AH308" s="1006"/>
      <c r="AI308" s="1006"/>
      <c r="AJ308" s="1005"/>
      <c r="AK308" s="1006"/>
      <c r="AL308" s="1007"/>
      <c r="AM308" s="1005"/>
      <c r="AN308" s="1006"/>
      <c r="AO308" s="1006"/>
      <c r="AP308" s="1006"/>
      <c r="AQ308" s="1006"/>
      <c r="AR308" s="1007"/>
      <c r="AS308" s="1009"/>
      <c r="AT308" s="1007"/>
      <c r="AU308" s="1005"/>
      <c r="AV308" s="1006"/>
      <c r="AW308" s="1010"/>
      <c r="AX308" s="1006"/>
      <c r="AY308" s="1007"/>
      <c r="AZ308" s="1008"/>
      <c r="BA308" s="1010"/>
      <c r="BB308" s="1011"/>
      <c r="BC308" s="490">
        <f>SUM(O308:AW308)</f>
        <v>0</v>
      </c>
    </row>
    <row r="309" spans="1:55" ht="49.5" hidden="1" customHeight="1" x14ac:dyDescent="0.6">
      <c r="A309" s="1514" t="s">
        <v>574</v>
      </c>
      <c r="B309" s="1515"/>
      <c r="C309" s="1515"/>
      <c r="D309" s="1515"/>
      <c r="E309" s="1516"/>
      <c r="F309" s="1497"/>
      <c r="G309" s="413" t="s">
        <v>493</v>
      </c>
      <c r="H309" s="414"/>
      <c r="I309" s="415"/>
      <c r="J309" s="416"/>
      <c r="K309" s="416"/>
      <c r="L309" s="492"/>
      <c r="M309" s="414"/>
      <c r="N309" s="643"/>
      <c r="O309" s="643"/>
      <c r="P309" s="643"/>
      <c r="Q309" s="323"/>
      <c r="R309" s="493"/>
      <c r="S309" s="428"/>
      <c r="T309" s="520"/>
      <c r="U309" s="429"/>
      <c r="V309" s="431"/>
      <c r="W309" s="426"/>
      <c r="X309" s="429"/>
      <c r="Y309" s="428"/>
      <c r="Z309" s="427"/>
      <c r="AA309" s="431"/>
      <c r="AB309" s="426"/>
      <c r="AC309" s="427"/>
      <c r="AD309" s="428"/>
      <c r="AE309" s="427"/>
      <c r="AF309" s="429"/>
      <c r="AG309" s="426"/>
      <c r="AH309" s="427"/>
      <c r="AI309" s="427"/>
      <c r="AJ309" s="428"/>
      <c r="AK309" s="427"/>
      <c r="AL309" s="429"/>
      <c r="AM309" s="428"/>
      <c r="AN309" s="427"/>
      <c r="AO309" s="427"/>
      <c r="AP309" s="427"/>
      <c r="AQ309" s="427"/>
      <c r="AR309" s="429"/>
      <c r="AS309" s="426"/>
      <c r="AT309" s="429"/>
      <c r="AU309" s="428"/>
      <c r="AV309" s="427"/>
      <c r="AW309" s="430"/>
      <c r="AX309" s="427"/>
      <c r="AY309" s="429"/>
      <c r="AZ309" s="431"/>
      <c r="BA309" s="432"/>
      <c r="BB309" s="433"/>
      <c r="BC309" s="434">
        <f>SUM(L309:AW309)</f>
        <v>0</v>
      </c>
    </row>
    <row r="310" spans="1:55" ht="49.5" hidden="1" customHeight="1" x14ac:dyDescent="0.6">
      <c r="A310" s="1517"/>
      <c r="B310" s="1518"/>
      <c r="C310" s="1518"/>
      <c r="D310" s="1518"/>
      <c r="E310" s="1519"/>
      <c r="F310" s="1498"/>
      <c r="G310" s="435" t="s">
        <v>495</v>
      </c>
      <c r="H310" s="530" t="e">
        <f t="shared" ref="H310:AJ310" si="63">G310+H309-H308</f>
        <v>#VALUE!</v>
      </c>
      <c r="I310" s="501" t="e">
        <f>H310+I309-I308</f>
        <v>#VALUE!</v>
      </c>
      <c r="J310" s="528" t="e">
        <f t="shared" si="63"/>
        <v>#VALUE!</v>
      </c>
      <c r="K310" s="440" t="e">
        <f t="shared" si="63"/>
        <v>#VALUE!</v>
      </c>
      <c r="L310" s="529" t="e">
        <f t="shared" si="63"/>
        <v>#VALUE!</v>
      </c>
      <c r="M310" s="530" t="e">
        <f t="shared" si="63"/>
        <v>#VALUE!</v>
      </c>
      <c r="N310" s="500" t="e">
        <f t="shared" si="63"/>
        <v>#VALUE!</v>
      </c>
      <c r="O310" s="500" t="e">
        <f t="shared" si="63"/>
        <v>#VALUE!</v>
      </c>
      <c r="P310" s="500" t="e">
        <f t="shared" si="63"/>
        <v>#VALUE!</v>
      </c>
      <c r="Q310" s="730" t="e">
        <f t="shared" si="63"/>
        <v>#VALUE!</v>
      </c>
      <c r="R310" s="526" t="e">
        <f t="shared" si="63"/>
        <v>#VALUE!</v>
      </c>
      <c r="S310" s="343" t="e">
        <f t="shared" si="63"/>
        <v>#VALUE!</v>
      </c>
      <c r="T310" s="951" t="e">
        <f t="shared" si="63"/>
        <v>#VALUE!</v>
      </c>
      <c r="U310" s="336" t="e">
        <f t="shared" si="63"/>
        <v>#VALUE!</v>
      </c>
      <c r="V310" s="346" t="e">
        <f t="shared" si="63"/>
        <v>#VALUE!</v>
      </c>
      <c r="W310" s="342" t="e">
        <f t="shared" si="63"/>
        <v>#VALUE!</v>
      </c>
      <c r="X310" s="336" t="e">
        <f t="shared" si="63"/>
        <v>#VALUE!</v>
      </c>
      <c r="Y310" s="338" t="e">
        <f t="shared" si="63"/>
        <v>#VALUE!</v>
      </c>
      <c r="Z310" s="339" t="e">
        <f t="shared" si="63"/>
        <v>#VALUE!</v>
      </c>
      <c r="AA310" s="341" t="e">
        <f t="shared" si="63"/>
        <v>#VALUE!</v>
      </c>
      <c r="AB310" s="335" t="e">
        <f t="shared" si="63"/>
        <v>#VALUE!</v>
      </c>
      <c r="AC310" s="339" t="e">
        <f t="shared" si="63"/>
        <v>#VALUE!</v>
      </c>
      <c r="AD310" s="338" t="e">
        <f t="shared" si="63"/>
        <v>#VALUE!</v>
      </c>
      <c r="AE310" s="339" t="e">
        <f t="shared" si="63"/>
        <v>#VALUE!</v>
      </c>
      <c r="AF310" s="336" t="e">
        <f t="shared" si="63"/>
        <v>#VALUE!</v>
      </c>
      <c r="AG310" s="335" t="e">
        <f t="shared" si="63"/>
        <v>#VALUE!</v>
      </c>
      <c r="AH310" s="345" t="e">
        <f t="shared" si="63"/>
        <v>#VALUE!</v>
      </c>
      <c r="AI310" s="339" t="e">
        <f t="shared" si="63"/>
        <v>#VALUE!</v>
      </c>
      <c r="AJ310" s="338" t="e">
        <f t="shared" si="63"/>
        <v>#VALUE!</v>
      </c>
      <c r="AK310" s="339"/>
      <c r="AL310" s="336"/>
      <c r="AM310" s="343"/>
      <c r="AN310" s="339"/>
      <c r="AO310" s="339"/>
      <c r="AP310" s="339"/>
      <c r="AQ310" s="339"/>
      <c r="AR310" s="336"/>
      <c r="AS310" s="335"/>
      <c r="AT310" s="336"/>
      <c r="AU310" s="338"/>
      <c r="AV310" s="339"/>
      <c r="AW310" s="347"/>
      <c r="AX310" s="339"/>
      <c r="AY310" s="336"/>
      <c r="AZ310" s="341"/>
      <c r="BA310" s="347"/>
      <c r="BB310" s="348"/>
      <c r="BC310" s="349"/>
    </row>
    <row r="311" spans="1:55" ht="49.5" hidden="1" customHeight="1" x14ac:dyDescent="0.6">
      <c r="A311" s="1520"/>
      <c r="B311" s="1521"/>
      <c r="C311" s="1521"/>
      <c r="D311" s="1521"/>
      <c r="E311" s="1522"/>
      <c r="F311" s="1499"/>
      <c r="G311" s="441" t="s">
        <v>497</v>
      </c>
      <c r="H311" s="648"/>
      <c r="I311" s="649"/>
      <c r="J311" s="650"/>
      <c r="K311" s="650"/>
      <c r="L311" s="651"/>
      <c r="M311" s="648"/>
      <c r="N311" s="652"/>
      <c r="O311" s="652"/>
      <c r="P311" s="652"/>
      <c r="Q311" s="653"/>
      <c r="R311" s="648"/>
      <c r="S311" s="353"/>
      <c r="T311" s="354"/>
      <c r="U311" s="352"/>
      <c r="V311" s="355"/>
      <c r="W311" s="351"/>
      <c r="X311" s="352"/>
      <c r="Y311" s="353"/>
      <c r="Z311" s="354"/>
      <c r="AA311" s="355"/>
      <c r="AB311" s="351"/>
      <c r="AC311" s="354"/>
      <c r="AD311" s="353"/>
      <c r="AE311" s="354"/>
      <c r="AF311" s="352"/>
      <c r="AG311" s="351"/>
      <c r="AH311" s="354"/>
      <c r="AI311" s="354"/>
      <c r="AJ311" s="353"/>
      <c r="AK311" s="354"/>
      <c r="AL311" s="352"/>
      <c r="AM311" s="353"/>
      <c r="AN311" s="354"/>
      <c r="AO311" s="354"/>
      <c r="AP311" s="354"/>
      <c r="AQ311" s="354"/>
      <c r="AR311" s="352"/>
      <c r="AS311" s="351"/>
      <c r="AT311" s="352"/>
      <c r="AU311" s="353"/>
      <c r="AV311" s="354"/>
      <c r="AW311" s="444"/>
      <c r="AX311" s="354"/>
      <c r="AY311" s="352"/>
      <c r="AZ311" s="355"/>
      <c r="BA311" s="444"/>
      <c r="BB311" s="445"/>
      <c r="BC311" s="446"/>
    </row>
    <row r="312" spans="1:55" ht="49.5" hidden="1" customHeight="1" x14ac:dyDescent="0.6">
      <c r="A312" s="1472"/>
      <c r="B312" s="1473"/>
      <c r="C312" s="1477" t="s">
        <v>499</v>
      </c>
      <c r="D312" s="1477"/>
      <c r="E312" s="1478"/>
      <c r="F312" s="1479"/>
      <c r="G312" s="1477"/>
      <c r="H312" s="362">
        <f t="shared" ref="H312:AJ312" si="64">G312+H308-H311</f>
        <v>0</v>
      </c>
      <c r="I312" s="363">
        <f>H312+I308-I311</f>
        <v>0</v>
      </c>
      <c r="J312" s="364">
        <f t="shared" si="64"/>
        <v>0</v>
      </c>
      <c r="K312" s="364">
        <f t="shared" si="64"/>
        <v>0</v>
      </c>
      <c r="L312" s="547">
        <f t="shared" si="64"/>
        <v>0</v>
      </c>
      <c r="M312" s="362">
        <f t="shared" si="64"/>
        <v>0</v>
      </c>
      <c r="N312" s="365">
        <f t="shared" si="64"/>
        <v>0</v>
      </c>
      <c r="O312" s="365">
        <f t="shared" si="64"/>
        <v>0</v>
      </c>
      <c r="P312" s="365">
        <f t="shared" si="64"/>
        <v>0</v>
      </c>
      <c r="Q312" s="366">
        <f t="shared" si="64"/>
        <v>0</v>
      </c>
      <c r="R312" s="362">
        <f t="shared" si="64"/>
        <v>0</v>
      </c>
      <c r="S312" s="449">
        <f t="shared" si="64"/>
        <v>0</v>
      </c>
      <c r="T312" s="451">
        <f t="shared" si="64"/>
        <v>0</v>
      </c>
      <c r="U312" s="448">
        <f t="shared" si="64"/>
        <v>0</v>
      </c>
      <c r="V312" s="453">
        <f t="shared" si="64"/>
        <v>0</v>
      </c>
      <c r="W312" s="447">
        <f t="shared" si="64"/>
        <v>0</v>
      </c>
      <c r="X312" s="448">
        <f t="shared" si="64"/>
        <v>0</v>
      </c>
      <c r="Y312" s="364">
        <f t="shared" si="64"/>
        <v>0</v>
      </c>
      <c r="Z312" s="365">
        <f t="shared" si="64"/>
        <v>0</v>
      </c>
      <c r="AA312" s="366">
        <f t="shared" si="64"/>
        <v>0</v>
      </c>
      <c r="AB312" s="447">
        <f t="shared" si="64"/>
        <v>0</v>
      </c>
      <c r="AC312" s="451">
        <f t="shared" si="64"/>
        <v>0</v>
      </c>
      <c r="AD312" s="449">
        <f t="shared" si="64"/>
        <v>0</v>
      </c>
      <c r="AE312" s="451">
        <f t="shared" si="64"/>
        <v>0</v>
      </c>
      <c r="AF312" s="448">
        <f t="shared" si="64"/>
        <v>0</v>
      </c>
      <c r="AG312" s="447">
        <f t="shared" si="64"/>
        <v>0</v>
      </c>
      <c r="AH312" s="451">
        <f t="shared" si="64"/>
        <v>0</v>
      </c>
      <c r="AI312" s="451">
        <f t="shared" si="64"/>
        <v>0</v>
      </c>
      <c r="AJ312" s="449">
        <f t="shared" si="64"/>
        <v>0</v>
      </c>
      <c r="AK312" s="451"/>
      <c r="AL312" s="448"/>
      <c r="AM312" s="449"/>
      <c r="AN312" s="451"/>
      <c r="AO312" s="451"/>
      <c r="AP312" s="451"/>
      <c r="AQ312" s="451"/>
      <c r="AR312" s="448"/>
      <c r="AS312" s="447"/>
      <c r="AT312" s="448"/>
      <c r="AU312" s="449"/>
      <c r="AV312" s="451"/>
      <c r="AW312" s="457"/>
      <c r="AX312" s="451"/>
      <c r="AY312" s="448"/>
      <c r="AZ312" s="453"/>
      <c r="BA312" s="457"/>
      <c r="BB312" s="597"/>
      <c r="BC312" s="598"/>
    </row>
    <row r="313" spans="1:55" ht="49.5" hidden="1" customHeight="1" x14ac:dyDescent="0.6">
      <c r="A313" s="1474"/>
      <c r="B313" s="1475"/>
      <c r="C313" s="1480" t="s">
        <v>500</v>
      </c>
      <c r="D313" s="1480"/>
      <c r="E313" s="1481"/>
      <c r="F313" s="1474"/>
      <c r="G313" s="1433"/>
      <c r="H313" s="375">
        <f t="shared" ref="H313:R313" si="65">SUM(H212,H167,H89,H161,H219,H71,H77,H206,H34,H225,H308,H28)</f>
        <v>192</v>
      </c>
      <c r="I313" s="376">
        <f t="shared" si="65"/>
        <v>203</v>
      </c>
      <c r="J313" s="377">
        <f t="shared" si="65"/>
        <v>189</v>
      </c>
      <c r="K313" s="377">
        <f t="shared" si="65"/>
        <v>192</v>
      </c>
      <c r="L313" s="462">
        <f t="shared" si="65"/>
        <v>178</v>
      </c>
      <c r="M313" s="375">
        <f t="shared" si="65"/>
        <v>161</v>
      </c>
      <c r="N313" s="378">
        <f t="shared" si="65"/>
        <v>205</v>
      </c>
      <c r="O313" s="378">
        <f t="shared" si="65"/>
        <v>205</v>
      </c>
      <c r="P313" s="378">
        <f t="shared" si="65"/>
        <v>190</v>
      </c>
      <c r="Q313" s="379">
        <f t="shared" si="65"/>
        <v>201</v>
      </c>
      <c r="R313" s="375">
        <f t="shared" si="65"/>
        <v>210</v>
      </c>
      <c r="S313" s="563">
        <f>SUM(S212,S167,S89,S161,S219,S71,S77,S206,S34,S225,S308,S28)</f>
        <v>220</v>
      </c>
      <c r="T313" s="564">
        <f t="shared" ref="T313:AE313" si="66">SUM(T212,T167,T89,T161,T219,T71,T77,T206,T34,T225,T308,T28)</f>
        <v>215</v>
      </c>
      <c r="U313" s="565">
        <f t="shared" si="66"/>
        <v>215</v>
      </c>
      <c r="V313" s="566">
        <f t="shared" si="66"/>
        <v>216</v>
      </c>
      <c r="W313" s="567">
        <f t="shared" si="66"/>
        <v>209</v>
      </c>
      <c r="X313" s="565">
        <f t="shared" si="66"/>
        <v>210</v>
      </c>
      <c r="Y313" s="377">
        <f t="shared" si="66"/>
        <v>197</v>
      </c>
      <c r="Z313" s="378">
        <f t="shared" si="66"/>
        <v>0</v>
      </c>
      <c r="AA313" s="379">
        <f t="shared" si="66"/>
        <v>0</v>
      </c>
      <c r="AB313" s="567">
        <f t="shared" si="66"/>
        <v>0</v>
      </c>
      <c r="AC313" s="564">
        <f t="shared" si="66"/>
        <v>0</v>
      </c>
      <c r="AD313" s="563">
        <f>SUM(AD212,AD167,AD89,AD161,AD219,AD71,AD77,AD206,AD34,AD225,AD308,AD28)</f>
        <v>0</v>
      </c>
      <c r="AE313" s="564">
        <f t="shared" si="66"/>
        <v>0</v>
      </c>
      <c r="AF313" s="565">
        <f t="shared" ref="AF313:AK313" si="67">SUM(AF212,AF167,AF89,AF161,AF219,AF71,AF77,AF206,AF34,AF225,AF28)</f>
        <v>0</v>
      </c>
      <c r="AG313" s="567">
        <f t="shared" si="67"/>
        <v>0</v>
      </c>
      <c r="AH313" s="564">
        <f t="shared" si="67"/>
        <v>0</v>
      </c>
      <c r="AI313" s="564">
        <f t="shared" si="67"/>
        <v>0</v>
      </c>
      <c r="AJ313" s="563">
        <f t="shared" si="67"/>
        <v>0</v>
      </c>
      <c r="AK313" s="564">
        <f t="shared" si="67"/>
        <v>0</v>
      </c>
      <c r="AL313" s="565"/>
      <c r="AM313" s="563"/>
      <c r="AN313" s="564"/>
      <c r="AO313" s="564"/>
      <c r="AP313" s="564"/>
      <c r="AQ313" s="564"/>
      <c r="AR313" s="565"/>
      <c r="AS313" s="567"/>
      <c r="AT313" s="565"/>
      <c r="AU313" s="563"/>
      <c r="AV313" s="564"/>
      <c r="AW313" s="568"/>
      <c r="AX313" s="564"/>
      <c r="AY313" s="565"/>
      <c r="AZ313" s="566"/>
      <c r="BA313" s="568"/>
      <c r="BB313" s="760"/>
      <c r="BC313" s="761">
        <f>SUM(BC206,BC243,BC212,BC167,BC161,BC89,BC231,BC28,BC237,BC71,BC308,BC34,BC219,BC77,BC225)</f>
        <v>3322</v>
      </c>
    </row>
    <row r="314" spans="1:55" ht="49.5" hidden="1" customHeight="1" thickBot="1" x14ac:dyDescent="0.65">
      <c r="A314" s="1455"/>
      <c r="B314" s="1476"/>
      <c r="C314" s="1482" t="s">
        <v>501</v>
      </c>
      <c r="D314" s="1482"/>
      <c r="E314" s="1483"/>
      <c r="F314" s="1484"/>
      <c r="G314" s="1485"/>
      <c r="H314" s="390" t="e">
        <f t="shared" ref="H314:AJ314" si="68">G314+H310-H313</f>
        <v>#VALUE!</v>
      </c>
      <c r="I314" s="391" t="e">
        <f t="shared" si="68"/>
        <v>#VALUE!</v>
      </c>
      <c r="J314" s="392" t="e">
        <f t="shared" si="68"/>
        <v>#VALUE!</v>
      </c>
      <c r="K314" s="392" t="e">
        <f t="shared" si="68"/>
        <v>#VALUE!</v>
      </c>
      <c r="L314" s="475" t="e">
        <f t="shared" si="68"/>
        <v>#VALUE!</v>
      </c>
      <c r="M314" s="390" t="e">
        <f t="shared" si="68"/>
        <v>#VALUE!</v>
      </c>
      <c r="N314" s="393" t="e">
        <f t="shared" si="68"/>
        <v>#VALUE!</v>
      </c>
      <c r="O314" s="393" t="e">
        <f t="shared" si="68"/>
        <v>#VALUE!</v>
      </c>
      <c r="P314" s="393" t="e">
        <f t="shared" si="68"/>
        <v>#VALUE!</v>
      </c>
      <c r="Q314" s="394" t="e">
        <f t="shared" si="68"/>
        <v>#VALUE!</v>
      </c>
      <c r="R314" s="390" t="e">
        <f t="shared" si="68"/>
        <v>#VALUE!</v>
      </c>
      <c r="S314" s="487" t="e">
        <f t="shared" si="68"/>
        <v>#VALUE!</v>
      </c>
      <c r="T314" s="477" t="e">
        <f t="shared" si="68"/>
        <v>#VALUE!</v>
      </c>
      <c r="U314" s="478" t="e">
        <f t="shared" si="68"/>
        <v>#VALUE!</v>
      </c>
      <c r="V314" s="479" t="e">
        <f t="shared" si="68"/>
        <v>#VALUE!</v>
      </c>
      <c r="W314" s="480" t="e">
        <f t="shared" si="68"/>
        <v>#VALUE!</v>
      </c>
      <c r="X314" s="478" t="e">
        <f t="shared" si="68"/>
        <v>#VALUE!</v>
      </c>
      <c r="Y314" s="487" t="e">
        <f t="shared" si="68"/>
        <v>#VALUE!</v>
      </c>
      <c r="Z314" s="477" t="e">
        <f t="shared" si="68"/>
        <v>#VALUE!</v>
      </c>
      <c r="AA314" s="479" t="e">
        <f t="shared" si="68"/>
        <v>#VALUE!</v>
      </c>
      <c r="AB314" s="480" t="e">
        <f t="shared" si="68"/>
        <v>#VALUE!</v>
      </c>
      <c r="AC314" s="477" t="e">
        <f t="shared" si="68"/>
        <v>#VALUE!</v>
      </c>
      <c r="AD314" s="487" t="e">
        <f t="shared" si="68"/>
        <v>#VALUE!</v>
      </c>
      <c r="AE314" s="477" t="e">
        <f t="shared" si="68"/>
        <v>#VALUE!</v>
      </c>
      <c r="AF314" s="478" t="e">
        <f t="shared" si="68"/>
        <v>#VALUE!</v>
      </c>
      <c r="AG314" s="480" t="e">
        <f t="shared" si="68"/>
        <v>#VALUE!</v>
      </c>
      <c r="AH314" s="477" t="e">
        <f t="shared" si="68"/>
        <v>#VALUE!</v>
      </c>
      <c r="AI314" s="477" t="e">
        <f t="shared" si="68"/>
        <v>#VALUE!</v>
      </c>
      <c r="AJ314" s="487" t="e">
        <f t="shared" si="68"/>
        <v>#VALUE!</v>
      </c>
      <c r="AK314" s="477"/>
      <c r="AL314" s="478"/>
      <c r="AM314" s="487"/>
      <c r="AN314" s="477"/>
      <c r="AO314" s="477"/>
      <c r="AP314" s="477"/>
      <c r="AQ314" s="477"/>
      <c r="AR314" s="478"/>
      <c r="AS314" s="480"/>
      <c r="AT314" s="478"/>
      <c r="AU314" s="487"/>
      <c r="AV314" s="477"/>
      <c r="AW314" s="488"/>
      <c r="AX314" s="477"/>
      <c r="AY314" s="478"/>
      <c r="AZ314" s="479"/>
      <c r="BA314" s="488"/>
      <c r="BB314" s="597"/>
      <c r="BC314" s="598"/>
    </row>
    <row r="315" spans="1:55" ht="38.25" customHeight="1" thickBot="1" x14ac:dyDescent="0.65">
      <c r="A315" s="1512" t="s">
        <v>575</v>
      </c>
      <c r="B315" s="1513"/>
      <c r="C315" s="1513"/>
      <c r="D315" s="1513"/>
      <c r="E315" s="1513"/>
      <c r="F315" s="1513"/>
      <c r="G315" s="1513"/>
      <c r="H315" s="1183">
        <f>SUM(H28,H34,H40,H77,H71,H89,H116,H161,H167,H208,H214)</f>
        <v>227</v>
      </c>
      <c r="I315" s="1184">
        <f>SUM(I28,I34,I40,I77,I71,I89,I116,I161,I167,I208,I214)</f>
        <v>238</v>
      </c>
      <c r="J315" s="1184">
        <f>SUM(J28,J34,J40,J77,J71,J89,J116,J161,J167,J208,J214)</f>
        <v>224</v>
      </c>
      <c r="K315" s="1184">
        <f t="shared" ref="K315:Y315" si="69">SUM(K28,K34,K40,K77,K71,K89,K116,K161,K167,K208,K214)</f>
        <v>231</v>
      </c>
      <c r="L315" s="1185">
        <f t="shared" si="69"/>
        <v>218</v>
      </c>
      <c r="M315" s="1186">
        <f t="shared" si="69"/>
        <v>200</v>
      </c>
      <c r="N315" s="1187">
        <f t="shared" si="69"/>
        <v>245</v>
      </c>
      <c r="O315" s="1187">
        <f t="shared" si="69"/>
        <v>244</v>
      </c>
      <c r="P315" s="1184">
        <f t="shared" si="69"/>
        <v>230</v>
      </c>
      <c r="Q315" s="1188">
        <f t="shared" si="69"/>
        <v>240</v>
      </c>
      <c r="R315" s="1186">
        <f t="shared" si="69"/>
        <v>250</v>
      </c>
      <c r="S315" s="1184">
        <f t="shared" si="69"/>
        <v>259</v>
      </c>
      <c r="T315" s="1187">
        <f t="shared" si="69"/>
        <v>255</v>
      </c>
      <c r="U315" s="1184">
        <f t="shared" si="69"/>
        <v>254</v>
      </c>
      <c r="V315" s="1188">
        <f t="shared" si="69"/>
        <v>256</v>
      </c>
      <c r="W315" s="1186">
        <f t="shared" si="69"/>
        <v>249</v>
      </c>
      <c r="X315" s="1189">
        <f t="shared" si="69"/>
        <v>252</v>
      </c>
      <c r="Y315" s="1189">
        <f t="shared" si="69"/>
        <v>235</v>
      </c>
      <c r="Z315" s="1184">
        <f>SUM(Z28,Z34,Z40,Z77,Z71,Z89,Z116,Z161,Z167,Z208,Z214)</f>
        <v>0</v>
      </c>
      <c r="AA315" s="1188">
        <f>SUM(AA28,AA34,AA40,AA77,AA71,AA89,AA116,AA161,AA167,AA208,AA214)</f>
        <v>0</v>
      </c>
      <c r="AB315" s="1186">
        <f>SUM(AB28,AB34,AB40,AB77,AB71,AB89,AB116,AB161,AB167,AB208,AB214)</f>
        <v>0</v>
      </c>
      <c r="AC315" s="1184">
        <f>SUM(AC28,AC34,AC40,AC77,AC71,AC89,AC116,AC161,AC167,AC208,AC214)</f>
        <v>0</v>
      </c>
      <c r="AD315" s="1184">
        <f>SUM(AD28,AD34,AD40,AD77,AD71,AD89,AD116,AD161,AD167,AD208,AD214)</f>
        <v>0</v>
      </c>
      <c r="AE315" s="1187">
        <f t="shared" ref="AE315:BB315" si="70">SUM(AE28,AE34,AE40,AE65,AE71,AE89,AE116,AE161,AE167,AE208,AE214)</f>
        <v>0</v>
      </c>
      <c r="AF315" s="1188">
        <f t="shared" si="70"/>
        <v>0</v>
      </c>
      <c r="AG315" s="1186">
        <f t="shared" si="70"/>
        <v>0</v>
      </c>
      <c r="AH315" s="1187">
        <f t="shared" si="70"/>
        <v>0</v>
      </c>
      <c r="AI315" s="1184">
        <f t="shared" si="70"/>
        <v>0</v>
      </c>
      <c r="AJ315" s="1184">
        <f t="shared" si="70"/>
        <v>0</v>
      </c>
      <c r="AK315" s="1184">
        <f t="shared" si="70"/>
        <v>0</v>
      </c>
      <c r="AL315" s="1184">
        <f t="shared" si="70"/>
        <v>0</v>
      </c>
      <c r="AM315" s="1184">
        <f t="shared" si="70"/>
        <v>0</v>
      </c>
      <c r="AN315" s="1184">
        <f t="shared" si="70"/>
        <v>0</v>
      </c>
      <c r="AO315" s="1189">
        <f t="shared" si="70"/>
        <v>0</v>
      </c>
      <c r="AP315" s="1189">
        <f t="shared" si="70"/>
        <v>0</v>
      </c>
      <c r="AQ315" s="1189">
        <f t="shared" si="70"/>
        <v>0</v>
      </c>
      <c r="AR315" s="1189">
        <f t="shared" si="70"/>
        <v>0</v>
      </c>
      <c r="AS315" s="1189">
        <f t="shared" si="70"/>
        <v>0</v>
      </c>
      <c r="AT315" s="1189">
        <f t="shared" si="70"/>
        <v>0</v>
      </c>
      <c r="AU315" s="1189">
        <f t="shared" si="70"/>
        <v>0</v>
      </c>
      <c r="AV315" s="1189">
        <f t="shared" si="70"/>
        <v>0</v>
      </c>
      <c r="AW315" s="1189">
        <f t="shared" si="70"/>
        <v>0</v>
      </c>
      <c r="AX315" s="1189">
        <f t="shared" si="70"/>
        <v>0</v>
      </c>
      <c r="AY315" s="1189">
        <f t="shared" si="70"/>
        <v>0</v>
      </c>
      <c r="AZ315" s="1189">
        <f t="shared" si="70"/>
        <v>0</v>
      </c>
      <c r="BA315" s="1189">
        <f t="shared" si="70"/>
        <v>2088</v>
      </c>
      <c r="BB315" s="1189">
        <f t="shared" si="70"/>
        <v>0</v>
      </c>
      <c r="BC315" s="1190">
        <f>SUM(K315:BB315)</f>
        <v>5706</v>
      </c>
    </row>
    <row r="316" spans="1:55" ht="27" hidden="1" customHeight="1" thickBot="1" x14ac:dyDescent="0.65">
      <c r="A316" s="1459" t="s">
        <v>576</v>
      </c>
      <c r="B316" s="1464"/>
      <c r="C316" s="1491" t="s">
        <v>577</v>
      </c>
      <c r="D316" s="1492"/>
      <c r="E316" s="1191"/>
      <c r="F316" s="1497"/>
      <c r="G316" s="553" t="s">
        <v>493</v>
      </c>
      <c r="H316" s="1038"/>
      <c r="I316" s="1039"/>
      <c r="J316" s="1040"/>
      <c r="K316" s="1042"/>
      <c r="L316" s="1041"/>
      <c r="M316" s="1038"/>
      <c r="N316" s="1042"/>
      <c r="O316" s="1192">
        <f t="shared" ref="O316:O342" si="71">SUM(O215,O168,O90,O162,O222,O72,O78,O209,O35,O228,O29)</f>
        <v>254</v>
      </c>
      <c r="P316" s="1042"/>
      <c r="Q316" s="1039"/>
      <c r="R316" s="1038"/>
      <c r="S316" s="1193"/>
      <c r="T316" s="1194"/>
      <c r="U316" s="1195"/>
      <c r="V316" s="1196"/>
      <c r="W316" s="1197"/>
      <c r="X316" s="262"/>
      <c r="Y316" s="263"/>
      <c r="Z316" s="264"/>
      <c r="AA316" s="262"/>
      <c r="AB316" s="261"/>
      <c r="AC316" s="264"/>
      <c r="AD316" s="264"/>
      <c r="AE316" s="264"/>
      <c r="AF316" s="262"/>
      <c r="AG316" s="261"/>
      <c r="AH316" s="264"/>
      <c r="AI316" s="264"/>
      <c r="AJ316" s="263"/>
      <c r="AK316" s="264"/>
      <c r="AL316" s="262"/>
      <c r="AM316" s="263"/>
      <c r="AN316" s="264"/>
      <c r="AO316" s="264"/>
      <c r="AP316" s="264"/>
      <c r="AQ316" s="262"/>
      <c r="AR316" s="1198"/>
      <c r="AS316" s="261"/>
      <c r="AT316" s="262"/>
      <c r="AU316" s="263"/>
      <c r="AV316" s="264"/>
      <c r="AW316" s="1076"/>
      <c r="AX316" s="264"/>
      <c r="AY316" s="262"/>
      <c r="AZ316" s="265"/>
      <c r="BA316" s="1048"/>
      <c r="BB316" s="590"/>
      <c r="BC316" s="198"/>
    </row>
    <row r="317" spans="1:55" ht="27" hidden="1" customHeight="1" thickBot="1" x14ac:dyDescent="0.65">
      <c r="A317" s="525"/>
      <c r="B317" s="276"/>
      <c r="C317" s="1493"/>
      <c r="D317" s="1494"/>
      <c r="E317" s="1199"/>
      <c r="F317" s="1498"/>
      <c r="G317" s="628" t="s">
        <v>495</v>
      </c>
      <c r="H317" s="1177"/>
      <c r="I317" s="1178"/>
      <c r="J317" s="1179"/>
      <c r="K317" s="1181"/>
      <c r="L317" s="1180"/>
      <c r="M317" s="1177"/>
      <c r="N317" s="1181"/>
      <c r="O317" s="1200">
        <f t="shared" si="71"/>
        <v>369</v>
      </c>
      <c r="P317" s="1181"/>
      <c r="Q317" s="1178"/>
      <c r="R317" s="1177"/>
      <c r="S317" s="1201"/>
      <c r="T317" s="1202"/>
      <c r="U317" s="237"/>
      <c r="V317" s="240"/>
      <c r="W317" s="241"/>
      <c r="X317" s="237"/>
      <c r="Y317" s="238"/>
      <c r="Z317" s="239"/>
      <c r="AA317" s="237"/>
      <c r="AB317" s="241"/>
      <c r="AC317" s="239"/>
      <c r="AD317" s="239"/>
      <c r="AE317" s="239"/>
      <c r="AF317" s="237"/>
      <c r="AG317" s="241"/>
      <c r="AH317" s="239"/>
      <c r="AI317" s="239"/>
      <c r="AJ317" s="238"/>
      <c r="AK317" s="239"/>
      <c r="AL317" s="237"/>
      <c r="AM317" s="238"/>
      <c r="AN317" s="239"/>
      <c r="AO317" s="239"/>
      <c r="AP317" s="239"/>
      <c r="AQ317" s="237"/>
      <c r="AR317" s="1203"/>
      <c r="AS317" s="241"/>
      <c r="AT317" s="237"/>
      <c r="AU317" s="238"/>
      <c r="AV317" s="239"/>
      <c r="AW317" s="242"/>
      <c r="AX317" s="239"/>
      <c r="AY317" s="237"/>
      <c r="AZ317" s="240"/>
      <c r="BA317" s="242"/>
      <c r="BB317" s="243"/>
      <c r="BC317" s="244"/>
    </row>
    <row r="318" spans="1:55" ht="27" hidden="1" customHeight="1" thickBot="1" x14ac:dyDescent="0.65">
      <c r="A318" s="1500" t="s">
        <v>578</v>
      </c>
      <c r="B318" s="1501"/>
      <c r="C318" s="1495"/>
      <c r="D318" s="1496"/>
      <c r="E318" s="1204" t="s">
        <v>579</v>
      </c>
      <c r="F318" s="1499"/>
      <c r="G318" s="172" t="s">
        <v>497</v>
      </c>
      <c r="H318" s="983"/>
      <c r="I318" s="809"/>
      <c r="J318" s="984"/>
      <c r="K318" s="986"/>
      <c r="L318" s="985"/>
      <c r="M318" s="983"/>
      <c r="N318" s="986"/>
      <c r="O318" s="1200">
        <f t="shared" si="71"/>
        <v>194</v>
      </c>
      <c r="P318" s="986"/>
      <c r="Q318" s="809"/>
      <c r="R318" s="983"/>
      <c r="S318" s="252"/>
      <c r="T318" s="252"/>
      <c r="U318" s="255"/>
      <c r="V318" s="253"/>
      <c r="W318" s="254"/>
      <c r="X318" s="255"/>
      <c r="Y318" s="250"/>
      <c r="Z318" s="252"/>
      <c r="AA318" s="255"/>
      <c r="AB318" s="254"/>
      <c r="AC318" s="252"/>
      <c r="AD318" s="252"/>
      <c r="AE318" s="252"/>
      <c r="AF318" s="255"/>
      <c r="AG318" s="254"/>
      <c r="AH318" s="252"/>
      <c r="AI318" s="252"/>
      <c r="AJ318" s="250"/>
      <c r="AK318" s="252"/>
      <c r="AL318" s="255"/>
      <c r="AM318" s="250"/>
      <c r="AN318" s="252"/>
      <c r="AO318" s="252"/>
      <c r="AP318" s="252"/>
      <c r="AQ318" s="255"/>
      <c r="AR318" s="1205"/>
      <c r="AS318" s="254"/>
      <c r="AT318" s="255"/>
      <c r="AU318" s="250"/>
      <c r="AV318" s="252"/>
      <c r="AW318" s="988"/>
      <c r="AX318" s="252"/>
      <c r="AY318" s="255"/>
      <c r="AZ318" s="253"/>
      <c r="BA318" s="988"/>
      <c r="BB318" s="989"/>
      <c r="BC318" s="546"/>
    </row>
    <row r="319" spans="1:55" ht="27" hidden="1" customHeight="1" thickBot="1" x14ac:dyDescent="0.65">
      <c r="A319" s="1472" t="s">
        <v>498</v>
      </c>
      <c r="B319" s="1473"/>
      <c r="C319" s="1477" t="s">
        <v>499</v>
      </c>
      <c r="D319" s="1477"/>
      <c r="E319" s="1478"/>
      <c r="F319" s="1479"/>
      <c r="G319" s="1477"/>
      <c r="H319" s="297"/>
      <c r="I319" s="298"/>
      <c r="J319" s="299"/>
      <c r="K319" s="300"/>
      <c r="L319" s="990"/>
      <c r="M319" s="297"/>
      <c r="N319" s="300"/>
      <c r="O319" s="1200">
        <f t="shared" si="71"/>
        <v>197</v>
      </c>
      <c r="P319" s="300"/>
      <c r="Q319" s="298"/>
      <c r="R319" s="297"/>
      <c r="S319" s="992"/>
      <c r="T319" s="992"/>
      <c r="U319" s="993"/>
      <c r="V319" s="994"/>
      <c r="W319" s="995"/>
      <c r="X319" s="993"/>
      <c r="Y319" s="991"/>
      <c r="Z319" s="992"/>
      <c r="AA319" s="993"/>
      <c r="AB319" s="995"/>
      <c r="AC319" s="992"/>
      <c r="AD319" s="992"/>
      <c r="AE319" s="992"/>
      <c r="AF319" s="993"/>
      <c r="AG319" s="995"/>
      <c r="AH319" s="992"/>
      <c r="AI319" s="992"/>
      <c r="AJ319" s="991"/>
      <c r="AK319" s="992"/>
      <c r="AL319" s="993"/>
      <c r="AM319" s="991"/>
      <c r="AN319" s="992"/>
      <c r="AO319" s="992"/>
      <c r="AP319" s="992"/>
      <c r="AQ319" s="993"/>
      <c r="AR319" s="1206"/>
      <c r="AS319" s="995"/>
      <c r="AT319" s="993"/>
      <c r="AU319" s="991"/>
      <c r="AV319" s="992"/>
      <c r="AW319" s="996"/>
      <c r="AX319" s="992"/>
      <c r="AY319" s="993"/>
      <c r="AZ319" s="994"/>
      <c r="BA319" s="996"/>
      <c r="BB319" s="997"/>
      <c r="BC319" s="655"/>
    </row>
    <row r="320" spans="1:55" ht="27" hidden="1" customHeight="1" thickBot="1" x14ac:dyDescent="0.65">
      <c r="A320" s="1474"/>
      <c r="B320" s="1475"/>
      <c r="C320" s="1480" t="s">
        <v>500</v>
      </c>
      <c r="D320" s="1480"/>
      <c r="E320" s="1481"/>
      <c r="F320" s="1474"/>
      <c r="G320" s="1433"/>
      <c r="H320" s="274"/>
      <c r="I320" s="169"/>
      <c r="J320" s="275"/>
      <c r="K320" s="276"/>
      <c r="L320" s="998"/>
      <c r="M320" s="274"/>
      <c r="N320" s="276"/>
      <c r="O320" s="1200">
        <f t="shared" si="71"/>
        <v>116</v>
      </c>
      <c r="P320" s="276"/>
      <c r="Q320" s="169"/>
      <c r="R320" s="274"/>
      <c r="S320" s="888"/>
      <c r="T320" s="888"/>
      <c r="U320" s="1000"/>
      <c r="V320" s="1002"/>
      <c r="W320" s="1026"/>
      <c r="X320" s="1000"/>
      <c r="Y320" s="1027"/>
      <c r="Z320" s="888"/>
      <c r="AA320" s="1000"/>
      <c r="AB320" s="1026"/>
      <c r="AC320" s="888"/>
      <c r="AD320" s="888"/>
      <c r="AE320" s="888"/>
      <c r="AF320" s="1000"/>
      <c r="AG320" s="1026"/>
      <c r="AH320" s="888"/>
      <c r="AI320" s="888"/>
      <c r="AJ320" s="1027"/>
      <c r="AK320" s="888"/>
      <c r="AL320" s="1000"/>
      <c r="AM320" s="1027"/>
      <c r="AN320" s="888"/>
      <c r="AO320" s="888"/>
      <c r="AP320" s="888"/>
      <c r="AQ320" s="1000"/>
      <c r="AR320" s="1207"/>
      <c r="AS320" s="1026"/>
      <c r="AT320" s="1000"/>
      <c r="AU320" s="1027"/>
      <c r="AV320" s="888"/>
      <c r="AW320" s="1001"/>
      <c r="AX320" s="888"/>
      <c r="AY320" s="1000"/>
      <c r="AZ320" s="1002"/>
      <c r="BA320" s="1001"/>
      <c r="BB320" s="1003"/>
      <c r="BC320" s="472"/>
    </row>
    <row r="321" spans="1:55" ht="27" hidden="1" customHeight="1" thickBot="1" x14ac:dyDescent="0.65">
      <c r="A321" s="1455"/>
      <c r="B321" s="1476"/>
      <c r="C321" s="1482" t="s">
        <v>501</v>
      </c>
      <c r="D321" s="1482"/>
      <c r="E321" s="1483"/>
      <c r="F321" s="1484"/>
      <c r="G321" s="1485"/>
      <c r="H321" s="241"/>
      <c r="I321" s="237"/>
      <c r="J321" s="238"/>
      <c r="K321" s="239"/>
      <c r="L321" s="1004"/>
      <c r="M321" s="241"/>
      <c r="N321" s="239"/>
      <c r="O321" s="1200" t="e">
        <f t="shared" si="71"/>
        <v>#VALUE!</v>
      </c>
      <c r="P321" s="239"/>
      <c r="Q321" s="237"/>
      <c r="R321" s="241"/>
      <c r="S321" s="1006"/>
      <c r="T321" s="1006"/>
      <c r="U321" s="1007"/>
      <c r="V321" s="1008"/>
      <c r="W321" s="1009"/>
      <c r="X321" s="1007"/>
      <c r="Y321" s="1005"/>
      <c r="Z321" s="1006"/>
      <c r="AA321" s="1007"/>
      <c r="AB321" s="1009"/>
      <c r="AC321" s="1006"/>
      <c r="AD321" s="1006"/>
      <c r="AE321" s="1006"/>
      <c r="AF321" s="1007"/>
      <c r="AG321" s="1009"/>
      <c r="AH321" s="1006"/>
      <c r="AI321" s="1006"/>
      <c r="AJ321" s="1005"/>
      <c r="AK321" s="1006"/>
      <c r="AL321" s="1007"/>
      <c r="AM321" s="1005"/>
      <c r="AN321" s="1006"/>
      <c r="AO321" s="1006"/>
      <c r="AP321" s="1006"/>
      <c r="AQ321" s="1007"/>
      <c r="AR321" s="1208"/>
      <c r="AS321" s="1009"/>
      <c r="AT321" s="1007"/>
      <c r="AU321" s="1005"/>
      <c r="AV321" s="1006"/>
      <c r="AW321" s="1010"/>
      <c r="AX321" s="1006"/>
      <c r="AY321" s="1007"/>
      <c r="AZ321" s="1008"/>
      <c r="BA321" s="1010"/>
      <c r="BB321" s="1011"/>
      <c r="BC321" s="490"/>
    </row>
    <row r="322" spans="1:55" ht="27" hidden="1" customHeight="1" thickBot="1" x14ac:dyDescent="0.65">
      <c r="A322" s="1474" t="s">
        <v>580</v>
      </c>
      <c r="B322" s="1475"/>
      <c r="C322" s="1504" t="s">
        <v>581</v>
      </c>
      <c r="D322" s="1505"/>
      <c r="E322" s="914"/>
      <c r="F322" s="1498"/>
      <c r="G322" s="1037" t="s">
        <v>493</v>
      </c>
      <c r="H322" s="1038"/>
      <c r="I322" s="1039"/>
      <c r="J322" s="1040"/>
      <c r="K322" s="1042"/>
      <c r="L322" s="1041"/>
      <c r="M322" s="1038"/>
      <c r="N322" s="1042"/>
      <c r="O322" s="1200">
        <f t="shared" si="71"/>
        <v>39</v>
      </c>
      <c r="P322" s="1042"/>
      <c r="Q322" s="1039"/>
      <c r="R322" s="1038"/>
      <c r="S322" s="264"/>
      <c r="T322" s="264"/>
      <c r="U322" s="262"/>
      <c r="V322" s="265"/>
      <c r="W322" s="261"/>
      <c r="X322" s="262"/>
      <c r="Y322" s="1040"/>
      <c r="Z322" s="1042"/>
      <c r="AA322" s="1039"/>
      <c r="AB322" s="261"/>
      <c r="AC322" s="264"/>
      <c r="AD322" s="264"/>
      <c r="AE322" s="264"/>
      <c r="AF322" s="262"/>
      <c r="AG322" s="261"/>
      <c r="AH322" s="264"/>
      <c r="AI322" s="264"/>
      <c r="AJ322" s="263"/>
      <c r="AK322" s="264"/>
      <c r="AL322" s="262"/>
      <c r="AM322" s="263"/>
      <c r="AN322" s="264"/>
      <c r="AO322" s="264"/>
      <c r="AP322" s="264"/>
      <c r="AQ322" s="262"/>
      <c r="AR322" s="1198"/>
      <c r="AS322" s="261"/>
      <c r="AT322" s="262"/>
      <c r="AU322" s="263"/>
      <c r="AV322" s="264"/>
      <c r="AW322" s="1076"/>
      <c r="AX322" s="264"/>
      <c r="AY322" s="262"/>
      <c r="AZ322" s="265"/>
      <c r="BA322" s="1076"/>
      <c r="BB322" s="1077"/>
      <c r="BC322" s="570"/>
    </row>
    <row r="323" spans="1:55" ht="27" hidden="1" customHeight="1" thickBot="1" x14ac:dyDescent="0.65">
      <c r="A323" s="525"/>
      <c r="B323" s="276"/>
      <c r="C323" s="1504"/>
      <c r="D323" s="1505"/>
      <c r="E323" s="914"/>
      <c r="F323" s="1498"/>
      <c r="G323" s="172" t="s">
        <v>508</v>
      </c>
      <c r="H323" s="274"/>
      <c r="I323" s="169"/>
      <c r="J323" s="275"/>
      <c r="K323" s="276"/>
      <c r="L323" s="998"/>
      <c r="M323" s="274"/>
      <c r="N323" s="276"/>
      <c r="O323" s="1200">
        <f t="shared" si="71"/>
        <v>79</v>
      </c>
      <c r="P323" s="276"/>
      <c r="Q323" s="169"/>
      <c r="R323" s="274"/>
      <c r="S323" s="276"/>
      <c r="T323" s="276"/>
      <c r="U323" s="169"/>
      <c r="V323" s="277"/>
      <c r="W323" s="274"/>
      <c r="X323" s="169"/>
      <c r="Y323" s="275"/>
      <c r="Z323" s="276"/>
      <c r="AA323" s="169"/>
      <c r="AB323" s="274"/>
      <c r="AC323" s="276"/>
      <c r="AD323" s="276"/>
      <c r="AE323" s="276"/>
      <c r="AF323" s="169"/>
      <c r="AG323" s="274"/>
      <c r="AH323" s="276"/>
      <c r="AI323" s="276"/>
      <c r="AJ323" s="275"/>
      <c r="AK323" s="276"/>
      <c r="AL323" s="169"/>
      <c r="AM323" s="275"/>
      <c r="AN323" s="276"/>
      <c r="AO323" s="276"/>
      <c r="AP323" s="276"/>
      <c r="AQ323" s="169"/>
      <c r="AR323" s="1209"/>
      <c r="AS323" s="274"/>
      <c r="AT323" s="169"/>
      <c r="AU323" s="275"/>
      <c r="AV323" s="276"/>
      <c r="AW323" s="1048"/>
      <c r="AX323" s="276"/>
      <c r="AY323" s="169"/>
      <c r="AZ323" s="277"/>
      <c r="BA323" s="1048"/>
      <c r="BB323" s="590"/>
      <c r="BC323" s="573"/>
    </row>
    <row r="324" spans="1:55" ht="27" hidden="1" customHeight="1" thickBot="1" x14ac:dyDescent="0.65">
      <c r="A324" s="1500"/>
      <c r="B324" s="1501"/>
      <c r="C324" s="1506"/>
      <c r="D324" s="1507"/>
      <c r="E324" s="915" t="s">
        <v>582</v>
      </c>
      <c r="F324" s="1499"/>
      <c r="G324" s="1210" t="s">
        <v>495</v>
      </c>
      <c r="H324" s="1211"/>
      <c r="I324" s="1212"/>
      <c r="J324" s="1213"/>
      <c r="K324" s="1214"/>
      <c r="L324" s="1215"/>
      <c r="M324" s="1211"/>
      <c r="N324" s="1214"/>
      <c r="O324" s="1200">
        <f t="shared" si="71"/>
        <v>69</v>
      </c>
      <c r="P324" s="1214"/>
      <c r="Q324" s="1212"/>
      <c r="R324" s="1211"/>
      <c r="S324" s="252"/>
      <c r="T324" s="252"/>
      <c r="U324" s="255"/>
      <c r="V324" s="253"/>
      <c r="W324" s="254"/>
      <c r="X324" s="255"/>
      <c r="Y324" s="1213"/>
      <c r="Z324" s="1214"/>
      <c r="AA324" s="1212"/>
      <c r="AB324" s="254"/>
      <c r="AC324" s="252"/>
      <c r="AD324" s="252"/>
      <c r="AE324" s="252"/>
      <c r="AF324" s="255"/>
      <c r="AG324" s="254"/>
      <c r="AH324" s="252"/>
      <c r="AI324" s="252"/>
      <c r="AJ324" s="250"/>
      <c r="AK324" s="252"/>
      <c r="AL324" s="255"/>
      <c r="AM324" s="250"/>
      <c r="AN324" s="252"/>
      <c r="AO324" s="252"/>
      <c r="AP324" s="252"/>
      <c r="AQ324" s="255"/>
      <c r="AR324" s="1205"/>
      <c r="AS324" s="254"/>
      <c r="AT324" s="255"/>
      <c r="AU324" s="250"/>
      <c r="AV324" s="252"/>
      <c r="AW324" s="988"/>
      <c r="AX324" s="252"/>
      <c r="AY324" s="255"/>
      <c r="AZ324" s="253"/>
      <c r="BA324" s="988"/>
      <c r="BB324" s="989"/>
      <c r="BC324" s="546"/>
    </row>
    <row r="325" spans="1:55" ht="27" hidden="1" customHeight="1" thickBot="1" x14ac:dyDescent="0.65">
      <c r="A325" s="1472" t="s">
        <v>498</v>
      </c>
      <c r="B325" s="1473"/>
      <c r="C325" s="1477" t="s">
        <v>499</v>
      </c>
      <c r="D325" s="1477"/>
      <c r="E325" s="1478"/>
      <c r="F325" s="1479"/>
      <c r="G325" s="1477"/>
      <c r="H325" s="297"/>
      <c r="I325" s="298"/>
      <c r="J325" s="299"/>
      <c r="K325" s="300"/>
      <c r="L325" s="990"/>
      <c r="M325" s="297"/>
      <c r="N325" s="300"/>
      <c r="O325" s="1200">
        <f t="shared" si="71"/>
        <v>30</v>
      </c>
      <c r="P325" s="300"/>
      <c r="Q325" s="298"/>
      <c r="R325" s="297"/>
      <c r="S325" s="992"/>
      <c r="T325" s="992"/>
      <c r="U325" s="993"/>
      <c r="V325" s="994"/>
      <c r="W325" s="995"/>
      <c r="X325" s="993"/>
      <c r="Y325" s="299"/>
      <c r="Z325" s="300"/>
      <c r="AA325" s="298"/>
      <c r="AB325" s="995"/>
      <c r="AC325" s="992"/>
      <c r="AD325" s="992"/>
      <c r="AE325" s="992"/>
      <c r="AF325" s="993"/>
      <c r="AG325" s="995"/>
      <c r="AH325" s="992"/>
      <c r="AI325" s="992"/>
      <c r="AJ325" s="991"/>
      <c r="AK325" s="992"/>
      <c r="AL325" s="993"/>
      <c r="AM325" s="991"/>
      <c r="AN325" s="992"/>
      <c r="AO325" s="992"/>
      <c r="AP325" s="992"/>
      <c r="AQ325" s="993"/>
      <c r="AR325" s="1206"/>
      <c r="AS325" s="995"/>
      <c r="AT325" s="993"/>
      <c r="AU325" s="991"/>
      <c r="AV325" s="992"/>
      <c r="AW325" s="996"/>
      <c r="AX325" s="992"/>
      <c r="AY325" s="993"/>
      <c r="AZ325" s="994"/>
      <c r="BA325" s="996"/>
      <c r="BB325" s="997"/>
      <c r="BC325" s="309"/>
    </row>
    <row r="326" spans="1:55" ht="27" hidden="1" customHeight="1" thickBot="1" x14ac:dyDescent="0.65">
      <c r="A326" s="1474"/>
      <c r="B326" s="1475"/>
      <c r="C326" s="1480" t="s">
        <v>500</v>
      </c>
      <c r="D326" s="1480"/>
      <c r="E326" s="1481"/>
      <c r="F326" s="1474"/>
      <c r="G326" s="1433"/>
      <c r="H326" s="274"/>
      <c r="I326" s="169"/>
      <c r="J326" s="275"/>
      <c r="K326" s="276"/>
      <c r="L326" s="998"/>
      <c r="M326" s="274"/>
      <c r="N326" s="276"/>
      <c r="O326" s="1200">
        <f t="shared" si="71"/>
        <v>0</v>
      </c>
      <c r="P326" s="276"/>
      <c r="Q326" s="169"/>
      <c r="R326" s="274"/>
      <c r="S326" s="264"/>
      <c r="T326" s="264"/>
      <c r="U326" s="262"/>
      <c r="V326" s="265"/>
      <c r="W326" s="261"/>
      <c r="X326" s="262"/>
      <c r="Y326" s="275"/>
      <c r="Z326" s="276"/>
      <c r="AA326" s="169"/>
      <c r="AB326" s="261"/>
      <c r="AC326" s="264"/>
      <c r="AD326" s="264"/>
      <c r="AE326" s="264"/>
      <c r="AF326" s="262"/>
      <c r="AG326" s="261"/>
      <c r="AH326" s="264"/>
      <c r="AI326" s="264"/>
      <c r="AJ326" s="263"/>
      <c r="AK326" s="264"/>
      <c r="AL326" s="262"/>
      <c r="AM326" s="263"/>
      <c r="AN326" s="264"/>
      <c r="AO326" s="264"/>
      <c r="AP326" s="264"/>
      <c r="AQ326" s="262"/>
      <c r="AR326" s="1198"/>
      <c r="AS326" s="261"/>
      <c r="AT326" s="262"/>
      <c r="AU326" s="263"/>
      <c r="AV326" s="264"/>
      <c r="AW326" s="1076"/>
      <c r="AX326" s="264"/>
      <c r="AY326" s="262"/>
      <c r="AZ326" s="265"/>
      <c r="BA326" s="1076"/>
      <c r="BB326" s="1077"/>
      <c r="BC326" s="570"/>
    </row>
    <row r="327" spans="1:55" ht="27" hidden="1" customHeight="1" thickBot="1" x14ac:dyDescent="0.65">
      <c r="A327" s="1474"/>
      <c r="B327" s="1475"/>
      <c r="C327" s="1485" t="s">
        <v>501</v>
      </c>
      <c r="D327" s="1485"/>
      <c r="E327" s="1511"/>
      <c r="F327" s="1484"/>
      <c r="G327" s="1485"/>
      <c r="H327" s="241"/>
      <c r="I327" s="237"/>
      <c r="J327" s="238"/>
      <c r="K327" s="239"/>
      <c r="L327" s="1004"/>
      <c r="M327" s="241"/>
      <c r="N327" s="239"/>
      <c r="O327" s="1200">
        <f t="shared" si="71"/>
        <v>0</v>
      </c>
      <c r="P327" s="239"/>
      <c r="Q327" s="237"/>
      <c r="R327" s="241"/>
      <c r="S327" s="1006"/>
      <c r="T327" s="1006"/>
      <c r="U327" s="1007"/>
      <c r="V327" s="1008"/>
      <c r="W327" s="1009"/>
      <c r="X327" s="1007"/>
      <c r="Y327" s="238"/>
      <c r="Z327" s="239"/>
      <c r="AA327" s="237"/>
      <c r="AB327" s="1009"/>
      <c r="AC327" s="1006"/>
      <c r="AD327" s="1006"/>
      <c r="AE327" s="1006"/>
      <c r="AF327" s="1007"/>
      <c r="AG327" s="1009"/>
      <c r="AH327" s="1006"/>
      <c r="AI327" s="1006"/>
      <c r="AJ327" s="1005"/>
      <c r="AK327" s="1006"/>
      <c r="AL327" s="1007"/>
      <c r="AM327" s="1005"/>
      <c r="AN327" s="1006"/>
      <c r="AO327" s="1006"/>
      <c r="AP327" s="1006"/>
      <c r="AQ327" s="1007"/>
      <c r="AR327" s="1208"/>
      <c r="AS327" s="1009"/>
      <c r="AT327" s="1007"/>
      <c r="AU327" s="1005"/>
      <c r="AV327" s="1006"/>
      <c r="AW327" s="1010"/>
      <c r="AX327" s="1006"/>
      <c r="AY327" s="1007"/>
      <c r="AZ327" s="1008"/>
      <c r="BA327" s="1010"/>
      <c r="BB327" s="1011"/>
      <c r="BC327" s="244"/>
    </row>
    <row r="328" spans="1:55" ht="27" hidden="1" customHeight="1" thickBot="1" x14ac:dyDescent="0.65">
      <c r="A328" s="1459" t="s">
        <v>583</v>
      </c>
      <c r="B328" s="1464"/>
      <c r="C328" s="1502" t="s">
        <v>584</v>
      </c>
      <c r="D328" s="1503"/>
      <c r="E328" s="1216"/>
      <c r="F328" s="1497"/>
      <c r="G328" s="553" t="s">
        <v>493</v>
      </c>
      <c r="H328" s="1064"/>
      <c r="I328" s="1065"/>
      <c r="J328" s="1066"/>
      <c r="K328" s="1068"/>
      <c r="L328" s="1067"/>
      <c r="M328" s="1064"/>
      <c r="N328" s="1068"/>
      <c r="O328" s="1200" t="e">
        <f t="shared" si="71"/>
        <v>#VALUE!</v>
      </c>
      <c r="P328" s="1068"/>
      <c r="Q328" s="1065"/>
      <c r="R328" s="1064"/>
      <c r="S328" s="883"/>
      <c r="T328" s="883"/>
      <c r="U328" s="1013"/>
      <c r="V328" s="1016"/>
      <c r="W328" s="1012"/>
      <c r="X328" s="1013"/>
      <c r="Y328" s="1066"/>
      <c r="Z328" s="1068"/>
      <c r="AA328" s="1065"/>
      <c r="AB328" s="1012"/>
      <c r="AC328" s="883"/>
      <c r="AD328" s="883"/>
      <c r="AE328" s="883"/>
      <c r="AF328" s="1013"/>
      <c r="AG328" s="1012"/>
      <c r="AH328" s="883"/>
      <c r="AI328" s="883"/>
      <c r="AJ328" s="1014"/>
      <c r="AK328" s="883"/>
      <c r="AL328" s="1013"/>
      <c r="AM328" s="1014"/>
      <c r="AN328" s="883"/>
      <c r="AO328" s="883"/>
      <c r="AP328" s="883"/>
      <c r="AQ328" s="1013"/>
      <c r="AR328" s="1217"/>
      <c r="AS328" s="1012"/>
      <c r="AT328" s="1013"/>
      <c r="AU328" s="1014"/>
      <c r="AV328" s="883"/>
      <c r="AW328" s="1045"/>
      <c r="AX328" s="883"/>
      <c r="AY328" s="1013"/>
      <c r="AZ328" s="1016"/>
      <c r="BA328" s="1045"/>
      <c r="BB328" s="1046"/>
      <c r="BC328" s="721"/>
    </row>
    <row r="329" spans="1:55" ht="27" hidden="1" customHeight="1" thickBot="1" x14ac:dyDescent="0.65">
      <c r="A329" s="525"/>
      <c r="B329" s="276"/>
      <c r="C329" s="1504"/>
      <c r="D329" s="1505"/>
      <c r="E329" s="914"/>
      <c r="F329" s="1498"/>
      <c r="G329" s="172" t="s">
        <v>508</v>
      </c>
      <c r="H329" s="274"/>
      <c r="I329" s="169"/>
      <c r="J329" s="275"/>
      <c r="K329" s="276"/>
      <c r="L329" s="998"/>
      <c r="M329" s="274"/>
      <c r="N329" s="276"/>
      <c r="O329" s="1200">
        <f t="shared" si="71"/>
        <v>0</v>
      </c>
      <c r="P329" s="276"/>
      <c r="Q329" s="169"/>
      <c r="R329" s="274"/>
      <c r="S329" s="276"/>
      <c r="T329" s="276"/>
      <c r="U329" s="169"/>
      <c r="V329" s="277"/>
      <c r="W329" s="274"/>
      <c r="X329" s="169"/>
      <c r="Y329" s="275"/>
      <c r="Z329" s="276"/>
      <c r="AA329" s="169"/>
      <c r="AB329" s="274"/>
      <c r="AC329" s="276"/>
      <c r="AD329" s="276"/>
      <c r="AE329" s="276"/>
      <c r="AF329" s="169"/>
      <c r="AG329" s="274"/>
      <c r="AH329" s="276"/>
      <c r="AI329" s="276"/>
      <c r="AJ329" s="275"/>
      <c r="AK329" s="276"/>
      <c r="AL329" s="169"/>
      <c r="AM329" s="275"/>
      <c r="AN329" s="276"/>
      <c r="AO329" s="276"/>
      <c r="AP329" s="276"/>
      <c r="AQ329" s="169"/>
      <c r="AR329" s="1209"/>
      <c r="AS329" s="274"/>
      <c r="AT329" s="169"/>
      <c r="AU329" s="275"/>
      <c r="AV329" s="276"/>
      <c r="AW329" s="1048"/>
      <c r="AX329" s="276"/>
      <c r="AY329" s="169"/>
      <c r="AZ329" s="277"/>
      <c r="BA329" s="1048"/>
      <c r="BB329" s="590"/>
      <c r="BC329" s="573"/>
    </row>
    <row r="330" spans="1:55" ht="27" hidden="1" customHeight="1" thickBot="1" x14ac:dyDescent="0.65">
      <c r="A330" s="1500"/>
      <c r="B330" s="1501"/>
      <c r="C330" s="1506"/>
      <c r="D330" s="1507"/>
      <c r="E330" s="915" t="s">
        <v>585</v>
      </c>
      <c r="F330" s="1499"/>
      <c r="G330" s="1210" t="s">
        <v>495</v>
      </c>
      <c r="H330" s="1211"/>
      <c r="I330" s="1212"/>
      <c r="J330" s="1213"/>
      <c r="K330" s="1214"/>
      <c r="L330" s="1215"/>
      <c r="M330" s="1211"/>
      <c r="N330" s="1214"/>
      <c r="O330" s="1200">
        <f t="shared" si="71"/>
        <v>0</v>
      </c>
      <c r="P330" s="1214"/>
      <c r="Q330" s="1212"/>
      <c r="R330" s="1211"/>
      <c r="S330" s="252"/>
      <c r="T330" s="252"/>
      <c r="U330" s="255"/>
      <c r="V330" s="253"/>
      <c r="W330" s="254"/>
      <c r="X330" s="255"/>
      <c r="Y330" s="1213"/>
      <c r="Z330" s="1214"/>
      <c r="AA330" s="1212"/>
      <c r="AB330" s="254"/>
      <c r="AC330" s="252"/>
      <c r="AD330" s="252"/>
      <c r="AE330" s="252"/>
      <c r="AF330" s="255"/>
      <c r="AG330" s="254"/>
      <c r="AH330" s="252"/>
      <c r="AI330" s="252"/>
      <c r="AJ330" s="250"/>
      <c r="AK330" s="252"/>
      <c r="AL330" s="255"/>
      <c r="AM330" s="250"/>
      <c r="AN330" s="252"/>
      <c r="AO330" s="252"/>
      <c r="AP330" s="252"/>
      <c r="AQ330" s="255"/>
      <c r="AR330" s="1205"/>
      <c r="AS330" s="254"/>
      <c r="AT330" s="255"/>
      <c r="AU330" s="250"/>
      <c r="AV330" s="252"/>
      <c r="AW330" s="988"/>
      <c r="AX330" s="252"/>
      <c r="AY330" s="255"/>
      <c r="AZ330" s="253"/>
      <c r="BA330" s="988"/>
      <c r="BB330" s="989"/>
      <c r="BC330" s="546"/>
    </row>
    <row r="331" spans="1:55" ht="27" hidden="1" customHeight="1" thickBot="1" x14ac:dyDescent="0.65">
      <c r="A331" s="1472" t="s">
        <v>498</v>
      </c>
      <c r="B331" s="1473"/>
      <c r="C331" s="1477" t="s">
        <v>499</v>
      </c>
      <c r="D331" s="1477"/>
      <c r="E331" s="1478"/>
      <c r="F331" s="1479"/>
      <c r="G331" s="1477"/>
      <c r="H331" s="297"/>
      <c r="I331" s="298"/>
      <c r="J331" s="299"/>
      <c r="K331" s="300"/>
      <c r="L331" s="990"/>
      <c r="M331" s="297"/>
      <c r="N331" s="300"/>
      <c r="O331" s="1200">
        <f t="shared" si="71"/>
        <v>0</v>
      </c>
      <c r="P331" s="300"/>
      <c r="Q331" s="298"/>
      <c r="R331" s="297"/>
      <c r="S331" s="992"/>
      <c r="T331" s="992"/>
      <c r="U331" s="993"/>
      <c r="V331" s="994"/>
      <c r="W331" s="995"/>
      <c r="X331" s="993"/>
      <c r="Y331" s="299"/>
      <c r="Z331" s="300"/>
      <c r="AA331" s="298"/>
      <c r="AB331" s="995"/>
      <c r="AC331" s="992"/>
      <c r="AD331" s="992"/>
      <c r="AE331" s="992"/>
      <c r="AF331" s="993"/>
      <c r="AG331" s="995"/>
      <c r="AH331" s="992"/>
      <c r="AI331" s="992"/>
      <c r="AJ331" s="991"/>
      <c r="AK331" s="992"/>
      <c r="AL331" s="993"/>
      <c r="AM331" s="991"/>
      <c r="AN331" s="992"/>
      <c r="AO331" s="992"/>
      <c r="AP331" s="992"/>
      <c r="AQ331" s="993"/>
      <c r="AR331" s="1206"/>
      <c r="AS331" s="995"/>
      <c r="AT331" s="993"/>
      <c r="AU331" s="991"/>
      <c r="AV331" s="992"/>
      <c r="AW331" s="996"/>
      <c r="AX331" s="992"/>
      <c r="AY331" s="993"/>
      <c r="AZ331" s="994"/>
      <c r="BA331" s="996"/>
      <c r="BB331" s="997"/>
      <c r="BC331" s="309"/>
    </row>
    <row r="332" spans="1:55" ht="27" hidden="1" customHeight="1" thickBot="1" x14ac:dyDescent="0.65">
      <c r="A332" s="1474"/>
      <c r="B332" s="1475"/>
      <c r="C332" s="1480" t="s">
        <v>500</v>
      </c>
      <c r="D332" s="1480"/>
      <c r="E332" s="1481"/>
      <c r="F332" s="1474"/>
      <c r="G332" s="1433"/>
      <c r="H332" s="274"/>
      <c r="I332" s="169"/>
      <c r="J332" s="275"/>
      <c r="K332" s="276"/>
      <c r="L332" s="998"/>
      <c r="M332" s="274"/>
      <c r="N332" s="276"/>
      <c r="O332" s="1200">
        <f t="shared" si="71"/>
        <v>0</v>
      </c>
      <c r="P332" s="276"/>
      <c r="Q332" s="169"/>
      <c r="R332" s="274"/>
      <c r="S332" s="264"/>
      <c r="T332" s="264"/>
      <c r="U332" s="262"/>
      <c r="V332" s="265"/>
      <c r="W332" s="261"/>
      <c r="X332" s="262"/>
      <c r="Y332" s="275"/>
      <c r="Z332" s="276"/>
      <c r="AA332" s="169"/>
      <c r="AB332" s="261"/>
      <c r="AC332" s="264"/>
      <c r="AD332" s="264"/>
      <c r="AE332" s="264"/>
      <c r="AF332" s="262"/>
      <c r="AG332" s="261"/>
      <c r="AH332" s="264"/>
      <c r="AI332" s="264"/>
      <c r="AJ332" s="263"/>
      <c r="AK332" s="264"/>
      <c r="AL332" s="262"/>
      <c r="AM332" s="263"/>
      <c r="AN332" s="264"/>
      <c r="AO332" s="264"/>
      <c r="AP332" s="264"/>
      <c r="AQ332" s="262"/>
      <c r="AR332" s="1198"/>
      <c r="AS332" s="261"/>
      <c r="AT332" s="262"/>
      <c r="AU332" s="263"/>
      <c r="AV332" s="264"/>
      <c r="AW332" s="1076"/>
      <c r="AX332" s="264"/>
      <c r="AY332" s="262"/>
      <c r="AZ332" s="265"/>
      <c r="BA332" s="1076"/>
      <c r="BB332" s="1077"/>
      <c r="BC332" s="570"/>
    </row>
    <row r="333" spans="1:55" ht="27" hidden="1" customHeight="1" thickBot="1" x14ac:dyDescent="0.65">
      <c r="A333" s="1455"/>
      <c r="B333" s="1476"/>
      <c r="C333" s="1482" t="s">
        <v>501</v>
      </c>
      <c r="D333" s="1482"/>
      <c r="E333" s="1483"/>
      <c r="F333" s="1484"/>
      <c r="G333" s="1485"/>
      <c r="H333" s="241"/>
      <c r="I333" s="237"/>
      <c r="J333" s="238"/>
      <c r="K333" s="239"/>
      <c r="L333" s="1004"/>
      <c r="M333" s="241"/>
      <c r="N333" s="239"/>
      <c r="O333" s="1200">
        <f t="shared" si="71"/>
        <v>0</v>
      </c>
      <c r="P333" s="239"/>
      <c r="Q333" s="237"/>
      <c r="R333" s="241"/>
      <c r="S333" s="1006"/>
      <c r="T333" s="1006"/>
      <c r="U333" s="1007"/>
      <c r="V333" s="1008"/>
      <c r="W333" s="1009"/>
      <c r="X333" s="1007"/>
      <c r="Y333" s="238"/>
      <c r="Z333" s="239"/>
      <c r="AA333" s="237"/>
      <c r="AB333" s="1009"/>
      <c r="AC333" s="1006"/>
      <c r="AD333" s="1006"/>
      <c r="AE333" s="1006"/>
      <c r="AF333" s="1007"/>
      <c r="AG333" s="1009"/>
      <c r="AH333" s="1006"/>
      <c r="AI333" s="1006"/>
      <c r="AJ333" s="1005"/>
      <c r="AK333" s="1006"/>
      <c r="AL333" s="1007"/>
      <c r="AM333" s="1005"/>
      <c r="AN333" s="1006"/>
      <c r="AO333" s="1006"/>
      <c r="AP333" s="1006"/>
      <c r="AQ333" s="1007"/>
      <c r="AR333" s="1208"/>
      <c r="AS333" s="1009"/>
      <c r="AT333" s="1007"/>
      <c r="AU333" s="1005"/>
      <c r="AV333" s="1006"/>
      <c r="AW333" s="1010"/>
      <c r="AX333" s="1006"/>
      <c r="AY333" s="1007"/>
      <c r="AZ333" s="1008"/>
      <c r="BA333" s="1010"/>
      <c r="BB333" s="1011"/>
      <c r="BC333" s="244"/>
    </row>
    <row r="334" spans="1:55" ht="27" hidden="1" customHeight="1" thickBot="1" x14ac:dyDescent="0.65">
      <c r="A334" s="1459" t="s">
        <v>586</v>
      </c>
      <c r="B334" s="1464"/>
      <c r="C334" s="1502" t="s">
        <v>587</v>
      </c>
      <c r="D334" s="1503"/>
      <c r="E334" s="1216"/>
      <c r="F334" s="1497"/>
      <c r="G334" s="553" t="s">
        <v>493</v>
      </c>
      <c r="H334" s="1064"/>
      <c r="I334" s="1065"/>
      <c r="J334" s="1066"/>
      <c r="K334" s="1068"/>
      <c r="L334" s="1067"/>
      <c r="M334" s="1064"/>
      <c r="N334" s="1068"/>
      <c r="O334" s="1200" t="e">
        <f t="shared" si="71"/>
        <v>#VALUE!</v>
      </c>
      <c r="P334" s="1068"/>
      <c r="Q334" s="1065"/>
      <c r="R334" s="1064"/>
      <c r="S334" s="883"/>
      <c r="T334" s="883"/>
      <c r="U334" s="1013"/>
      <c r="V334" s="1016"/>
      <c r="W334" s="1012"/>
      <c r="X334" s="1013"/>
      <c r="Y334" s="1066"/>
      <c r="Z334" s="1068"/>
      <c r="AA334" s="1065"/>
      <c r="AB334" s="1012"/>
      <c r="AC334" s="883"/>
      <c r="AD334" s="883"/>
      <c r="AE334" s="883"/>
      <c r="AF334" s="1013"/>
      <c r="AG334" s="1012"/>
      <c r="AH334" s="883"/>
      <c r="AI334" s="883"/>
      <c r="AJ334" s="1014"/>
      <c r="AK334" s="883"/>
      <c r="AL334" s="1013"/>
      <c r="AM334" s="1014"/>
      <c r="AN334" s="883"/>
      <c r="AO334" s="883"/>
      <c r="AP334" s="883"/>
      <c r="AQ334" s="1013"/>
      <c r="AR334" s="1217"/>
      <c r="AS334" s="1012"/>
      <c r="AT334" s="1013"/>
      <c r="AU334" s="1014"/>
      <c r="AV334" s="883"/>
      <c r="AW334" s="1045"/>
      <c r="AX334" s="883"/>
      <c r="AY334" s="1013"/>
      <c r="AZ334" s="1016"/>
      <c r="BA334" s="1045"/>
      <c r="BB334" s="1046"/>
      <c r="BC334" s="721"/>
    </row>
    <row r="335" spans="1:55" ht="27" hidden="1" customHeight="1" thickBot="1" x14ac:dyDescent="0.65">
      <c r="A335" s="525"/>
      <c r="B335" s="276"/>
      <c r="C335" s="1504"/>
      <c r="D335" s="1505"/>
      <c r="E335" s="914"/>
      <c r="F335" s="1498"/>
      <c r="G335" s="172" t="s">
        <v>508</v>
      </c>
      <c r="H335" s="274"/>
      <c r="I335" s="169"/>
      <c r="J335" s="275"/>
      <c r="K335" s="276"/>
      <c r="L335" s="998"/>
      <c r="M335" s="274"/>
      <c r="N335" s="276"/>
      <c r="O335" s="1200">
        <f t="shared" si="71"/>
        <v>0</v>
      </c>
      <c r="P335" s="276"/>
      <c r="Q335" s="169"/>
      <c r="R335" s="274"/>
      <c r="S335" s="239"/>
      <c r="T335" s="239"/>
      <c r="U335" s="237"/>
      <c r="V335" s="240"/>
      <c r="W335" s="241"/>
      <c r="X335" s="169"/>
      <c r="Y335" s="275"/>
      <c r="Z335" s="276"/>
      <c r="AA335" s="169"/>
      <c r="AB335" s="241"/>
      <c r="AC335" s="239"/>
      <c r="AD335" s="239"/>
      <c r="AE335" s="239"/>
      <c r="AF335" s="237"/>
      <c r="AG335" s="241"/>
      <c r="AH335" s="276"/>
      <c r="AI335" s="239"/>
      <c r="AJ335" s="238"/>
      <c r="AK335" s="239"/>
      <c r="AL335" s="237"/>
      <c r="AM335" s="275"/>
      <c r="AN335" s="276"/>
      <c r="AO335" s="276"/>
      <c r="AP335" s="276"/>
      <c r="AQ335" s="237"/>
      <c r="AR335" s="1203"/>
      <c r="AS335" s="241"/>
      <c r="AT335" s="237"/>
      <c r="AU335" s="238"/>
      <c r="AV335" s="239"/>
      <c r="AW335" s="1048"/>
      <c r="AX335" s="276"/>
      <c r="AY335" s="169"/>
      <c r="AZ335" s="277"/>
      <c r="BA335" s="1048"/>
      <c r="BB335" s="590"/>
      <c r="BC335" s="573"/>
    </row>
    <row r="336" spans="1:55" ht="27" hidden="1" customHeight="1" thickBot="1" x14ac:dyDescent="0.65">
      <c r="A336" s="1500"/>
      <c r="B336" s="1501"/>
      <c r="C336" s="1506"/>
      <c r="D336" s="1507"/>
      <c r="E336" s="915" t="s">
        <v>562</v>
      </c>
      <c r="F336" s="1499"/>
      <c r="G336" s="1210" t="s">
        <v>495</v>
      </c>
      <c r="H336" s="1211"/>
      <c r="I336" s="1212"/>
      <c r="J336" s="1213"/>
      <c r="K336" s="1214"/>
      <c r="L336" s="1215"/>
      <c r="M336" s="1211"/>
      <c r="N336" s="1214"/>
      <c r="O336" s="1200">
        <f t="shared" si="71"/>
        <v>0</v>
      </c>
      <c r="P336" s="1214"/>
      <c r="Q336" s="1212"/>
      <c r="R336" s="1211"/>
      <c r="S336" s="252"/>
      <c r="T336" s="252"/>
      <c r="U336" s="255"/>
      <c r="V336" s="253"/>
      <c r="W336" s="254"/>
      <c r="X336" s="255"/>
      <c r="Y336" s="1213"/>
      <c r="Z336" s="1214"/>
      <c r="AA336" s="1212"/>
      <c r="AB336" s="254"/>
      <c r="AC336" s="252"/>
      <c r="AD336" s="252"/>
      <c r="AE336" s="252"/>
      <c r="AF336" s="255"/>
      <c r="AG336" s="254"/>
      <c r="AH336" s="252"/>
      <c r="AI336" s="252"/>
      <c r="AJ336" s="250"/>
      <c r="AK336" s="252"/>
      <c r="AL336" s="255"/>
      <c r="AM336" s="250"/>
      <c r="AN336" s="252"/>
      <c r="AO336" s="252"/>
      <c r="AP336" s="252"/>
      <c r="AQ336" s="255"/>
      <c r="AR336" s="1205"/>
      <c r="AS336" s="254"/>
      <c r="AT336" s="255"/>
      <c r="AU336" s="250"/>
      <c r="AV336" s="252"/>
      <c r="AW336" s="988"/>
      <c r="AX336" s="252"/>
      <c r="AY336" s="255"/>
      <c r="AZ336" s="253"/>
      <c r="BA336" s="988"/>
      <c r="BB336" s="989"/>
      <c r="BC336" s="546"/>
    </row>
    <row r="337" spans="1:55" ht="27" hidden="1" customHeight="1" thickBot="1" x14ac:dyDescent="0.65">
      <c r="A337" s="1472" t="s">
        <v>498</v>
      </c>
      <c r="B337" s="1473"/>
      <c r="C337" s="1477" t="s">
        <v>499</v>
      </c>
      <c r="D337" s="1477"/>
      <c r="E337" s="1478"/>
      <c r="F337" s="1479"/>
      <c r="G337" s="1477"/>
      <c r="H337" s="297"/>
      <c r="I337" s="298"/>
      <c r="J337" s="299"/>
      <c r="K337" s="300"/>
      <c r="L337" s="990"/>
      <c r="M337" s="297"/>
      <c r="N337" s="300"/>
      <c r="O337" s="1200">
        <f t="shared" si="71"/>
        <v>0</v>
      </c>
      <c r="P337" s="300"/>
      <c r="Q337" s="298"/>
      <c r="R337" s="297"/>
      <c r="S337" s="992"/>
      <c r="T337" s="992"/>
      <c r="U337" s="993"/>
      <c r="V337" s="994"/>
      <c r="W337" s="995"/>
      <c r="X337" s="993"/>
      <c r="Y337" s="299"/>
      <c r="Z337" s="300"/>
      <c r="AA337" s="298"/>
      <c r="AB337" s="995"/>
      <c r="AC337" s="992"/>
      <c r="AD337" s="992"/>
      <c r="AE337" s="992"/>
      <c r="AF337" s="993"/>
      <c r="AG337" s="995"/>
      <c r="AH337" s="992"/>
      <c r="AI337" s="992"/>
      <c r="AJ337" s="991"/>
      <c r="AK337" s="992"/>
      <c r="AL337" s="993"/>
      <c r="AM337" s="991"/>
      <c r="AN337" s="992"/>
      <c r="AO337" s="992"/>
      <c r="AP337" s="992"/>
      <c r="AQ337" s="993"/>
      <c r="AR337" s="1206"/>
      <c r="AS337" s="995"/>
      <c r="AT337" s="993"/>
      <c r="AU337" s="991"/>
      <c r="AV337" s="992"/>
      <c r="AW337" s="996"/>
      <c r="AX337" s="992"/>
      <c r="AY337" s="993"/>
      <c r="AZ337" s="994"/>
      <c r="BA337" s="996"/>
      <c r="BB337" s="997"/>
      <c r="BC337" s="655"/>
    </row>
    <row r="338" spans="1:55" ht="27" hidden="1" customHeight="1" thickBot="1" x14ac:dyDescent="0.65">
      <c r="A338" s="1474"/>
      <c r="B338" s="1475"/>
      <c r="C338" s="1480" t="s">
        <v>500</v>
      </c>
      <c r="D338" s="1480"/>
      <c r="E338" s="1481"/>
      <c r="F338" s="1474"/>
      <c r="G338" s="1433"/>
      <c r="H338" s="274"/>
      <c r="I338" s="169"/>
      <c r="J338" s="275"/>
      <c r="K338" s="276"/>
      <c r="L338" s="998"/>
      <c r="M338" s="274"/>
      <c r="N338" s="276"/>
      <c r="O338" s="1200">
        <f t="shared" si="71"/>
        <v>0</v>
      </c>
      <c r="P338" s="276"/>
      <c r="Q338" s="169"/>
      <c r="R338" s="274"/>
      <c r="S338" s="1030"/>
      <c r="T338" s="1030"/>
      <c r="U338" s="1031"/>
      <c r="V338" s="1034"/>
      <c r="W338" s="1033"/>
      <c r="X338" s="262"/>
      <c r="Y338" s="275"/>
      <c r="Z338" s="276"/>
      <c r="AA338" s="169"/>
      <c r="AB338" s="1033"/>
      <c r="AC338" s="1030"/>
      <c r="AD338" s="1030"/>
      <c r="AE338" s="1030"/>
      <c r="AF338" s="1031"/>
      <c r="AG338" s="1033"/>
      <c r="AH338" s="1030"/>
      <c r="AI338" s="1030"/>
      <c r="AJ338" s="1029"/>
      <c r="AK338" s="1030"/>
      <c r="AL338" s="1031"/>
      <c r="AM338" s="1029"/>
      <c r="AN338" s="1030"/>
      <c r="AO338" s="1030"/>
      <c r="AP338" s="1030"/>
      <c r="AQ338" s="1031"/>
      <c r="AR338" s="1218"/>
      <c r="AS338" s="1033"/>
      <c r="AT338" s="1031"/>
      <c r="AU338" s="1029"/>
      <c r="AV338" s="1030"/>
      <c r="AW338" s="1076"/>
      <c r="AX338" s="264"/>
      <c r="AY338" s="262"/>
      <c r="AZ338" s="265"/>
      <c r="BA338" s="1076"/>
      <c r="BB338" s="1077"/>
      <c r="BC338" s="570"/>
    </row>
    <row r="339" spans="1:55" ht="27" hidden="1" customHeight="1" thickBot="1" x14ac:dyDescent="0.65">
      <c r="A339" s="1455"/>
      <c r="B339" s="1476"/>
      <c r="C339" s="1482" t="s">
        <v>501</v>
      </c>
      <c r="D339" s="1482"/>
      <c r="E339" s="1483"/>
      <c r="F339" s="1484"/>
      <c r="G339" s="1485"/>
      <c r="H339" s="241"/>
      <c r="I339" s="237"/>
      <c r="J339" s="238"/>
      <c r="K339" s="239"/>
      <c r="L339" s="1004"/>
      <c r="M339" s="241"/>
      <c r="N339" s="239"/>
      <c r="O339" s="1200">
        <f t="shared" si="71"/>
        <v>0</v>
      </c>
      <c r="P339" s="239"/>
      <c r="Q339" s="237"/>
      <c r="R339" s="241"/>
      <c r="S339" s="1006"/>
      <c r="T339" s="1006"/>
      <c r="U339" s="1007"/>
      <c r="V339" s="1008"/>
      <c r="W339" s="1009"/>
      <c r="X339" s="1007"/>
      <c r="Y339" s="238"/>
      <c r="Z339" s="239"/>
      <c r="AA339" s="237"/>
      <c r="AB339" s="1009"/>
      <c r="AC339" s="1006"/>
      <c r="AD339" s="1006"/>
      <c r="AE339" s="1006"/>
      <c r="AF339" s="1007"/>
      <c r="AG339" s="1009"/>
      <c r="AH339" s="1006"/>
      <c r="AI339" s="1006"/>
      <c r="AJ339" s="1005"/>
      <c r="AK339" s="1006"/>
      <c r="AL339" s="1007"/>
      <c r="AM339" s="1005"/>
      <c r="AN339" s="1006"/>
      <c r="AO339" s="1006"/>
      <c r="AP339" s="1006"/>
      <c r="AQ339" s="1007"/>
      <c r="AR339" s="1208"/>
      <c r="AS339" s="1009"/>
      <c r="AT339" s="1007"/>
      <c r="AU339" s="1005"/>
      <c r="AV339" s="1006"/>
      <c r="AW339" s="1010"/>
      <c r="AX339" s="1006"/>
      <c r="AY339" s="1007"/>
      <c r="AZ339" s="1008"/>
      <c r="BA339" s="1010"/>
      <c r="BB339" s="1011"/>
      <c r="BC339" s="490"/>
    </row>
    <row r="340" spans="1:55" ht="27" hidden="1" customHeight="1" thickBot="1" x14ac:dyDescent="0.65">
      <c r="A340" s="1459" t="s">
        <v>580</v>
      </c>
      <c r="B340" s="1464"/>
      <c r="C340" s="1502" t="s">
        <v>588</v>
      </c>
      <c r="D340" s="1503"/>
      <c r="E340" s="1216"/>
      <c r="F340" s="1508"/>
      <c r="G340" s="553" t="s">
        <v>493</v>
      </c>
      <c r="H340" s="1064"/>
      <c r="I340" s="1065"/>
      <c r="J340" s="1066"/>
      <c r="K340" s="1068"/>
      <c r="L340" s="1067"/>
      <c r="M340" s="1064"/>
      <c r="N340" s="1068"/>
      <c r="O340" s="1200">
        <f t="shared" si="71"/>
        <v>0</v>
      </c>
      <c r="P340" s="1068"/>
      <c r="Q340" s="1065"/>
      <c r="R340" s="1064"/>
      <c r="S340" s="883"/>
      <c r="T340" s="883"/>
      <c r="U340" s="1013"/>
      <c r="V340" s="1016"/>
      <c r="W340" s="1012"/>
      <c r="X340" s="1013"/>
      <c r="Y340" s="1066"/>
      <c r="Z340" s="1068"/>
      <c r="AA340" s="1065"/>
      <c r="AB340" s="1012"/>
      <c r="AC340" s="883"/>
      <c r="AD340" s="883"/>
      <c r="AE340" s="883"/>
      <c r="AF340" s="1013"/>
      <c r="AG340" s="1012"/>
      <c r="AH340" s="883"/>
      <c r="AI340" s="883"/>
      <c r="AJ340" s="1014"/>
      <c r="AK340" s="883"/>
      <c r="AL340" s="1013"/>
      <c r="AM340" s="1014"/>
      <c r="AN340" s="883"/>
      <c r="AO340" s="883"/>
      <c r="AP340" s="883"/>
      <c r="AQ340" s="1013"/>
      <c r="AR340" s="1217"/>
      <c r="AS340" s="1012"/>
      <c r="AT340" s="1013"/>
      <c r="AU340" s="1014"/>
      <c r="AV340" s="883"/>
      <c r="AW340" s="1045"/>
      <c r="AX340" s="883"/>
      <c r="AY340" s="1013"/>
      <c r="AZ340" s="1016"/>
      <c r="BA340" s="1045"/>
      <c r="BB340" s="1046"/>
      <c r="BC340" s="721"/>
    </row>
    <row r="341" spans="1:55" ht="27" hidden="1" customHeight="1" thickBot="1" x14ac:dyDescent="0.65">
      <c r="A341" s="525"/>
      <c r="B341" s="276"/>
      <c r="C341" s="1504"/>
      <c r="D341" s="1505"/>
      <c r="E341" s="914"/>
      <c r="F341" s="1509"/>
      <c r="G341" s="172" t="s">
        <v>508</v>
      </c>
      <c r="H341" s="274"/>
      <c r="I341" s="169"/>
      <c r="J341" s="275"/>
      <c r="K341" s="276"/>
      <c r="L341" s="998"/>
      <c r="M341" s="274"/>
      <c r="N341" s="276"/>
      <c r="O341" s="1200">
        <f t="shared" si="71"/>
        <v>0</v>
      </c>
      <c r="P341" s="276"/>
      <c r="Q341" s="169"/>
      <c r="R341" s="274"/>
      <c r="S341" s="276"/>
      <c r="T341" s="276"/>
      <c r="U341" s="169"/>
      <c r="V341" s="277"/>
      <c r="W341" s="274"/>
      <c r="X341" s="169"/>
      <c r="Y341" s="275"/>
      <c r="Z341" s="276"/>
      <c r="AA341" s="169"/>
      <c r="AB341" s="274"/>
      <c r="AC341" s="276"/>
      <c r="AD341" s="276"/>
      <c r="AE341" s="276"/>
      <c r="AF341" s="169"/>
      <c r="AG341" s="274"/>
      <c r="AH341" s="276"/>
      <c r="AI341" s="276"/>
      <c r="AJ341" s="275"/>
      <c r="AK341" s="276"/>
      <c r="AL341" s="169"/>
      <c r="AM341" s="275"/>
      <c r="AN341" s="276"/>
      <c r="AO341" s="276"/>
      <c r="AP341" s="276"/>
      <c r="AQ341" s="169"/>
      <c r="AR341" s="1209"/>
      <c r="AS341" s="274"/>
      <c r="AT341" s="169"/>
      <c r="AU341" s="275"/>
      <c r="AV341" s="276"/>
      <c r="AW341" s="1048"/>
      <c r="AX341" s="276"/>
      <c r="AY341" s="169"/>
      <c r="AZ341" s="277"/>
      <c r="BA341" s="1048"/>
      <c r="BB341" s="590"/>
      <c r="BC341" s="573"/>
    </row>
    <row r="342" spans="1:55" ht="27" hidden="1" customHeight="1" thickBot="1" x14ac:dyDescent="0.65">
      <c r="A342" s="1500"/>
      <c r="B342" s="1501"/>
      <c r="C342" s="1506"/>
      <c r="D342" s="1507"/>
      <c r="E342" s="915" t="s">
        <v>589</v>
      </c>
      <c r="F342" s="1510"/>
      <c r="G342" s="1210" t="s">
        <v>495</v>
      </c>
      <c r="H342" s="1211"/>
      <c r="I342" s="1212"/>
      <c r="J342" s="1213"/>
      <c r="K342" s="1214"/>
      <c r="L342" s="1215"/>
      <c r="M342" s="1211"/>
      <c r="N342" s="1214"/>
      <c r="O342" s="1200">
        <f t="shared" si="71"/>
        <v>0</v>
      </c>
      <c r="P342" s="1214"/>
      <c r="Q342" s="1212"/>
      <c r="R342" s="1211"/>
      <c r="S342" s="252"/>
      <c r="T342" s="252"/>
      <c r="U342" s="255"/>
      <c r="V342" s="253"/>
      <c r="W342" s="254"/>
      <c r="X342" s="255"/>
      <c r="Y342" s="1213"/>
      <c r="Z342" s="1214"/>
      <c r="AA342" s="1212"/>
      <c r="AB342" s="254"/>
      <c r="AC342" s="252"/>
      <c r="AD342" s="252"/>
      <c r="AE342" s="252"/>
      <c r="AF342" s="255"/>
      <c r="AG342" s="254"/>
      <c r="AH342" s="252"/>
      <c r="AI342" s="252"/>
      <c r="AJ342" s="250"/>
      <c r="AK342" s="252"/>
      <c r="AL342" s="255"/>
      <c r="AM342" s="250"/>
      <c r="AN342" s="252"/>
      <c r="AO342" s="252"/>
      <c r="AP342" s="252"/>
      <c r="AQ342" s="255"/>
      <c r="AR342" s="1205"/>
      <c r="AS342" s="254"/>
      <c r="AT342" s="255"/>
      <c r="AU342" s="250"/>
      <c r="AV342" s="252"/>
      <c r="AW342" s="988"/>
      <c r="AX342" s="252"/>
      <c r="AY342" s="255"/>
      <c r="AZ342" s="253"/>
      <c r="BA342" s="988"/>
      <c r="BB342" s="989"/>
      <c r="BC342" s="546"/>
    </row>
    <row r="343" spans="1:55" ht="27" hidden="1" customHeight="1" thickBot="1" x14ac:dyDescent="0.65">
      <c r="A343" s="1472" t="s">
        <v>498</v>
      </c>
      <c r="B343" s="1473"/>
      <c r="C343" s="1477" t="s">
        <v>499</v>
      </c>
      <c r="D343" s="1477"/>
      <c r="E343" s="1478"/>
      <c r="F343" s="1479"/>
      <c r="G343" s="1477"/>
      <c r="H343" s="297"/>
      <c r="I343" s="298"/>
      <c r="J343" s="299"/>
      <c r="K343" s="300"/>
      <c r="L343" s="990"/>
      <c r="M343" s="297"/>
      <c r="N343" s="300"/>
      <c r="O343" s="1200">
        <f t="shared" ref="O343:O348" si="72">SUM(O242,O197,O117,O189,O249,O99,O105,O236,O62,O255,O56)</f>
        <v>0</v>
      </c>
      <c r="P343" s="300"/>
      <c r="Q343" s="298"/>
      <c r="R343" s="297"/>
      <c r="S343" s="992"/>
      <c r="T343" s="992"/>
      <c r="U343" s="993"/>
      <c r="V343" s="994"/>
      <c r="W343" s="995"/>
      <c r="X343" s="993"/>
      <c r="Y343" s="299"/>
      <c r="Z343" s="300"/>
      <c r="AA343" s="298"/>
      <c r="AB343" s="995"/>
      <c r="AC343" s="992"/>
      <c r="AD343" s="992"/>
      <c r="AE343" s="992"/>
      <c r="AF343" s="993"/>
      <c r="AG343" s="995"/>
      <c r="AH343" s="992"/>
      <c r="AI343" s="992"/>
      <c r="AJ343" s="991"/>
      <c r="AK343" s="992"/>
      <c r="AL343" s="993"/>
      <c r="AM343" s="991"/>
      <c r="AN343" s="992"/>
      <c r="AO343" s="992"/>
      <c r="AP343" s="992"/>
      <c r="AQ343" s="993"/>
      <c r="AR343" s="1206"/>
      <c r="AS343" s="995"/>
      <c r="AT343" s="993"/>
      <c r="AU343" s="991"/>
      <c r="AV343" s="992"/>
      <c r="AW343" s="996"/>
      <c r="AX343" s="992"/>
      <c r="AY343" s="993"/>
      <c r="AZ343" s="994"/>
      <c r="BA343" s="996"/>
      <c r="BB343" s="997"/>
      <c r="BC343" s="309"/>
    </row>
    <row r="344" spans="1:55" ht="27" hidden="1" customHeight="1" thickBot="1" x14ac:dyDescent="0.65">
      <c r="A344" s="1474"/>
      <c r="B344" s="1475"/>
      <c r="C344" s="1480" t="s">
        <v>500</v>
      </c>
      <c r="D344" s="1480"/>
      <c r="E344" s="1481"/>
      <c r="F344" s="1474"/>
      <c r="G344" s="1433"/>
      <c r="H344" s="274"/>
      <c r="I344" s="169"/>
      <c r="J344" s="275"/>
      <c r="K344" s="276"/>
      <c r="L344" s="998"/>
      <c r="M344" s="274"/>
      <c r="N344" s="276"/>
      <c r="O344" s="1200">
        <f t="shared" si="72"/>
        <v>0</v>
      </c>
      <c r="P344" s="276"/>
      <c r="Q344" s="169"/>
      <c r="R344" s="274"/>
      <c r="S344" s="264"/>
      <c r="T344" s="264"/>
      <c r="U344" s="262"/>
      <c r="V344" s="265"/>
      <c r="W344" s="261"/>
      <c r="X344" s="262"/>
      <c r="Y344" s="275"/>
      <c r="Z344" s="276"/>
      <c r="AA344" s="169"/>
      <c r="AB344" s="261"/>
      <c r="AC344" s="264"/>
      <c r="AD344" s="264"/>
      <c r="AE344" s="264"/>
      <c r="AF344" s="262"/>
      <c r="AG344" s="261"/>
      <c r="AH344" s="264"/>
      <c r="AI344" s="264"/>
      <c r="AJ344" s="263"/>
      <c r="AK344" s="264"/>
      <c r="AL344" s="262"/>
      <c r="AM344" s="263"/>
      <c r="AN344" s="264"/>
      <c r="AO344" s="264"/>
      <c r="AP344" s="264"/>
      <c r="AQ344" s="262"/>
      <c r="AR344" s="1198"/>
      <c r="AS344" s="261"/>
      <c r="AT344" s="262"/>
      <c r="AU344" s="263"/>
      <c r="AV344" s="264"/>
      <c r="AW344" s="1076"/>
      <c r="AX344" s="264"/>
      <c r="AY344" s="262"/>
      <c r="AZ344" s="265"/>
      <c r="BA344" s="1076"/>
      <c r="BB344" s="1077"/>
      <c r="BC344" s="570"/>
    </row>
    <row r="345" spans="1:55" ht="27" hidden="1" customHeight="1" thickBot="1" x14ac:dyDescent="0.65">
      <c r="A345" s="1455"/>
      <c r="B345" s="1476"/>
      <c r="C345" s="1482" t="s">
        <v>501</v>
      </c>
      <c r="D345" s="1482"/>
      <c r="E345" s="1483"/>
      <c r="F345" s="1484"/>
      <c r="G345" s="1485"/>
      <c r="H345" s="241"/>
      <c r="I345" s="237"/>
      <c r="J345" s="238"/>
      <c r="K345" s="239"/>
      <c r="L345" s="1004"/>
      <c r="M345" s="241"/>
      <c r="N345" s="239"/>
      <c r="O345" s="1200">
        <f t="shared" si="72"/>
        <v>0</v>
      </c>
      <c r="P345" s="239"/>
      <c r="Q345" s="237"/>
      <c r="R345" s="241"/>
      <c r="S345" s="1006"/>
      <c r="T345" s="1006"/>
      <c r="U345" s="1007"/>
      <c r="V345" s="1008"/>
      <c r="W345" s="1009"/>
      <c r="X345" s="1007"/>
      <c r="Y345" s="238"/>
      <c r="Z345" s="239"/>
      <c r="AA345" s="237"/>
      <c r="AB345" s="1009"/>
      <c r="AC345" s="1006"/>
      <c r="AD345" s="1006"/>
      <c r="AE345" s="1006"/>
      <c r="AF345" s="1007"/>
      <c r="AG345" s="1009"/>
      <c r="AH345" s="1006"/>
      <c r="AI345" s="1006"/>
      <c r="AJ345" s="1005"/>
      <c r="AK345" s="1006"/>
      <c r="AL345" s="1007"/>
      <c r="AM345" s="1005"/>
      <c r="AN345" s="1006"/>
      <c r="AO345" s="1006"/>
      <c r="AP345" s="1006"/>
      <c r="AQ345" s="1007"/>
      <c r="AR345" s="1208"/>
      <c r="AS345" s="1009"/>
      <c r="AT345" s="1007"/>
      <c r="AU345" s="1005"/>
      <c r="AV345" s="1006"/>
      <c r="AW345" s="1010"/>
      <c r="AX345" s="1006"/>
      <c r="AY345" s="1007"/>
      <c r="AZ345" s="1008"/>
      <c r="BA345" s="1010"/>
      <c r="BB345" s="1011"/>
      <c r="BC345" s="244"/>
    </row>
    <row r="346" spans="1:55" ht="27" hidden="1" customHeight="1" thickBot="1" x14ac:dyDescent="0.65">
      <c r="A346" s="1459"/>
      <c r="B346" s="1464"/>
      <c r="C346" s="1502"/>
      <c r="D346" s="1503"/>
      <c r="E346" s="1216"/>
      <c r="F346" s="1497"/>
      <c r="G346" s="553" t="s">
        <v>493</v>
      </c>
      <c r="H346" s="1064"/>
      <c r="I346" s="1065"/>
      <c r="J346" s="1066"/>
      <c r="K346" s="1068"/>
      <c r="L346" s="1067"/>
      <c r="M346" s="1064"/>
      <c r="N346" s="1068"/>
      <c r="O346" s="1200">
        <f t="shared" si="72"/>
        <v>0</v>
      </c>
      <c r="P346" s="1068"/>
      <c r="Q346" s="1065"/>
      <c r="R346" s="1064"/>
      <c r="S346" s="883"/>
      <c r="T346" s="883"/>
      <c r="U346" s="1013"/>
      <c r="V346" s="1016"/>
      <c r="W346" s="1012"/>
      <c r="X346" s="1013"/>
      <c r="Y346" s="1066"/>
      <c r="Z346" s="1068"/>
      <c r="AA346" s="1065"/>
      <c r="AB346" s="1021"/>
      <c r="AC346" s="1023"/>
      <c r="AD346" s="1023"/>
      <c r="AE346" s="1023"/>
      <c r="AF346" s="1013"/>
      <c r="AG346" s="1012"/>
      <c r="AH346" s="883"/>
      <c r="AI346" s="1023"/>
      <c r="AJ346" s="1022"/>
      <c r="AK346" s="883"/>
      <c r="AL346" s="1013"/>
      <c r="AM346" s="1014"/>
      <c r="AN346" s="883"/>
      <c r="AO346" s="883"/>
      <c r="AP346" s="883"/>
      <c r="AQ346" s="1013"/>
      <c r="AR346" s="1217"/>
      <c r="AS346" s="1012"/>
      <c r="AT346" s="1013"/>
      <c r="AU346" s="1014"/>
      <c r="AV346" s="883"/>
      <c r="AW346" s="1045"/>
      <c r="AX346" s="883"/>
      <c r="AY346" s="1013"/>
      <c r="AZ346" s="1016"/>
      <c r="BA346" s="1045"/>
      <c r="BB346" s="1046"/>
      <c r="BC346" s="721"/>
    </row>
    <row r="347" spans="1:55" ht="27" hidden="1" customHeight="1" thickBot="1" x14ac:dyDescent="0.65">
      <c r="A347" s="525"/>
      <c r="B347" s="276"/>
      <c r="C347" s="1504"/>
      <c r="D347" s="1505"/>
      <c r="E347" s="914"/>
      <c r="F347" s="1498"/>
      <c r="G347" s="172" t="s">
        <v>508</v>
      </c>
      <c r="H347" s="274"/>
      <c r="I347" s="169"/>
      <c r="J347" s="275"/>
      <c r="K347" s="276"/>
      <c r="L347" s="998"/>
      <c r="M347" s="274"/>
      <c r="N347" s="276"/>
      <c r="O347" s="1200">
        <f t="shared" si="72"/>
        <v>0</v>
      </c>
      <c r="P347" s="276"/>
      <c r="Q347" s="169"/>
      <c r="R347" s="274"/>
      <c r="S347" s="239"/>
      <c r="T347" s="239"/>
      <c r="U347" s="237"/>
      <c r="V347" s="240"/>
      <c r="W347" s="241"/>
      <c r="X347" s="169"/>
      <c r="Y347" s="275"/>
      <c r="Z347" s="276"/>
      <c r="AA347" s="169"/>
      <c r="AB347" s="1033"/>
      <c r="AC347" s="1030"/>
      <c r="AD347" s="1030"/>
      <c r="AE347" s="1030"/>
      <c r="AF347" s="169"/>
      <c r="AG347" s="274"/>
      <c r="AH347" s="276"/>
      <c r="AI347" s="1030"/>
      <c r="AJ347" s="1029"/>
      <c r="AK347" s="276"/>
      <c r="AL347" s="169"/>
      <c r="AM347" s="275"/>
      <c r="AN347" s="276"/>
      <c r="AO347" s="276"/>
      <c r="AP347" s="276"/>
      <c r="AQ347" s="237"/>
      <c r="AR347" s="1203"/>
      <c r="AS347" s="241"/>
      <c r="AT347" s="237"/>
      <c r="AU347" s="238"/>
      <c r="AV347" s="239"/>
      <c r="AW347" s="1048"/>
      <c r="AX347" s="276"/>
      <c r="AY347" s="169"/>
      <c r="AZ347" s="277"/>
      <c r="BA347" s="1048"/>
      <c r="BB347" s="590"/>
      <c r="BC347" s="573"/>
    </row>
    <row r="348" spans="1:55" ht="27" hidden="1" customHeight="1" thickBot="1" x14ac:dyDescent="0.65">
      <c r="A348" s="1500"/>
      <c r="B348" s="1501"/>
      <c r="C348" s="1506"/>
      <c r="D348" s="1507"/>
      <c r="E348" s="915"/>
      <c r="F348" s="1499"/>
      <c r="G348" s="1210" t="s">
        <v>495</v>
      </c>
      <c r="H348" s="1211"/>
      <c r="I348" s="1212"/>
      <c r="J348" s="1213"/>
      <c r="K348" s="1214"/>
      <c r="L348" s="1215"/>
      <c r="M348" s="1211"/>
      <c r="N348" s="1214"/>
      <c r="O348" s="1200">
        <f t="shared" si="72"/>
        <v>0</v>
      </c>
      <c r="P348" s="1214"/>
      <c r="Q348" s="1212"/>
      <c r="R348" s="1211"/>
      <c r="S348" s="252"/>
      <c r="T348" s="252"/>
      <c r="U348" s="255"/>
      <c r="V348" s="253"/>
      <c r="W348" s="254"/>
      <c r="X348" s="255"/>
      <c r="Y348" s="1219"/>
      <c r="Z348" s="1220"/>
      <c r="AA348" s="1221"/>
      <c r="AB348" s="1009"/>
      <c r="AC348" s="1006"/>
      <c r="AD348" s="1006"/>
      <c r="AE348" s="1006"/>
      <c r="AF348" s="255"/>
      <c r="AG348" s="254"/>
      <c r="AH348" s="252"/>
      <c r="AI348" s="1006"/>
      <c r="AJ348" s="1005"/>
      <c r="AK348" s="252"/>
      <c r="AL348" s="255"/>
      <c r="AM348" s="250"/>
      <c r="AN348" s="252"/>
      <c r="AO348" s="252"/>
      <c r="AP348" s="252"/>
      <c r="AQ348" s="255"/>
      <c r="AR348" s="1205"/>
      <c r="AS348" s="254"/>
      <c r="AT348" s="255"/>
      <c r="AU348" s="250"/>
      <c r="AV348" s="252"/>
      <c r="AW348" s="988"/>
      <c r="AX348" s="252"/>
      <c r="AY348" s="255"/>
      <c r="AZ348" s="253"/>
      <c r="BA348" s="988"/>
      <c r="BB348" s="989"/>
      <c r="BC348" s="546"/>
    </row>
    <row r="349" spans="1:55" ht="27" hidden="1" customHeight="1" thickBot="1" x14ac:dyDescent="0.65">
      <c r="A349" s="1472" t="s">
        <v>498</v>
      </c>
      <c r="B349" s="1473"/>
      <c r="C349" s="1477" t="s">
        <v>499</v>
      </c>
      <c r="D349" s="1477"/>
      <c r="E349" s="1478"/>
      <c r="F349" s="1479"/>
      <c r="G349" s="1477"/>
      <c r="H349" s="297"/>
      <c r="I349" s="298"/>
      <c r="J349" s="299"/>
      <c r="K349" s="300"/>
      <c r="L349" s="990"/>
      <c r="M349" s="297"/>
      <c r="N349" s="300"/>
      <c r="O349" s="1200">
        <f t="shared" ref="O349:O362" si="73">SUM(O248,O203,O123,O197,O255,O105,O111,O242,O68,O261,O62)</f>
        <v>0</v>
      </c>
      <c r="P349" s="300"/>
      <c r="Q349" s="298"/>
      <c r="R349" s="297"/>
      <c r="S349" s="992"/>
      <c r="T349" s="992"/>
      <c r="U349" s="993"/>
      <c r="V349" s="994"/>
      <c r="W349" s="995"/>
      <c r="X349" s="993"/>
      <c r="Y349" s="299"/>
      <c r="Z349" s="300"/>
      <c r="AA349" s="298"/>
      <c r="AB349" s="995"/>
      <c r="AC349" s="992"/>
      <c r="AD349" s="992"/>
      <c r="AE349" s="992"/>
      <c r="AF349" s="993"/>
      <c r="AG349" s="995"/>
      <c r="AH349" s="992"/>
      <c r="AI349" s="992"/>
      <c r="AJ349" s="991"/>
      <c r="AK349" s="992"/>
      <c r="AL349" s="993"/>
      <c r="AM349" s="991"/>
      <c r="AN349" s="992"/>
      <c r="AO349" s="992"/>
      <c r="AP349" s="992"/>
      <c r="AQ349" s="993"/>
      <c r="AR349" s="1206"/>
      <c r="AS349" s="995"/>
      <c r="AT349" s="993"/>
      <c r="AU349" s="991"/>
      <c r="AV349" s="992"/>
      <c r="AW349" s="996"/>
      <c r="AX349" s="992"/>
      <c r="AY349" s="993"/>
      <c r="AZ349" s="994"/>
      <c r="BA349" s="996"/>
      <c r="BB349" s="997"/>
      <c r="BC349" s="655"/>
    </row>
    <row r="350" spans="1:55" ht="27" hidden="1" customHeight="1" thickBot="1" x14ac:dyDescent="0.65">
      <c r="A350" s="1474"/>
      <c r="B350" s="1475"/>
      <c r="C350" s="1480" t="s">
        <v>500</v>
      </c>
      <c r="D350" s="1480"/>
      <c r="E350" s="1481"/>
      <c r="F350" s="1474"/>
      <c r="G350" s="1433"/>
      <c r="H350" s="274"/>
      <c r="I350" s="169"/>
      <c r="J350" s="275"/>
      <c r="K350" s="276"/>
      <c r="L350" s="998"/>
      <c r="M350" s="274"/>
      <c r="N350" s="276"/>
      <c r="O350" s="1200">
        <f t="shared" si="73"/>
        <v>0</v>
      </c>
      <c r="P350" s="276"/>
      <c r="Q350" s="169"/>
      <c r="R350" s="274"/>
      <c r="S350" s="1030"/>
      <c r="T350" s="1030"/>
      <c r="U350" s="1031"/>
      <c r="V350" s="1034"/>
      <c r="W350" s="1033"/>
      <c r="X350" s="262"/>
      <c r="Y350" s="275"/>
      <c r="Z350" s="276"/>
      <c r="AA350" s="169"/>
      <c r="AB350" s="1033"/>
      <c r="AC350" s="1030"/>
      <c r="AD350" s="1030"/>
      <c r="AE350" s="1030"/>
      <c r="AF350" s="1031"/>
      <c r="AG350" s="1033"/>
      <c r="AH350" s="1030"/>
      <c r="AI350" s="1030"/>
      <c r="AJ350" s="1029"/>
      <c r="AK350" s="1030"/>
      <c r="AL350" s="1031"/>
      <c r="AM350" s="1029"/>
      <c r="AN350" s="1030"/>
      <c r="AO350" s="1030"/>
      <c r="AP350" s="1030"/>
      <c r="AQ350" s="1031"/>
      <c r="AR350" s="1218"/>
      <c r="AS350" s="1033"/>
      <c r="AT350" s="1031"/>
      <c r="AU350" s="1029"/>
      <c r="AV350" s="1030"/>
      <c r="AW350" s="1076"/>
      <c r="AX350" s="264"/>
      <c r="AY350" s="262"/>
      <c r="AZ350" s="265"/>
      <c r="BA350" s="1076"/>
      <c r="BB350" s="1077"/>
      <c r="BC350" s="570"/>
    </row>
    <row r="351" spans="1:55" ht="27" hidden="1" customHeight="1" thickBot="1" x14ac:dyDescent="0.65">
      <c r="A351" s="1455"/>
      <c r="B351" s="1476"/>
      <c r="C351" s="1482" t="s">
        <v>501</v>
      </c>
      <c r="D351" s="1482"/>
      <c r="E351" s="1483"/>
      <c r="F351" s="1484"/>
      <c r="G351" s="1485"/>
      <c r="H351" s="241"/>
      <c r="I351" s="237"/>
      <c r="J351" s="238"/>
      <c r="K351" s="239"/>
      <c r="L351" s="1004"/>
      <c r="M351" s="241"/>
      <c r="N351" s="239"/>
      <c r="O351" s="1200">
        <f t="shared" si="73"/>
        <v>5</v>
      </c>
      <c r="P351" s="239"/>
      <c r="Q351" s="237"/>
      <c r="R351" s="241"/>
      <c r="S351" s="1222"/>
      <c r="T351" s="1222"/>
      <c r="U351" s="1223"/>
      <c r="V351" s="1224"/>
      <c r="W351" s="1225"/>
      <c r="X351" s="1223"/>
      <c r="Y351" s="238"/>
      <c r="Z351" s="239"/>
      <c r="AA351" s="237"/>
      <c r="AB351" s="1225"/>
      <c r="AC351" s="1222"/>
      <c r="AD351" s="1222"/>
      <c r="AE351" s="1222"/>
      <c r="AF351" s="1223"/>
      <c r="AG351" s="1225"/>
      <c r="AH351" s="1222"/>
      <c r="AI351" s="1222"/>
      <c r="AJ351" s="1226"/>
      <c r="AK351" s="1222"/>
      <c r="AL351" s="1223"/>
      <c r="AM351" s="1226"/>
      <c r="AN351" s="1222"/>
      <c r="AO351" s="1222"/>
      <c r="AP351" s="1222"/>
      <c r="AQ351" s="1223"/>
      <c r="AR351" s="1227"/>
      <c r="AS351" s="1225"/>
      <c r="AT351" s="1223"/>
      <c r="AU351" s="1226"/>
      <c r="AV351" s="1222"/>
      <c r="AW351" s="1228"/>
      <c r="AX351" s="1222"/>
      <c r="AY351" s="1223"/>
      <c r="AZ351" s="1224"/>
      <c r="BA351" s="1228"/>
      <c r="BB351" s="1229"/>
      <c r="BC351" s="589"/>
    </row>
    <row r="352" spans="1:55" ht="27" hidden="1" customHeight="1" thickBot="1" x14ac:dyDescent="0.65">
      <c r="A352" s="1486" t="s">
        <v>590</v>
      </c>
      <c r="B352" s="1487"/>
      <c r="C352" s="1487"/>
      <c r="D352" s="1487"/>
      <c r="E352" s="1487"/>
      <c r="F352" s="1487"/>
      <c r="G352" s="1487"/>
      <c r="H352" s="1230"/>
      <c r="I352" s="1231"/>
      <c r="J352" s="1232"/>
      <c r="K352" s="1233"/>
      <c r="L352" s="1234"/>
      <c r="M352" s="1230"/>
      <c r="N352" s="1233"/>
      <c r="O352" s="1200">
        <f t="shared" si="73"/>
        <v>0</v>
      </c>
      <c r="P352" s="1233"/>
      <c r="Q352" s="1231"/>
      <c r="R352" s="1230"/>
      <c r="S352" s="195"/>
      <c r="T352" s="195"/>
      <c r="U352" s="187"/>
      <c r="V352" s="1104"/>
      <c r="W352" s="186"/>
      <c r="X352" s="187"/>
      <c r="Y352" s="1232"/>
      <c r="Z352" s="1233"/>
      <c r="AA352" s="1231"/>
      <c r="AB352" s="1109"/>
      <c r="AC352" s="195"/>
      <c r="AD352" s="195"/>
      <c r="AE352" s="195"/>
      <c r="AF352" s="187"/>
      <c r="AG352" s="186"/>
      <c r="AH352" s="195"/>
      <c r="AI352" s="195"/>
      <c r="AJ352" s="194"/>
      <c r="AK352" s="195"/>
      <c r="AL352" s="187"/>
      <c r="AM352" s="194"/>
      <c r="AN352" s="195"/>
      <c r="AO352" s="195"/>
      <c r="AP352" s="195"/>
      <c r="AQ352" s="187"/>
      <c r="AR352" s="1235"/>
      <c r="AS352" s="186"/>
      <c r="AT352" s="187"/>
      <c r="AU352" s="194"/>
      <c r="AV352" s="195"/>
      <c r="AW352" s="196"/>
      <c r="AX352" s="195"/>
      <c r="AY352" s="187"/>
      <c r="AZ352" s="1104"/>
      <c r="BA352" s="196"/>
      <c r="BB352" s="197"/>
      <c r="BC352" s="1236"/>
    </row>
    <row r="353" spans="1:55" ht="27" hidden="1" customHeight="1" thickBot="1" x14ac:dyDescent="0.65">
      <c r="A353" s="1488" t="s">
        <v>526</v>
      </c>
      <c r="B353" s="1435"/>
      <c r="C353" s="1435"/>
      <c r="D353" s="1435"/>
      <c r="E353" s="1435"/>
      <c r="F353" s="1435"/>
      <c r="G353" s="1435"/>
      <c r="H353" s="1116"/>
      <c r="I353" s="175"/>
      <c r="J353" s="177"/>
      <c r="K353" s="806"/>
      <c r="L353" s="1117"/>
      <c r="M353" s="1116"/>
      <c r="N353" s="806"/>
      <c r="O353" s="1200">
        <f t="shared" si="73"/>
        <v>0</v>
      </c>
      <c r="P353" s="806"/>
      <c r="Q353" s="175"/>
      <c r="R353" s="1116"/>
      <c r="S353" s="1119"/>
      <c r="T353" s="1119"/>
      <c r="U353" s="1120"/>
      <c r="V353" s="1121"/>
      <c r="W353" s="1122"/>
      <c r="X353" s="1120"/>
      <c r="Y353" s="177"/>
      <c r="Z353" s="806"/>
      <c r="AA353" s="175"/>
      <c r="AB353" s="1122"/>
      <c r="AC353" s="1119"/>
      <c r="AD353" s="1119"/>
      <c r="AE353" s="1119"/>
      <c r="AF353" s="1120"/>
      <c r="AG353" s="1122"/>
      <c r="AH353" s="1119"/>
      <c r="AI353" s="1119"/>
      <c r="AJ353" s="1118"/>
      <c r="AK353" s="1119"/>
      <c r="AL353" s="1120"/>
      <c r="AM353" s="1118"/>
      <c r="AN353" s="1119"/>
      <c r="AO353" s="1119"/>
      <c r="AP353" s="1119"/>
      <c r="AQ353" s="1120"/>
      <c r="AR353" s="1237"/>
      <c r="AS353" s="1122"/>
      <c r="AT353" s="1120"/>
      <c r="AU353" s="1118"/>
      <c r="AV353" s="1119"/>
      <c r="AW353" s="1123"/>
      <c r="AX353" s="1119"/>
      <c r="AY353" s="1120"/>
      <c r="AZ353" s="1121"/>
      <c r="BA353" s="1123"/>
      <c r="BB353" s="1124"/>
      <c r="BC353" s="1125"/>
    </row>
    <row r="354" spans="1:55" ht="27" hidden="1" customHeight="1" thickBot="1" x14ac:dyDescent="0.65">
      <c r="A354" s="1489" t="s">
        <v>525</v>
      </c>
      <c r="B354" s="1490"/>
      <c r="C354" s="1490"/>
      <c r="D354" s="1490"/>
      <c r="E354" s="1490"/>
      <c r="F354" s="1490"/>
      <c r="G354" s="1490"/>
      <c r="H354" s="1102"/>
      <c r="I354" s="1126"/>
      <c r="J354" s="1127"/>
      <c r="K354" s="763"/>
      <c r="L354" s="1128"/>
      <c r="M354" s="1102"/>
      <c r="N354" s="763"/>
      <c r="O354" s="1200">
        <f t="shared" si="73"/>
        <v>0</v>
      </c>
      <c r="P354" s="763"/>
      <c r="Q354" s="1126"/>
      <c r="R354" s="1102"/>
      <c r="S354" s="1238"/>
      <c r="T354" s="1238"/>
      <c r="U354" s="1239"/>
      <c r="V354" s="1240"/>
      <c r="W354" s="1241"/>
      <c r="X354" s="1239"/>
      <c r="Y354" s="1127"/>
      <c r="Z354" s="763"/>
      <c r="AA354" s="1126"/>
      <c r="AB354" s="1241"/>
      <c r="AC354" s="1238"/>
      <c r="AD354" s="1238"/>
      <c r="AE354" s="1238"/>
      <c r="AF354" s="1239"/>
      <c r="AG354" s="1241"/>
      <c r="AH354" s="1238"/>
      <c r="AI354" s="1238"/>
      <c r="AJ354" s="1129"/>
      <c r="AK354" s="1238"/>
      <c r="AL354" s="1239"/>
      <c r="AM354" s="1129"/>
      <c r="AN354" s="1238"/>
      <c r="AO354" s="1238"/>
      <c r="AP354" s="1238"/>
      <c r="AQ354" s="1239"/>
      <c r="AR354" s="1242"/>
      <c r="AS354" s="1241"/>
      <c r="AT354" s="1239"/>
      <c r="AU354" s="1129"/>
      <c r="AV354" s="1238"/>
      <c r="AW354" s="1243"/>
      <c r="AX354" s="1238"/>
      <c r="AY354" s="1239"/>
      <c r="AZ354" s="1240"/>
      <c r="BA354" s="1243"/>
      <c r="BB354" s="1244"/>
      <c r="BC354" s="1132"/>
    </row>
    <row r="355" spans="1:55" ht="27" hidden="1" customHeight="1" thickBot="1" x14ac:dyDescent="0.65">
      <c r="A355" s="1459" t="s">
        <v>576</v>
      </c>
      <c r="B355" s="1464"/>
      <c r="C355" s="1491" t="s">
        <v>577</v>
      </c>
      <c r="D355" s="1492"/>
      <c r="E355" s="1191"/>
      <c r="F355" s="1497"/>
      <c r="G355" s="553" t="s">
        <v>493</v>
      </c>
      <c r="H355" s="1064"/>
      <c r="I355" s="1065"/>
      <c r="J355" s="1066"/>
      <c r="K355" s="1068"/>
      <c r="L355" s="1067"/>
      <c r="M355" s="1064"/>
      <c r="N355" s="1068"/>
      <c r="O355" s="1200">
        <f t="shared" si="73"/>
        <v>0</v>
      </c>
      <c r="P355" s="1068"/>
      <c r="Q355" s="1065"/>
      <c r="R355" s="1064"/>
      <c r="S355" s="883"/>
      <c r="T355" s="883"/>
      <c r="U355" s="1013"/>
      <c r="V355" s="1016"/>
      <c r="W355" s="1012"/>
      <c r="X355" s="1013"/>
      <c r="Y355" s="1014"/>
      <c r="Z355" s="883"/>
      <c r="AA355" s="1013"/>
      <c r="AB355" s="1012"/>
      <c r="AC355" s="883"/>
      <c r="AD355" s="883"/>
      <c r="AE355" s="883"/>
      <c r="AF355" s="1013"/>
      <c r="AG355" s="1012"/>
      <c r="AH355" s="883"/>
      <c r="AI355" s="883"/>
      <c r="AJ355" s="1014"/>
      <c r="AK355" s="883"/>
      <c r="AL355" s="1013"/>
      <c r="AM355" s="1014"/>
      <c r="AN355" s="883"/>
      <c r="AO355" s="883"/>
      <c r="AP355" s="883"/>
      <c r="AQ355" s="1013"/>
      <c r="AR355" s="1217"/>
      <c r="AS355" s="1012"/>
      <c r="AT355" s="1013"/>
      <c r="AU355" s="1014"/>
      <c r="AV355" s="883"/>
      <c r="AW355" s="1045"/>
      <c r="AX355" s="883"/>
      <c r="AY355" s="1013"/>
      <c r="AZ355" s="1016"/>
      <c r="BA355" s="1161"/>
      <c r="BB355" s="1162"/>
      <c r="BC355" s="198"/>
    </row>
    <row r="356" spans="1:55" ht="27" hidden="1" customHeight="1" thickBot="1" x14ac:dyDescent="0.65">
      <c r="A356" s="525"/>
      <c r="B356" s="276"/>
      <c r="C356" s="1493"/>
      <c r="D356" s="1494"/>
      <c r="E356" s="1199"/>
      <c r="F356" s="1498"/>
      <c r="G356" s="628" t="s">
        <v>495</v>
      </c>
      <c r="H356" s="1177"/>
      <c r="I356" s="1178"/>
      <c r="J356" s="1179"/>
      <c r="K356" s="1181"/>
      <c r="L356" s="1180"/>
      <c r="M356" s="1177"/>
      <c r="N356" s="1181"/>
      <c r="O356" s="1200">
        <f t="shared" si="73"/>
        <v>0</v>
      </c>
      <c r="P356" s="1181"/>
      <c r="Q356" s="1178"/>
      <c r="R356" s="1177"/>
      <c r="S356" s="239"/>
      <c r="T356" s="239"/>
      <c r="U356" s="237"/>
      <c r="V356" s="240"/>
      <c r="W356" s="241"/>
      <c r="X356" s="237"/>
      <c r="Y356" s="238"/>
      <c r="Z356" s="239"/>
      <c r="AA356" s="237"/>
      <c r="AB356" s="241"/>
      <c r="AC356" s="239"/>
      <c r="AD356" s="239"/>
      <c r="AE356" s="239"/>
      <c r="AF356" s="237"/>
      <c r="AG356" s="241"/>
      <c r="AH356" s="239"/>
      <c r="AI356" s="239"/>
      <c r="AJ356" s="238"/>
      <c r="AK356" s="239"/>
      <c r="AL356" s="237"/>
      <c r="AM356" s="238"/>
      <c r="AN356" s="239"/>
      <c r="AO356" s="239"/>
      <c r="AP356" s="239"/>
      <c r="AQ356" s="237"/>
      <c r="AR356" s="1203"/>
      <c r="AS356" s="241"/>
      <c r="AT356" s="237"/>
      <c r="AU356" s="238"/>
      <c r="AV356" s="239"/>
      <c r="AW356" s="242"/>
      <c r="AX356" s="239"/>
      <c r="AY356" s="237"/>
      <c r="AZ356" s="240"/>
      <c r="BA356" s="242"/>
      <c r="BB356" s="243"/>
      <c r="BC356" s="244"/>
    </row>
    <row r="357" spans="1:55" ht="27" hidden="1" customHeight="1" thickBot="1" x14ac:dyDescent="0.65">
      <c r="A357" s="1500" t="s">
        <v>578</v>
      </c>
      <c r="B357" s="1501"/>
      <c r="C357" s="1495"/>
      <c r="D357" s="1496"/>
      <c r="E357" s="1204" t="s">
        <v>591</v>
      </c>
      <c r="F357" s="1499"/>
      <c r="G357" s="172" t="s">
        <v>497</v>
      </c>
      <c r="H357" s="983"/>
      <c r="I357" s="809"/>
      <c r="J357" s="984"/>
      <c r="K357" s="986"/>
      <c r="L357" s="985"/>
      <c r="M357" s="983"/>
      <c r="N357" s="986"/>
      <c r="O357" s="1200">
        <f t="shared" si="73"/>
        <v>19</v>
      </c>
      <c r="P357" s="986"/>
      <c r="Q357" s="809"/>
      <c r="R357" s="983"/>
      <c r="S357" s="252"/>
      <c r="T357" s="252"/>
      <c r="U357" s="255"/>
      <c r="V357" s="253"/>
      <c r="W357" s="254"/>
      <c r="X357" s="255"/>
      <c r="Y357" s="250"/>
      <c r="Z357" s="252"/>
      <c r="AA357" s="255"/>
      <c r="AB357" s="254"/>
      <c r="AC357" s="252"/>
      <c r="AD357" s="252"/>
      <c r="AE357" s="252"/>
      <c r="AF357" s="255"/>
      <c r="AG357" s="254"/>
      <c r="AH357" s="252"/>
      <c r="AI357" s="252"/>
      <c r="AJ357" s="250"/>
      <c r="AK357" s="252"/>
      <c r="AL357" s="255"/>
      <c r="AM357" s="250"/>
      <c r="AN357" s="252"/>
      <c r="AO357" s="252"/>
      <c r="AP357" s="252"/>
      <c r="AQ357" s="255"/>
      <c r="AR357" s="1205"/>
      <c r="AS357" s="254"/>
      <c r="AT357" s="255"/>
      <c r="AU357" s="250"/>
      <c r="AV357" s="252"/>
      <c r="AW357" s="988"/>
      <c r="AX357" s="252"/>
      <c r="AY357" s="255"/>
      <c r="AZ357" s="253"/>
      <c r="BA357" s="988"/>
      <c r="BB357" s="989"/>
      <c r="BC357" s="546"/>
    </row>
    <row r="358" spans="1:55" ht="27" hidden="1" customHeight="1" thickBot="1" x14ac:dyDescent="0.65">
      <c r="A358" s="1472" t="s">
        <v>498</v>
      </c>
      <c r="B358" s="1473"/>
      <c r="C358" s="1477" t="s">
        <v>499</v>
      </c>
      <c r="D358" s="1477"/>
      <c r="E358" s="1478"/>
      <c r="F358" s="1479"/>
      <c r="G358" s="1477"/>
      <c r="H358" s="297"/>
      <c r="I358" s="298"/>
      <c r="J358" s="299"/>
      <c r="K358" s="300"/>
      <c r="L358" s="990"/>
      <c r="M358" s="297"/>
      <c r="N358" s="300"/>
      <c r="O358" s="1200">
        <f t="shared" si="73"/>
        <v>0</v>
      </c>
      <c r="P358" s="300"/>
      <c r="Q358" s="298"/>
      <c r="R358" s="297"/>
      <c r="S358" s="992"/>
      <c r="T358" s="992"/>
      <c r="U358" s="993"/>
      <c r="V358" s="994"/>
      <c r="W358" s="995"/>
      <c r="X358" s="993"/>
      <c r="Y358" s="991"/>
      <c r="Z358" s="992"/>
      <c r="AA358" s="993"/>
      <c r="AB358" s="995"/>
      <c r="AC358" s="992"/>
      <c r="AD358" s="992"/>
      <c r="AE358" s="992"/>
      <c r="AF358" s="993"/>
      <c r="AG358" s="995"/>
      <c r="AH358" s="992"/>
      <c r="AI358" s="992"/>
      <c r="AJ358" s="991"/>
      <c r="AK358" s="992"/>
      <c r="AL358" s="993"/>
      <c r="AM358" s="991"/>
      <c r="AN358" s="992"/>
      <c r="AO358" s="992"/>
      <c r="AP358" s="992"/>
      <c r="AQ358" s="993"/>
      <c r="AR358" s="1206"/>
      <c r="AS358" s="995"/>
      <c r="AT358" s="993"/>
      <c r="AU358" s="991"/>
      <c r="AV358" s="992"/>
      <c r="AW358" s="996"/>
      <c r="AX358" s="992"/>
      <c r="AY358" s="993"/>
      <c r="AZ358" s="994"/>
      <c r="BA358" s="996"/>
      <c r="BB358" s="997"/>
      <c r="BC358" s="655"/>
    </row>
    <row r="359" spans="1:55" ht="27" hidden="1" customHeight="1" thickBot="1" x14ac:dyDescent="0.65">
      <c r="A359" s="1474"/>
      <c r="B359" s="1475"/>
      <c r="C359" s="1480" t="s">
        <v>500</v>
      </c>
      <c r="D359" s="1480"/>
      <c r="E359" s="1481"/>
      <c r="F359" s="1474"/>
      <c r="G359" s="1433"/>
      <c r="H359" s="274"/>
      <c r="I359" s="169"/>
      <c r="J359" s="275"/>
      <c r="K359" s="276"/>
      <c r="L359" s="998"/>
      <c r="M359" s="274"/>
      <c r="N359" s="276"/>
      <c r="O359" s="1200">
        <f t="shared" si="73"/>
        <v>39</v>
      </c>
      <c r="P359" s="276"/>
      <c r="Q359" s="169"/>
      <c r="R359" s="274"/>
      <c r="S359" s="888"/>
      <c r="T359" s="888"/>
      <c r="U359" s="1000"/>
      <c r="V359" s="1002"/>
      <c r="W359" s="1026"/>
      <c r="X359" s="1000"/>
      <c r="Y359" s="1027"/>
      <c r="Z359" s="888"/>
      <c r="AA359" s="1000"/>
      <c r="AB359" s="1026"/>
      <c r="AC359" s="888"/>
      <c r="AD359" s="888"/>
      <c r="AE359" s="888"/>
      <c r="AF359" s="1000"/>
      <c r="AG359" s="1026"/>
      <c r="AH359" s="888"/>
      <c r="AI359" s="888"/>
      <c r="AJ359" s="1027"/>
      <c r="AK359" s="888"/>
      <c r="AL359" s="1000"/>
      <c r="AM359" s="1027"/>
      <c r="AN359" s="888"/>
      <c r="AO359" s="888"/>
      <c r="AP359" s="888"/>
      <c r="AQ359" s="1000"/>
      <c r="AR359" s="1207"/>
      <c r="AS359" s="1026"/>
      <c r="AT359" s="1000"/>
      <c r="AU359" s="1027"/>
      <c r="AV359" s="888"/>
      <c r="AW359" s="1001"/>
      <c r="AX359" s="888"/>
      <c r="AY359" s="1000"/>
      <c r="AZ359" s="1002"/>
      <c r="BA359" s="1001"/>
      <c r="BB359" s="1003"/>
      <c r="BC359" s="472"/>
    </row>
    <row r="360" spans="1:55" ht="27" hidden="1" customHeight="1" thickBot="1" x14ac:dyDescent="0.65">
      <c r="A360" s="1455"/>
      <c r="B360" s="1476"/>
      <c r="C360" s="1482" t="s">
        <v>501</v>
      </c>
      <c r="D360" s="1482"/>
      <c r="E360" s="1483"/>
      <c r="F360" s="1484"/>
      <c r="G360" s="1485"/>
      <c r="H360" s="241"/>
      <c r="I360" s="237"/>
      <c r="J360" s="238"/>
      <c r="K360" s="239"/>
      <c r="L360" s="1004"/>
      <c r="M360" s="241"/>
      <c r="N360" s="239"/>
      <c r="O360" s="1200">
        <f t="shared" si="73"/>
        <v>39</v>
      </c>
      <c r="P360" s="239"/>
      <c r="Q360" s="237"/>
      <c r="R360" s="241"/>
      <c r="S360" s="1006"/>
      <c r="T360" s="1006"/>
      <c r="U360" s="1007"/>
      <c r="V360" s="1008"/>
      <c r="W360" s="1009"/>
      <c r="X360" s="1007"/>
      <c r="Y360" s="1005"/>
      <c r="Z360" s="1006"/>
      <c r="AA360" s="1007"/>
      <c r="AB360" s="1009"/>
      <c r="AC360" s="1006"/>
      <c r="AD360" s="1006"/>
      <c r="AE360" s="1006"/>
      <c r="AF360" s="1007"/>
      <c r="AG360" s="1009"/>
      <c r="AH360" s="1006"/>
      <c r="AI360" s="1006"/>
      <c r="AJ360" s="1005"/>
      <c r="AK360" s="1006"/>
      <c r="AL360" s="1007"/>
      <c r="AM360" s="1005"/>
      <c r="AN360" s="1006"/>
      <c r="AO360" s="1006"/>
      <c r="AP360" s="1006"/>
      <c r="AQ360" s="1007"/>
      <c r="AR360" s="1208"/>
      <c r="AS360" s="1009"/>
      <c r="AT360" s="1007"/>
      <c r="AU360" s="1005"/>
      <c r="AV360" s="1006"/>
      <c r="AW360" s="1010"/>
      <c r="AX360" s="1006"/>
      <c r="AY360" s="1007"/>
      <c r="AZ360" s="1008"/>
      <c r="BA360" s="1010"/>
      <c r="BB360" s="1011"/>
      <c r="BC360" s="490"/>
    </row>
    <row r="361" spans="1:55" ht="27" hidden="1" customHeight="1" thickBot="1" x14ac:dyDescent="0.65">
      <c r="A361" s="1466" t="s">
        <v>592</v>
      </c>
      <c r="B361" s="1467"/>
      <c r="C361" s="1467"/>
      <c r="D361" s="1467"/>
      <c r="E361" s="1467"/>
      <c r="F361" s="1467"/>
      <c r="G361" s="1467"/>
      <c r="H361" s="1245"/>
      <c r="I361" s="1246"/>
      <c r="J361" s="1247"/>
      <c r="K361" s="1248"/>
      <c r="L361" s="1249"/>
      <c r="M361" s="1245"/>
      <c r="N361" s="1248"/>
      <c r="O361" s="1200">
        <f t="shared" si="73"/>
        <v>39</v>
      </c>
      <c r="P361" s="1248"/>
      <c r="Q361" s="1246"/>
      <c r="R361" s="1245"/>
      <c r="S361" s="1250"/>
      <c r="T361" s="1251"/>
      <c r="U361" s="1252"/>
      <c r="V361" s="1253"/>
      <c r="W361" s="1254"/>
      <c r="X361" s="1255"/>
      <c r="Y361" s="1256"/>
      <c r="Z361" s="1257"/>
      <c r="AA361" s="1255"/>
      <c r="AB361" s="1254"/>
      <c r="AC361" s="1257"/>
      <c r="AD361" s="1257"/>
      <c r="AE361" s="1257"/>
      <c r="AF361" s="1255"/>
      <c r="AG361" s="1254"/>
      <c r="AH361" s="1257"/>
      <c r="AI361" s="1257"/>
      <c r="AJ361" s="1256"/>
      <c r="AK361" s="1257"/>
      <c r="AL361" s="1255"/>
      <c r="AM361" s="1256"/>
      <c r="AN361" s="1257"/>
      <c r="AO361" s="1257"/>
      <c r="AP361" s="1257"/>
      <c r="AQ361" s="1255"/>
      <c r="AR361" s="1258"/>
      <c r="AS361" s="1254"/>
      <c r="AT361" s="1255"/>
      <c r="AU361" s="1256"/>
      <c r="AV361" s="1257"/>
      <c r="AW361" s="1259"/>
      <c r="AX361" s="1257"/>
      <c r="AY361" s="1255"/>
      <c r="AZ361" s="1253"/>
      <c r="BA361" s="1259"/>
      <c r="BB361" s="1260"/>
      <c r="BC361" s="1261"/>
    </row>
    <row r="362" spans="1:55" ht="27" hidden="1" customHeight="1" thickBot="1" x14ac:dyDescent="0.65">
      <c r="A362" s="1468" t="s">
        <v>593</v>
      </c>
      <c r="B362" s="1469"/>
      <c r="C362" s="1469"/>
      <c r="D362" s="1469"/>
      <c r="E362" s="1470" t="s">
        <v>594</v>
      </c>
      <c r="F362" s="1471"/>
      <c r="G362" s="1055"/>
      <c r="H362" s="1050"/>
      <c r="I362" s="1051"/>
      <c r="J362" s="1052"/>
      <c r="K362" s="1054"/>
      <c r="L362" s="1053"/>
      <c r="M362" s="1050"/>
      <c r="N362" s="1054"/>
      <c r="O362" s="1200">
        <f t="shared" si="73"/>
        <v>79</v>
      </c>
      <c r="P362" s="1054"/>
      <c r="Q362" s="1051"/>
      <c r="R362" s="1050"/>
      <c r="S362" s="1262"/>
      <c r="T362" s="1262"/>
      <c r="U362" s="1263"/>
      <c r="V362" s="1264"/>
      <c r="W362" s="1265"/>
      <c r="X362" s="1263"/>
      <c r="Y362" s="1266"/>
      <c r="Z362" s="1262"/>
      <c r="AA362" s="1263"/>
      <c r="AB362" s="1265"/>
      <c r="AC362" s="1262"/>
      <c r="AD362" s="1262"/>
      <c r="AE362" s="1262"/>
      <c r="AF362" s="1263"/>
      <c r="AG362" s="1265"/>
      <c r="AH362" s="1262"/>
      <c r="AI362" s="1262"/>
      <c r="AJ362" s="1266"/>
      <c r="AK362" s="1262"/>
      <c r="AL362" s="1263"/>
      <c r="AM362" s="1266"/>
      <c r="AN362" s="1262"/>
      <c r="AO362" s="1262"/>
      <c r="AP362" s="1262"/>
      <c r="AQ362" s="1263"/>
      <c r="AR362" s="1267"/>
      <c r="AS362" s="1265"/>
      <c r="AT362" s="1263"/>
      <c r="AU362" s="1266"/>
      <c r="AV362" s="1262"/>
      <c r="AW362" s="1268"/>
      <c r="AX362" s="1262"/>
      <c r="AY362" s="1263"/>
      <c r="AZ362" s="1264"/>
      <c r="BA362" s="1268"/>
      <c r="BB362" s="1269"/>
      <c r="BC362" s="950"/>
    </row>
    <row r="363" spans="1:55" ht="27" hidden="1" customHeight="1" thickBot="1" x14ac:dyDescent="0.65">
      <c r="A363" s="1270"/>
      <c r="B363" s="1271"/>
      <c r="C363" s="1271"/>
      <c r="D363" s="1271"/>
      <c r="E363" s="1271"/>
      <c r="F363" s="1271"/>
      <c r="G363" s="1271"/>
      <c r="H363" s="1272"/>
      <c r="I363" s="1271"/>
      <c r="J363" s="1273"/>
      <c r="K363" s="1274"/>
      <c r="L363" s="1275"/>
      <c r="M363" s="1272"/>
      <c r="N363" s="1274"/>
      <c r="O363" s="1274"/>
      <c r="P363" s="1274"/>
      <c r="Q363" s="1271"/>
      <c r="R363" s="1272"/>
      <c r="S363" s="1262"/>
      <c r="T363" s="1262"/>
      <c r="U363" s="1263"/>
      <c r="V363" s="1264"/>
      <c r="W363" s="1265"/>
      <c r="X363" s="1263"/>
      <c r="Y363" s="1266"/>
      <c r="Z363" s="1262"/>
      <c r="AA363" s="1263"/>
      <c r="AB363" s="1265"/>
      <c r="AC363" s="1262"/>
      <c r="AD363" s="1262"/>
      <c r="AE363" s="1262"/>
      <c r="AF363" s="1263"/>
      <c r="AG363" s="1265"/>
      <c r="AH363" s="1262"/>
      <c r="AI363" s="1262"/>
      <c r="AJ363" s="1266"/>
      <c r="AK363" s="1262"/>
      <c r="AL363" s="1263"/>
      <c r="AM363" s="1266"/>
      <c r="AN363" s="1262"/>
      <c r="AO363" s="1262"/>
      <c r="AP363" s="1262"/>
      <c r="AQ363" s="1263"/>
      <c r="AR363" s="1267"/>
      <c r="AS363" s="1265"/>
      <c r="AT363" s="1263"/>
      <c r="AU363" s="1266"/>
      <c r="AV363" s="1262"/>
      <c r="AW363" s="1268"/>
      <c r="AX363" s="1262"/>
      <c r="AY363" s="1263"/>
      <c r="AZ363" s="1264"/>
      <c r="BA363" s="1268"/>
      <c r="BB363" s="1269"/>
      <c r="BC363" s="1276"/>
    </row>
    <row r="364" spans="1:55" ht="27" hidden="1" customHeight="1" thickBot="1" x14ac:dyDescent="0.65">
      <c r="A364" s="1457" t="s">
        <v>491</v>
      </c>
      <c r="B364" s="1465"/>
      <c r="C364" s="1463" t="s">
        <v>561</v>
      </c>
      <c r="D364" s="1458"/>
      <c r="E364" s="1133"/>
      <c r="F364" s="1277"/>
      <c r="G364" s="1133"/>
      <c r="H364" s="1134"/>
      <c r="I364" s="1133"/>
      <c r="J364" s="1135"/>
      <c r="K364" s="741"/>
      <c r="L364" s="1136"/>
      <c r="M364" s="1134"/>
      <c r="N364" s="741"/>
      <c r="O364" s="741"/>
      <c r="P364" s="741"/>
      <c r="Q364" s="1133"/>
      <c r="R364" s="1134"/>
      <c r="S364" s="1262"/>
      <c r="T364" s="1262"/>
      <c r="U364" s="1263"/>
      <c r="V364" s="1264"/>
      <c r="W364" s="1265"/>
      <c r="X364" s="1263"/>
      <c r="Y364" s="1266"/>
      <c r="Z364" s="1262"/>
      <c r="AA364" s="1263"/>
      <c r="AB364" s="1265"/>
      <c r="AC364" s="1262"/>
      <c r="AD364" s="1262"/>
      <c r="AE364" s="1262"/>
      <c r="AF364" s="1263"/>
      <c r="AG364" s="1265"/>
      <c r="AH364" s="1262"/>
      <c r="AI364" s="1262"/>
      <c r="AJ364" s="1266"/>
      <c r="AK364" s="1262"/>
      <c r="AL364" s="1263"/>
      <c r="AM364" s="1266"/>
      <c r="AN364" s="1262"/>
      <c r="AO364" s="1262"/>
      <c r="AP364" s="1262"/>
      <c r="AQ364" s="1263"/>
      <c r="AR364" s="1267"/>
      <c r="AS364" s="1265"/>
      <c r="AT364" s="1263"/>
      <c r="AU364" s="1266"/>
      <c r="AV364" s="1262"/>
      <c r="AW364" s="1268"/>
      <c r="AX364" s="1262"/>
      <c r="AY364" s="1263"/>
      <c r="AZ364" s="1264"/>
      <c r="BA364" s="1268"/>
      <c r="BB364" s="1269"/>
      <c r="BC364" s="950"/>
    </row>
    <row r="365" spans="1:55" ht="27" hidden="1" customHeight="1" thickBot="1" x14ac:dyDescent="0.65">
      <c r="A365" s="1457" t="s">
        <v>491</v>
      </c>
      <c r="B365" s="1465"/>
      <c r="C365" s="1463" t="s">
        <v>559</v>
      </c>
      <c r="D365" s="1458"/>
      <c r="E365" s="1133"/>
      <c r="F365" s="1133"/>
      <c r="G365" s="1133"/>
      <c r="H365" s="1134"/>
      <c r="I365" s="1133"/>
      <c r="J365" s="1135"/>
      <c r="K365" s="741"/>
      <c r="L365" s="1136"/>
      <c r="M365" s="1134"/>
      <c r="N365" s="741"/>
      <c r="O365" s="741"/>
      <c r="P365" s="741"/>
      <c r="Q365" s="1133"/>
      <c r="R365" s="1134"/>
      <c r="S365" s="1262"/>
      <c r="T365" s="1262"/>
      <c r="U365" s="1263"/>
      <c r="V365" s="1264"/>
      <c r="W365" s="1265"/>
      <c r="X365" s="1263"/>
      <c r="Y365" s="1266"/>
      <c r="Z365" s="1262"/>
      <c r="AA365" s="1263"/>
      <c r="AB365" s="1265"/>
      <c r="AC365" s="1262"/>
      <c r="AD365" s="1262"/>
      <c r="AE365" s="1262"/>
      <c r="AF365" s="1263"/>
      <c r="AG365" s="1265"/>
      <c r="AH365" s="1262"/>
      <c r="AI365" s="1262"/>
      <c r="AJ365" s="1266"/>
      <c r="AK365" s="1262"/>
      <c r="AL365" s="1263"/>
      <c r="AM365" s="1266"/>
      <c r="AN365" s="1262"/>
      <c r="AO365" s="1262"/>
      <c r="AP365" s="1262"/>
      <c r="AQ365" s="1263"/>
      <c r="AR365" s="1267"/>
      <c r="AS365" s="1265"/>
      <c r="AT365" s="1263"/>
      <c r="AU365" s="1266"/>
      <c r="AV365" s="1262"/>
      <c r="AW365" s="1268"/>
      <c r="AX365" s="1262"/>
      <c r="AY365" s="1263"/>
      <c r="AZ365" s="1264"/>
      <c r="BA365" s="1268"/>
      <c r="BB365" s="1269"/>
      <c r="BC365" s="950"/>
    </row>
    <row r="366" spans="1:55" ht="27" hidden="1" customHeight="1" thickBot="1" x14ac:dyDescent="0.65">
      <c r="A366" s="1457" t="s">
        <v>521</v>
      </c>
      <c r="B366" s="1465"/>
      <c r="C366" s="1463" t="s">
        <v>563</v>
      </c>
      <c r="D366" s="1458"/>
      <c r="E366" s="1133"/>
      <c r="F366" s="1133"/>
      <c r="G366" s="1133"/>
      <c r="H366" s="1134"/>
      <c r="I366" s="1133"/>
      <c r="J366" s="1135"/>
      <c r="K366" s="741"/>
      <c r="L366" s="1136"/>
      <c r="M366" s="1134"/>
      <c r="N366" s="741"/>
      <c r="O366" s="741"/>
      <c r="P366" s="741"/>
      <c r="Q366" s="1133"/>
      <c r="R366" s="1134"/>
      <c r="S366" s="1262"/>
      <c r="T366" s="1262"/>
      <c r="U366" s="1263"/>
      <c r="V366" s="1264"/>
      <c r="W366" s="1265"/>
      <c r="X366" s="1263"/>
      <c r="Y366" s="1266"/>
      <c r="Z366" s="1262"/>
      <c r="AA366" s="1263"/>
      <c r="AB366" s="1265"/>
      <c r="AC366" s="1262"/>
      <c r="AD366" s="1262"/>
      <c r="AE366" s="1262"/>
      <c r="AF366" s="1263"/>
      <c r="AG366" s="1265"/>
      <c r="AH366" s="1262"/>
      <c r="AI366" s="1262"/>
      <c r="AJ366" s="1266"/>
      <c r="AK366" s="1262"/>
      <c r="AL366" s="1263"/>
      <c r="AM366" s="1266"/>
      <c r="AN366" s="1262"/>
      <c r="AO366" s="1262"/>
      <c r="AP366" s="1262"/>
      <c r="AQ366" s="1263"/>
      <c r="AR366" s="1267"/>
      <c r="AS366" s="1265"/>
      <c r="AT366" s="1263"/>
      <c r="AU366" s="1266"/>
      <c r="AV366" s="1262"/>
      <c r="AW366" s="1268"/>
      <c r="AX366" s="1262"/>
      <c r="AY366" s="1263"/>
      <c r="AZ366" s="1264"/>
      <c r="BA366" s="1268"/>
      <c r="BB366" s="1269"/>
      <c r="BC366" s="950"/>
    </row>
    <row r="367" spans="1:55" ht="27" hidden="1" customHeight="1" thickBot="1" x14ac:dyDescent="0.65">
      <c r="A367" s="1457" t="s">
        <v>532</v>
      </c>
      <c r="B367" s="1465"/>
      <c r="C367" s="1463" t="s">
        <v>595</v>
      </c>
      <c r="D367" s="1458"/>
      <c r="E367" s="1133"/>
      <c r="F367" s="1133"/>
      <c r="G367" s="1133"/>
      <c r="H367" s="1134"/>
      <c r="I367" s="1133"/>
      <c r="J367" s="1135"/>
      <c r="K367" s="741"/>
      <c r="L367" s="1136"/>
      <c r="M367" s="1134"/>
      <c r="N367" s="741"/>
      <c r="O367" s="741"/>
      <c r="P367" s="741"/>
      <c r="Q367" s="1133"/>
      <c r="R367" s="1134"/>
      <c r="S367" s="1262"/>
      <c r="T367" s="1262"/>
      <c r="U367" s="1263"/>
      <c r="V367" s="1264"/>
      <c r="W367" s="1265"/>
      <c r="X367" s="1263"/>
      <c r="Y367" s="1266"/>
      <c r="Z367" s="1262"/>
      <c r="AA367" s="1263"/>
      <c r="AB367" s="1265"/>
      <c r="AC367" s="1262"/>
      <c r="AD367" s="1262"/>
      <c r="AE367" s="1262"/>
      <c r="AF367" s="1263"/>
      <c r="AG367" s="1265"/>
      <c r="AH367" s="1262"/>
      <c r="AI367" s="1262"/>
      <c r="AJ367" s="1266"/>
      <c r="AK367" s="1262"/>
      <c r="AL367" s="1263"/>
      <c r="AM367" s="1266"/>
      <c r="AN367" s="1262"/>
      <c r="AO367" s="1262"/>
      <c r="AP367" s="1262"/>
      <c r="AQ367" s="1263"/>
      <c r="AR367" s="1267"/>
      <c r="AS367" s="1265"/>
      <c r="AT367" s="1263"/>
      <c r="AU367" s="1266"/>
      <c r="AV367" s="1262"/>
      <c r="AW367" s="1268"/>
      <c r="AX367" s="1262"/>
      <c r="AY367" s="1263"/>
      <c r="AZ367" s="1264"/>
      <c r="BA367" s="1268"/>
      <c r="BB367" s="1269"/>
      <c r="BC367" s="950"/>
    </row>
    <row r="368" spans="1:55" ht="27" hidden="1" customHeight="1" thickBot="1" x14ac:dyDescent="0.65">
      <c r="A368" s="1457" t="s">
        <v>532</v>
      </c>
      <c r="B368" s="1465"/>
      <c r="C368" s="1463" t="s">
        <v>596</v>
      </c>
      <c r="D368" s="1458"/>
      <c r="E368" s="1133"/>
      <c r="F368" s="1133"/>
      <c r="G368" s="1133"/>
      <c r="H368" s="1134"/>
      <c r="I368" s="1133"/>
      <c r="J368" s="1135"/>
      <c r="K368" s="741"/>
      <c r="L368" s="1136"/>
      <c r="M368" s="1134"/>
      <c r="N368" s="741"/>
      <c r="O368" s="741"/>
      <c r="P368" s="741"/>
      <c r="Q368" s="1133"/>
      <c r="R368" s="1134"/>
      <c r="S368" s="1262"/>
      <c r="T368" s="1262"/>
      <c r="U368" s="1263"/>
      <c r="V368" s="1264"/>
      <c r="W368" s="1265"/>
      <c r="X368" s="1263"/>
      <c r="Y368" s="1266"/>
      <c r="Z368" s="1262"/>
      <c r="AA368" s="1263"/>
      <c r="AB368" s="1265"/>
      <c r="AC368" s="1262"/>
      <c r="AD368" s="1262"/>
      <c r="AE368" s="1262"/>
      <c r="AF368" s="1263"/>
      <c r="AG368" s="1265"/>
      <c r="AH368" s="1262"/>
      <c r="AI368" s="1262"/>
      <c r="AJ368" s="1266"/>
      <c r="AK368" s="1262"/>
      <c r="AL368" s="1263"/>
      <c r="AM368" s="1266"/>
      <c r="AN368" s="1262"/>
      <c r="AO368" s="1262"/>
      <c r="AP368" s="1262"/>
      <c r="AQ368" s="1263"/>
      <c r="AR368" s="1267"/>
      <c r="AS368" s="1265"/>
      <c r="AT368" s="1263"/>
      <c r="AU368" s="1266"/>
      <c r="AV368" s="1262"/>
      <c r="AW368" s="1268"/>
      <c r="AX368" s="1262"/>
      <c r="AY368" s="1263"/>
      <c r="AZ368" s="1264"/>
      <c r="BA368" s="1268"/>
      <c r="BB368" s="1269"/>
      <c r="BC368" s="950"/>
    </row>
    <row r="369" spans="1:55" ht="27" hidden="1" customHeight="1" thickBot="1" x14ac:dyDescent="0.65">
      <c r="A369" s="1457" t="s">
        <v>532</v>
      </c>
      <c r="B369" s="1465"/>
      <c r="C369" s="1463" t="s">
        <v>597</v>
      </c>
      <c r="D369" s="1458"/>
      <c r="E369" s="1133"/>
      <c r="F369" s="1133"/>
      <c r="G369" s="1133"/>
      <c r="H369" s="1134"/>
      <c r="I369" s="1133"/>
      <c r="J369" s="1135"/>
      <c r="K369" s="741"/>
      <c r="L369" s="1136"/>
      <c r="M369" s="1134"/>
      <c r="N369" s="741"/>
      <c r="O369" s="741"/>
      <c r="P369" s="741"/>
      <c r="Q369" s="1133"/>
      <c r="R369" s="1134"/>
      <c r="S369" s="1262"/>
      <c r="T369" s="1262"/>
      <c r="U369" s="1263"/>
      <c r="V369" s="1264"/>
      <c r="W369" s="1265"/>
      <c r="X369" s="1263"/>
      <c r="Y369" s="1266"/>
      <c r="Z369" s="1262"/>
      <c r="AA369" s="1263"/>
      <c r="AB369" s="1265"/>
      <c r="AC369" s="1262"/>
      <c r="AD369" s="1262"/>
      <c r="AE369" s="1262"/>
      <c r="AF369" s="1263"/>
      <c r="AG369" s="1265"/>
      <c r="AH369" s="1262"/>
      <c r="AI369" s="1262"/>
      <c r="AJ369" s="1266"/>
      <c r="AK369" s="1262"/>
      <c r="AL369" s="1263"/>
      <c r="AM369" s="1266"/>
      <c r="AN369" s="1262"/>
      <c r="AO369" s="1262"/>
      <c r="AP369" s="1262"/>
      <c r="AQ369" s="1263"/>
      <c r="AR369" s="1267"/>
      <c r="AS369" s="1265"/>
      <c r="AT369" s="1263"/>
      <c r="AU369" s="1266"/>
      <c r="AV369" s="1262"/>
      <c r="AW369" s="1268"/>
      <c r="AX369" s="1262"/>
      <c r="AY369" s="1263"/>
      <c r="AZ369" s="1264"/>
      <c r="BA369" s="1268"/>
      <c r="BB369" s="1269"/>
      <c r="BC369" s="950"/>
    </row>
    <row r="370" spans="1:55" ht="27" hidden="1" customHeight="1" thickBot="1" x14ac:dyDescent="0.65">
      <c r="A370" s="1457" t="s">
        <v>532</v>
      </c>
      <c r="B370" s="1465"/>
      <c r="C370" s="1463" t="s">
        <v>598</v>
      </c>
      <c r="D370" s="1458"/>
      <c r="E370" s="1133"/>
      <c r="F370" s="1133"/>
      <c r="G370" s="1133"/>
      <c r="H370" s="1134"/>
      <c r="I370" s="1133"/>
      <c r="J370" s="1135"/>
      <c r="K370" s="741"/>
      <c r="L370" s="1136"/>
      <c r="M370" s="1134"/>
      <c r="N370" s="741"/>
      <c r="O370" s="741"/>
      <c r="P370" s="741"/>
      <c r="Q370" s="1133"/>
      <c r="R370" s="1134"/>
      <c r="S370" s="1262"/>
      <c r="T370" s="1262"/>
      <c r="U370" s="1263"/>
      <c r="V370" s="1264"/>
      <c r="W370" s="1265"/>
      <c r="X370" s="1263"/>
      <c r="Y370" s="1266"/>
      <c r="Z370" s="1262"/>
      <c r="AA370" s="1263"/>
      <c r="AB370" s="1265"/>
      <c r="AC370" s="1262"/>
      <c r="AD370" s="1262"/>
      <c r="AE370" s="1262"/>
      <c r="AF370" s="1263"/>
      <c r="AG370" s="1265"/>
      <c r="AH370" s="1262"/>
      <c r="AI370" s="1262"/>
      <c r="AJ370" s="1266"/>
      <c r="AK370" s="1262"/>
      <c r="AL370" s="1263"/>
      <c r="AM370" s="1266"/>
      <c r="AN370" s="1262"/>
      <c r="AO370" s="1262"/>
      <c r="AP370" s="1262"/>
      <c r="AQ370" s="1263"/>
      <c r="AR370" s="1267"/>
      <c r="AS370" s="1265"/>
      <c r="AT370" s="1263"/>
      <c r="AU370" s="1266"/>
      <c r="AV370" s="1262"/>
      <c r="AW370" s="1268"/>
      <c r="AX370" s="1262"/>
      <c r="AY370" s="1263"/>
      <c r="AZ370" s="1264"/>
      <c r="BA370" s="1268"/>
      <c r="BB370" s="1269"/>
      <c r="BC370" s="950"/>
    </row>
    <row r="371" spans="1:55" ht="27" hidden="1" customHeight="1" thickBot="1" x14ac:dyDescent="0.65">
      <c r="A371" s="1459" t="s">
        <v>521</v>
      </c>
      <c r="B371" s="1464"/>
      <c r="C371" s="1463" t="s">
        <v>599</v>
      </c>
      <c r="D371" s="1458"/>
      <c r="E371" s="1133"/>
      <c r="F371" s="1133"/>
      <c r="G371" s="1133"/>
      <c r="H371" s="1134"/>
      <c r="I371" s="1133"/>
      <c r="J371" s="1135"/>
      <c r="K371" s="741"/>
      <c r="L371" s="1136"/>
      <c r="M371" s="1134"/>
      <c r="N371" s="741"/>
      <c r="O371" s="741"/>
      <c r="P371" s="741"/>
      <c r="Q371" s="1133"/>
      <c r="R371" s="1134"/>
      <c r="S371" s="1262"/>
      <c r="T371" s="1262"/>
      <c r="U371" s="1263"/>
      <c r="V371" s="1264"/>
      <c r="W371" s="1265"/>
      <c r="X371" s="1263"/>
      <c r="Y371" s="1266"/>
      <c r="Z371" s="1262"/>
      <c r="AA371" s="1263"/>
      <c r="AB371" s="1265"/>
      <c r="AC371" s="1262"/>
      <c r="AD371" s="1262"/>
      <c r="AE371" s="1262"/>
      <c r="AF371" s="1263"/>
      <c r="AG371" s="1265"/>
      <c r="AH371" s="1262"/>
      <c r="AI371" s="1262"/>
      <c r="AJ371" s="1266"/>
      <c r="AK371" s="1262"/>
      <c r="AL371" s="1263"/>
      <c r="AM371" s="1266"/>
      <c r="AN371" s="1262"/>
      <c r="AO371" s="1262"/>
      <c r="AP371" s="1262"/>
      <c r="AQ371" s="1263"/>
      <c r="AR371" s="1267"/>
      <c r="AS371" s="1265"/>
      <c r="AT371" s="1263"/>
      <c r="AU371" s="1266"/>
      <c r="AV371" s="1262"/>
      <c r="AW371" s="1268"/>
      <c r="AX371" s="1262"/>
      <c r="AY371" s="1263"/>
      <c r="AZ371" s="1264"/>
      <c r="BA371" s="1268"/>
      <c r="BB371" s="1269"/>
      <c r="BC371" s="950"/>
    </row>
    <row r="372" spans="1:55" ht="27" hidden="1" customHeight="1" thickBot="1" x14ac:dyDescent="0.65">
      <c r="A372" s="1459" t="s">
        <v>570</v>
      </c>
      <c r="B372" s="1464"/>
      <c r="C372" s="1463" t="s">
        <v>600</v>
      </c>
      <c r="D372" s="1458"/>
      <c r="E372" s="1133"/>
      <c r="F372" s="1133"/>
      <c r="G372" s="1133"/>
      <c r="H372" s="1134"/>
      <c r="I372" s="1133"/>
      <c r="J372" s="1135"/>
      <c r="K372" s="741"/>
      <c r="L372" s="1136"/>
      <c r="M372" s="1134"/>
      <c r="N372" s="741"/>
      <c r="O372" s="741"/>
      <c r="P372" s="741"/>
      <c r="Q372" s="1133"/>
      <c r="R372" s="1134"/>
      <c r="S372" s="1262"/>
      <c r="T372" s="1262"/>
      <c r="U372" s="1263"/>
      <c r="V372" s="1264"/>
      <c r="W372" s="1265"/>
      <c r="X372" s="1263"/>
      <c r="Y372" s="1266"/>
      <c r="Z372" s="1262"/>
      <c r="AA372" s="1263"/>
      <c r="AB372" s="1265"/>
      <c r="AC372" s="1262"/>
      <c r="AD372" s="1262"/>
      <c r="AE372" s="1262"/>
      <c r="AF372" s="1263"/>
      <c r="AG372" s="1265"/>
      <c r="AH372" s="1262"/>
      <c r="AI372" s="1262"/>
      <c r="AJ372" s="1266"/>
      <c r="AK372" s="1262"/>
      <c r="AL372" s="1263"/>
      <c r="AM372" s="1266"/>
      <c r="AN372" s="1262"/>
      <c r="AO372" s="1262"/>
      <c r="AP372" s="1262"/>
      <c r="AQ372" s="1263"/>
      <c r="AR372" s="1267"/>
      <c r="AS372" s="1265"/>
      <c r="AT372" s="1263"/>
      <c r="AU372" s="1266"/>
      <c r="AV372" s="1262"/>
      <c r="AW372" s="1268"/>
      <c r="AX372" s="1262"/>
      <c r="AY372" s="1263"/>
      <c r="AZ372" s="1264"/>
      <c r="BA372" s="1268"/>
      <c r="BB372" s="1269"/>
      <c r="BC372" s="950"/>
    </row>
    <row r="373" spans="1:55" ht="27" hidden="1" customHeight="1" thickBot="1" x14ac:dyDescent="0.65">
      <c r="A373" s="1459" t="s">
        <v>576</v>
      </c>
      <c r="B373" s="1464"/>
      <c r="C373" s="1463" t="s">
        <v>577</v>
      </c>
      <c r="D373" s="1458"/>
      <c r="E373" s="1133"/>
      <c r="F373" s="1133"/>
      <c r="G373" s="1133"/>
      <c r="H373" s="1134"/>
      <c r="I373" s="1133"/>
      <c r="J373" s="1135"/>
      <c r="K373" s="741"/>
      <c r="L373" s="1136"/>
      <c r="M373" s="1134"/>
      <c r="N373" s="741"/>
      <c r="O373" s="741"/>
      <c r="P373" s="741"/>
      <c r="Q373" s="1133"/>
      <c r="R373" s="1134"/>
      <c r="S373" s="1262"/>
      <c r="T373" s="1262"/>
      <c r="U373" s="1263"/>
      <c r="V373" s="1264"/>
      <c r="W373" s="1265"/>
      <c r="X373" s="1263"/>
      <c r="Y373" s="1266"/>
      <c r="Z373" s="1262"/>
      <c r="AA373" s="1263"/>
      <c r="AB373" s="1265"/>
      <c r="AC373" s="1262"/>
      <c r="AD373" s="1262"/>
      <c r="AE373" s="1262"/>
      <c r="AF373" s="1263"/>
      <c r="AG373" s="1265"/>
      <c r="AH373" s="1262"/>
      <c r="AI373" s="1262"/>
      <c r="AJ373" s="1266"/>
      <c r="AK373" s="1262"/>
      <c r="AL373" s="1263"/>
      <c r="AM373" s="1266"/>
      <c r="AN373" s="1262"/>
      <c r="AO373" s="1262"/>
      <c r="AP373" s="1262"/>
      <c r="AQ373" s="1263"/>
      <c r="AR373" s="1267"/>
      <c r="AS373" s="1265"/>
      <c r="AT373" s="1263"/>
      <c r="AU373" s="1266"/>
      <c r="AV373" s="1262"/>
      <c r="AW373" s="1268"/>
      <c r="AX373" s="1262"/>
      <c r="AY373" s="1263"/>
      <c r="AZ373" s="1264"/>
      <c r="BA373" s="1268"/>
      <c r="BB373" s="1269"/>
      <c r="BC373" s="950"/>
    </row>
    <row r="374" spans="1:55" ht="27" hidden="1" customHeight="1" thickBot="1" x14ac:dyDescent="0.65">
      <c r="A374" s="1459" t="s">
        <v>586</v>
      </c>
      <c r="B374" s="1464"/>
      <c r="C374" s="1463"/>
      <c r="D374" s="1458"/>
      <c r="E374" s="1133"/>
      <c r="F374" s="1133"/>
      <c r="G374" s="1133"/>
      <c r="H374" s="1134"/>
      <c r="I374" s="1133"/>
      <c r="J374" s="1135"/>
      <c r="K374" s="741"/>
      <c r="L374" s="1136"/>
      <c r="M374" s="1134"/>
      <c r="N374" s="741"/>
      <c r="O374" s="741"/>
      <c r="P374" s="741"/>
      <c r="Q374" s="1133"/>
      <c r="R374" s="1134"/>
      <c r="S374" s="1262"/>
      <c r="T374" s="1262"/>
      <c r="U374" s="1263"/>
      <c r="V374" s="1264"/>
      <c r="W374" s="1265"/>
      <c r="X374" s="1263"/>
      <c r="Y374" s="1266"/>
      <c r="Z374" s="1262"/>
      <c r="AA374" s="1263"/>
      <c r="AB374" s="1265"/>
      <c r="AC374" s="1262"/>
      <c r="AD374" s="1262"/>
      <c r="AE374" s="1262"/>
      <c r="AF374" s="1263"/>
      <c r="AG374" s="1265"/>
      <c r="AH374" s="1262"/>
      <c r="AI374" s="1262"/>
      <c r="AJ374" s="1266"/>
      <c r="AK374" s="1262"/>
      <c r="AL374" s="1263"/>
      <c r="AM374" s="1266"/>
      <c r="AN374" s="1262"/>
      <c r="AO374" s="1262"/>
      <c r="AP374" s="1262"/>
      <c r="AQ374" s="1263"/>
      <c r="AR374" s="1267"/>
      <c r="AS374" s="1265"/>
      <c r="AT374" s="1263"/>
      <c r="AU374" s="1266"/>
      <c r="AV374" s="1262"/>
      <c r="AW374" s="1268"/>
      <c r="AX374" s="1262"/>
      <c r="AY374" s="1263"/>
      <c r="AZ374" s="1264"/>
      <c r="BA374" s="1268"/>
      <c r="BB374" s="1269"/>
      <c r="BC374" s="950"/>
    </row>
    <row r="375" spans="1:55" ht="27" hidden="1" customHeight="1" thickBot="1" x14ac:dyDescent="0.65">
      <c r="A375" s="1459" t="s">
        <v>601</v>
      </c>
      <c r="B375" s="1464"/>
      <c r="C375" s="1463"/>
      <c r="D375" s="1458"/>
      <c r="E375" s="1133"/>
      <c r="F375" s="1133"/>
      <c r="G375" s="1133"/>
      <c r="H375" s="1134"/>
      <c r="I375" s="1133"/>
      <c r="J375" s="1135"/>
      <c r="K375" s="741"/>
      <c r="L375" s="1136"/>
      <c r="M375" s="1134"/>
      <c r="N375" s="741"/>
      <c r="O375" s="741"/>
      <c r="P375" s="741"/>
      <c r="Q375" s="1133"/>
      <c r="R375" s="1134"/>
      <c r="S375" s="1262"/>
      <c r="T375" s="1262"/>
      <c r="U375" s="1263"/>
      <c r="V375" s="1264"/>
      <c r="W375" s="1265"/>
      <c r="X375" s="1263"/>
      <c r="Y375" s="1266"/>
      <c r="Z375" s="1262"/>
      <c r="AA375" s="1263"/>
      <c r="AB375" s="1265"/>
      <c r="AC375" s="1262"/>
      <c r="AD375" s="1262"/>
      <c r="AE375" s="1262"/>
      <c r="AF375" s="1263"/>
      <c r="AG375" s="1265"/>
      <c r="AH375" s="1262"/>
      <c r="AI375" s="1262"/>
      <c r="AJ375" s="1266"/>
      <c r="AK375" s="1262"/>
      <c r="AL375" s="1263"/>
      <c r="AM375" s="1266"/>
      <c r="AN375" s="1262"/>
      <c r="AO375" s="1262"/>
      <c r="AP375" s="1262"/>
      <c r="AQ375" s="1263"/>
      <c r="AR375" s="1267"/>
      <c r="AS375" s="1265"/>
      <c r="AT375" s="1263"/>
      <c r="AU375" s="1266"/>
      <c r="AV375" s="1262"/>
      <c r="AW375" s="1268"/>
      <c r="AX375" s="1262"/>
      <c r="AY375" s="1263"/>
      <c r="AZ375" s="1264"/>
      <c r="BA375" s="1268"/>
      <c r="BB375" s="1269"/>
      <c r="BC375" s="950"/>
    </row>
    <row r="376" spans="1:55" ht="27" hidden="1" customHeight="1" thickBot="1" x14ac:dyDescent="0.65">
      <c r="A376" s="1459" t="s">
        <v>602</v>
      </c>
      <c r="B376" s="1464"/>
      <c r="C376" s="1463"/>
      <c r="D376" s="1458"/>
      <c r="E376" s="1133"/>
      <c r="F376" s="1133"/>
      <c r="G376" s="1133"/>
      <c r="H376" s="1134"/>
      <c r="I376" s="1133"/>
      <c r="J376" s="1135"/>
      <c r="K376" s="741"/>
      <c r="L376" s="1136"/>
      <c r="M376" s="1134"/>
      <c r="N376" s="741"/>
      <c r="O376" s="741"/>
      <c r="P376" s="741"/>
      <c r="Q376" s="1133"/>
      <c r="R376" s="1134"/>
      <c r="S376" s="1262"/>
      <c r="T376" s="1262"/>
      <c r="U376" s="1263"/>
      <c r="V376" s="1264"/>
      <c r="W376" s="1265"/>
      <c r="X376" s="1263"/>
      <c r="Y376" s="1266"/>
      <c r="Z376" s="1262"/>
      <c r="AA376" s="1263"/>
      <c r="AB376" s="1265"/>
      <c r="AC376" s="1262"/>
      <c r="AD376" s="1262"/>
      <c r="AE376" s="1262"/>
      <c r="AF376" s="1263"/>
      <c r="AG376" s="1265"/>
      <c r="AH376" s="1262"/>
      <c r="AI376" s="1262"/>
      <c r="AJ376" s="1266"/>
      <c r="AK376" s="1262"/>
      <c r="AL376" s="1263"/>
      <c r="AM376" s="1266"/>
      <c r="AN376" s="1262"/>
      <c r="AO376" s="1262"/>
      <c r="AP376" s="1262"/>
      <c r="AQ376" s="1263"/>
      <c r="AR376" s="1267"/>
      <c r="AS376" s="1265"/>
      <c r="AT376" s="1263"/>
      <c r="AU376" s="1266"/>
      <c r="AV376" s="1262"/>
      <c r="AW376" s="1268"/>
      <c r="AX376" s="1262"/>
      <c r="AY376" s="1263"/>
      <c r="AZ376" s="1264"/>
      <c r="BA376" s="1268"/>
      <c r="BB376" s="1269"/>
      <c r="BC376" s="950"/>
    </row>
    <row r="377" spans="1:55" ht="27" hidden="1" customHeight="1" thickBot="1" x14ac:dyDescent="0.65">
      <c r="A377" s="1457" t="s">
        <v>603</v>
      </c>
      <c r="B377" s="1458"/>
      <c r="C377" s="1133"/>
      <c r="D377" s="1133"/>
      <c r="E377" s="1133"/>
      <c r="F377" s="1133"/>
      <c r="G377" s="1133"/>
      <c r="H377" s="1134"/>
      <c r="I377" s="1133"/>
      <c r="J377" s="1135"/>
      <c r="K377" s="741"/>
      <c r="L377" s="1136"/>
      <c r="M377" s="1134"/>
      <c r="N377" s="741"/>
      <c r="O377" s="741"/>
      <c r="P377" s="741"/>
      <c r="Q377" s="1133"/>
      <c r="R377" s="1134"/>
      <c r="S377" s="1262"/>
      <c r="T377" s="1262"/>
      <c r="U377" s="1263"/>
      <c r="V377" s="1264"/>
      <c r="W377" s="1265"/>
      <c r="X377" s="1263"/>
      <c r="Y377" s="1266"/>
      <c r="Z377" s="1262"/>
      <c r="AA377" s="1263"/>
      <c r="AB377" s="1265"/>
      <c r="AC377" s="1262"/>
      <c r="AD377" s="1262"/>
      <c r="AE377" s="1262"/>
      <c r="AF377" s="1263"/>
      <c r="AG377" s="1265"/>
      <c r="AH377" s="1262"/>
      <c r="AI377" s="1262"/>
      <c r="AJ377" s="1266"/>
      <c r="AK377" s="1262"/>
      <c r="AL377" s="1263"/>
      <c r="AM377" s="1266"/>
      <c r="AN377" s="1262"/>
      <c r="AO377" s="1262"/>
      <c r="AP377" s="1262"/>
      <c r="AQ377" s="1263"/>
      <c r="AR377" s="1267"/>
      <c r="AS377" s="1265"/>
      <c r="AT377" s="1263"/>
      <c r="AU377" s="1266"/>
      <c r="AV377" s="1262"/>
      <c r="AW377" s="1268"/>
      <c r="AX377" s="1262"/>
      <c r="AY377" s="1263"/>
      <c r="AZ377" s="1264"/>
      <c r="BA377" s="1268"/>
      <c r="BB377" s="1269"/>
      <c r="BC377" s="950"/>
    </row>
    <row r="378" spans="1:55" ht="27" hidden="1" customHeight="1" thickBot="1" x14ac:dyDescent="0.65">
      <c r="A378" s="1457" t="s">
        <v>604</v>
      </c>
      <c r="B378" s="1458"/>
      <c r="C378" s="1133"/>
      <c r="D378" s="1133"/>
      <c r="E378" s="1133"/>
      <c r="F378" s="1133"/>
      <c r="G378" s="1133"/>
      <c r="H378" s="1134"/>
      <c r="I378" s="1133"/>
      <c r="J378" s="1135"/>
      <c r="K378" s="741"/>
      <c r="L378" s="1136"/>
      <c r="M378" s="1134"/>
      <c r="N378" s="741"/>
      <c r="O378" s="741"/>
      <c r="P378" s="741"/>
      <c r="Q378" s="1133"/>
      <c r="R378" s="1134"/>
      <c r="S378" s="1278"/>
      <c r="T378" s="1262"/>
      <c r="U378" s="1263"/>
      <c r="V378" s="1264"/>
      <c r="W378" s="1265"/>
      <c r="X378" s="1263"/>
      <c r="Y378" s="1266"/>
      <c r="Z378" s="1262"/>
      <c r="AA378" s="1263"/>
      <c r="AB378" s="1265"/>
      <c r="AC378" s="1262"/>
      <c r="AD378" s="1262"/>
      <c r="AE378" s="1262"/>
      <c r="AF378" s="1263"/>
      <c r="AG378" s="1265"/>
      <c r="AH378" s="1262"/>
      <c r="AI378" s="1262"/>
      <c r="AJ378" s="1266"/>
      <c r="AK378" s="1262"/>
      <c r="AL378" s="1263"/>
      <c r="AM378" s="1266"/>
      <c r="AN378" s="1262"/>
      <c r="AO378" s="1262"/>
      <c r="AP378" s="1262"/>
      <c r="AQ378" s="1263"/>
      <c r="AR378" s="1267"/>
      <c r="AS378" s="1265"/>
      <c r="AT378" s="1263"/>
      <c r="AU378" s="1266"/>
      <c r="AV378" s="1262"/>
      <c r="AW378" s="1268"/>
      <c r="AX378" s="1262"/>
      <c r="AY378" s="1263"/>
      <c r="AZ378" s="1264"/>
      <c r="BA378" s="1268"/>
      <c r="BB378" s="1269"/>
      <c r="BC378" s="950"/>
    </row>
    <row r="379" spans="1:55" ht="27" hidden="1" customHeight="1" thickBot="1" x14ac:dyDescent="0.65">
      <c r="A379" s="1457" t="s">
        <v>605</v>
      </c>
      <c r="B379" s="1458"/>
      <c r="C379" s="1133"/>
      <c r="D379" s="1133"/>
      <c r="E379" s="1133"/>
      <c r="F379" s="1133"/>
      <c r="G379" s="1133"/>
      <c r="H379" s="1134"/>
      <c r="I379" s="1133"/>
      <c r="J379" s="1135"/>
      <c r="K379" s="741"/>
      <c r="L379" s="1136"/>
      <c r="M379" s="1134"/>
      <c r="N379" s="741"/>
      <c r="O379" s="741"/>
      <c r="P379" s="741"/>
      <c r="Q379" s="1133"/>
      <c r="R379" s="1134"/>
      <c r="S379" s="1262"/>
      <c r="T379" s="1262"/>
      <c r="U379" s="1263"/>
      <c r="V379" s="1264"/>
      <c r="W379" s="1265"/>
      <c r="X379" s="1263"/>
      <c r="Y379" s="1266"/>
      <c r="Z379" s="1262"/>
      <c r="AA379" s="1263"/>
      <c r="AB379" s="1265"/>
      <c r="AC379" s="1262"/>
      <c r="AD379" s="1262"/>
      <c r="AE379" s="1262"/>
      <c r="AF379" s="1263"/>
      <c r="AG379" s="1265"/>
      <c r="AH379" s="1262"/>
      <c r="AI379" s="1262"/>
      <c r="AJ379" s="1266"/>
      <c r="AK379" s="1262"/>
      <c r="AL379" s="1263"/>
      <c r="AM379" s="1266"/>
      <c r="AN379" s="1262"/>
      <c r="AO379" s="1262"/>
      <c r="AP379" s="1262"/>
      <c r="AQ379" s="1263"/>
      <c r="AR379" s="1267"/>
      <c r="AS379" s="1265"/>
      <c r="AT379" s="1263"/>
      <c r="AU379" s="1266"/>
      <c r="AV379" s="1262"/>
      <c r="AW379" s="1268"/>
      <c r="AX379" s="1262"/>
      <c r="AY379" s="1263"/>
      <c r="AZ379" s="1264"/>
      <c r="BA379" s="1268"/>
      <c r="BB379" s="1269"/>
      <c r="BC379" s="950"/>
    </row>
    <row r="380" spans="1:55" ht="27" hidden="1" customHeight="1" thickBot="1" x14ac:dyDescent="0.65">
      <c r="A380" s="1457" t="s">
        <v>606</v>
      </c>
      <c r="B380" s="1458"/>
      <c r="C380" s="1133"/>
      <c r="D380" s="1133"/>
      <c r="E380" s="1133"/>
      <c r="F380" s="1133"/>
      <c r="G380" s="1133"/>
      <c r="H380" s="1134"/>
      <c r="I380" s="1133"/>
      <c r="J380" s="1135"/>
      <c r="K380" s="741"/>
      <c r="L380" s="1136"/>
      <c r="M380" s="1134"/>
      <c r="N380" s="741"/>
      <c r="O380" s="741"/>
      <c r="P380" s="741"/>
      <c r="Q380" s="1133"/>
      <c r="R380" s="1134"/>
      <c r="S380" s="1262"/>
      <c r="T380" s="1262"/>
      <c r="U380" s="1263"/>
      <c r="V380" s="1264"/>
      <c r="W380" s="1265"/>
      <c r="X380" s="1263"/>
      <c r="Y380" s="1266"/>
      <c r="Z380" s="1262"/>
      <c r="AA380" s="1263"/>
      <c r="AB380" s="1265"/>
      <c r="AC380" s="1262"/>
      <c r="AD380" s="1262"/>
      <c r="AE380" s="1262"/>
      <c r="AF380" s="1263"/>
      <c r="AG380" s="1265"/>
      <c r="AH380" s="1262"/>
      <c r="AI380" s="1262"/>
      <c r="AJ380" s="1266"/>
      <c r="AK380" s="1262"/>
      <c r="AL380" s="1263"/>
      <c r="AM380" s="1266"/>
      <c r="AN380" s="1262"/>
      <c r="AO380" s="1262"/>
      <c r="AP380" s="1262"/>
      <c r="AQ380" s="1263"/>
      <c r="AR380" s="1267"/>
      <c r="AS380" s="1265"/>
      <c r="AT380" s="1263"/>
      <c r="AU380" s="1266"/>
      <c r="AV380" s="1262"/>
      <c r="AW380" s="1268"/>
      <c r="AX380" s="1262"/>
      <c r="AY380" s="1263"/>
      <c r="AZ380" s="1264"/>
      <c r="BA380" s="1268"/>
      <c r="BB380" s="1269"/>
      <c r="BC380" s="950"/>
    </row>
    <row r="381" spans="1:55" ht="27" hidden="1" customHeight="1" thickBot="1" x14ac:dyDescent="0.65">
      <c r="A381" s="1457" t="s">
        <v>607</v>
      </c>
      <c r="B381" s="1458"/>
      <c r="C381" s="1133"/>
      <c r="D381" s="1133"/>
      <c r="E381" s="1133"/>
      <c r="F381" s="1133"/>
      <c r="G381" s="1133"/>
      <c r="H381" s="1134"/>
      <c r="I381" s="1133"/>
      <c r="J381" s="1135"/>
      <c r="K381" s="741"/>
      <c r="L381" s="1136"/>
      <c r="M381" s="1134"/>
      <c r="N381" s="741"/>
      <c r="O381" s="741"/>
      <c r="P381" s="741"/>
      <c r="Q381" s="1133"/>
      <c r="R381" s="1134"/>
      <c r="S381" s="1262"/>
      <c r="T381" s="1262"/>
      <c r="U381" s="1263"/>
      <c r="V381" s="1264"/>
      <c r="W381" s="1265"/>
      <c r="X381" s="1263"/>
      <c r="Y381" s="1266"/>
      <c r="Z381" s="1262"/>
      <c r="AA381" s="1263"/>
      <c r="AB381" s="1265"/>
      <c r="AC381" s="1262"/>
      <c r="AD381" s="1262"/>
      <c r="AE381" s="1262"/>
      <c r="AF381" s="1263"/>
      <c r="AG381" s="1265"/>
      <c r="AH381" s="1262"/>
      <c r="AI381" s="1262"/>
      <c r="AJ381" s="1266"/>
      <c r="AK381" s="1262"/>
      <c r="AL381" s="1263"/>
      <c r="AM381" s="1266"/>
      <c r="AN381" s="1262"/>
      <c r="AO381" s="1262"/>
      <c r="AP381" s="1262"/>
      <c r="AQ381" s="1263"/>
      <c r="AR381" s="1267"/>
      <c r="AS381" s="1265"/>
      <c r="AT381" s="1263"/>
      <c r="AU381" s="1266"/>
      <c r="AV381" s="1262"/>
      <c r="AW381" s="1268"/>
      <c r="AX381" s="1262"/>
      <c r="AY381" s="1263"/>
      <c r="AZ381" s="1264"/>
      <c r="BA381" s="1268"/>
      <c r="BB381" s="1269"/>
      <c r="BC381" s="950"/>
    </row>
    <row r="382" spans="1:55" ht="27" hidden="1" customHeight="1" thickBot="1" x14ac:dyDescent="0.65">
      <c r="A382" s="1457" t="s">
        <v>608</v>
      </c>
      <c r="B382" s="1458"/>
      <c r="C382" s="1133"/>
      <c r="D382" s="1133"/>
      <c r="E382" s="1133"/>
      <c r="F382" s="1133"/>
      <c r="G382" s="1133"/>
      <c r="H382" s="1134"/>
      <c r="I382" s="1133"/>
      <c r="J382" s="1135"/>
      <c r="K382" s="741"/>
      <c r="L382" s="1136"/>
      <c r="M382" s="1134"/>
      <c r="N382" s="741"/>
      <c r="O382" s="741"/>
      <c r="P382" s="741"/>
      <c r="Q382" s="1133"/>
      <c r="R382" s="1134"/>
      <c r="S382" s="1262"/>
      <c r="T382" s="1262"/>
      <c r="U382" s="1263"/>
      <c r="V382" s="1264"/>
      <c r="W382" s="1265"/>
      <c r="X382" s="1263"/>
      <c r="Y382" s="1266"/>
      <c r="Z382" s="1262"/>
      <c r="AA382" s="1263"/>
      <c r="AB382" s="1265"/>
      <c r="AC382" s="1262"/>
      <c r="AD382" s="1262"/>
      <c r="AE382" s="1262"/>
      <c r="AF382" s="1263"/>
      <c r="AG382" s="1265"/>
      <c r="AH382" s="1262"/>
      <c r="AI382" s="1262"/>
      <c r="AJ382" s="1266"/>
      <c r="AK382" s="1262"/>
      <c r="AL382" s="1263"/>
      <c r="AM382" s="1266"/>
      <c r="AN382" s="1262"/>
      <c r="AO382" s="1262"/>
      <c r="AP382" s="1262"/>
      <c r="AQ382" s="1263"/>
      <c r="AR382" s="1267"/>
      <c r="AS382" s="1265"/>
      <c r="AT382" s="1263"/>
      <c r="AU382" s="1266"/>
      <c r="AV382" s="1262"/>
      <c r="AW382" s="1268"/>
      <c r="AX382" s="1262"/>
      <c r="AY382" s="1263"/>
      <c r="AZ382" s="1264"/>
      <c r="BA382" s="1268"/>
      <c r="BB382" s="1269"/>
      <c r="BC382" s="950"/>
    </row>
    <row r="383" spans="1:55" ht="27" hidden="1" customHeight="1" thickBot="1" x14ac:dyDescent="0.65">
      <c r="A383" s="740"/>
      <c r="B383" s="1133"/>
      <c r="C383" s="1133"/>
      <c r="D383" s="1133"/>
      <c r="E383" s="1133"/>
      <c r="F383" s="1133"/>
      <c r="G383" s="1133"/>
      <c r="H383" s="1134"/>
      <c r="I383" s="1133"/>
      <c r="J383" s="1135"/>
      <c r="K383" s="741"/>
      <c r="L383" s="1136"/>
      <c r="M383" s="1134"/>
      <c r="N383" s="741"/>
      <c r="O383" s="741"/>
      <c r="P383" s="741"/>
      <c r="Q383" s="1133"/>
      <c r="R383" s="1134"/>
      <c r="S383" s="1262"/>
      <c r="T383" s="1262"/>
      <c r="U383" s="1263"/>
      <c r="V383" s="1264"/>
      <c r="W383" s="1265"/>
      <c r="X383" s="1263"/>
      <c r="Y383" s="1266"/>
      <c r="Z383" s="1262"/>
      <c r="AA383" s="1263"/>
      <c r="AB383" s="1265"/>
      <c r="AC383" s="1262"/>
      <c r="AD383" s="1262"/>
      <c r="AE383" s="1262"/>
      <c r="AF383" s="1263"/>
      <c r="AG383" s="1265"/>
      <c r="AH383" s="1262"/>
      <c r="AI383" s="1262"/>
      <c r="AJ383" s="1266"/>
      <c r="AK383" s="1262"/>
      <c r="AL383" s="1263"/>
      <c r="AM383" s="1266"/>
      <c r="AN383" s="1262"/>
      <c r="AO383" s="1262"/>
      <c r="AP383" s="1262"/>
      <c r="AQ383" s="1263"/>
      <c r="AR383" s="1267"/>
      <c r="AS383" s="1265"/>
      <c r="AT383" s="1263"/>
      <c r="AU383" s="1266"/>
      <c r="AV383" s="1262"/>
      <c r="AW383" s="1268"/>
      <c r="AX383" s="1262"/>
      <c r="AY383" s="1263"/>
      <c r="AZ383" s="1264"/>
      <c r="BA383" s="1268"/>
      <c r="BB383" s="1269"/>
      <c r="BC383" s="950"/>
    </row>
    <row r="384" spans="1:55" ht="27" hidden="1" customHeight="1" thickBot="1" x14ac:dyDescent="0.65">
      <c r="A384" s="740" t="s">
        <v>609</v>
      </c>
      <c r="B384" s="1133"/>
      <c r="C384" s="1133"/>
      <c r="D384" s="1133"/>
      <c r="E384" s="1133"/>
      <c r="F384" s="1133"/>
      <c r="G384" s="1133"/>
      <c r="H384" s="1134"/>
      <c r="I384" s="1133"/>
      <c r="J384" s="1135"/>
      <c r="K384" s="741"/>
      <c r="L384" s="1136"/>
      <c r="M384" s="1134"/>
      <c r="N384" s="741"/>
      <c r="O384" s="741"/>
      <c r="P384" s="741"/>
      <c r="Q384" s="1133"/>
      <c r="R384" s="1134"/>
      <c r="S384" s="1262"/>
      <c r="T384" s="1262"/>
      <c r="U384" s="1263"/>
      <c r="V384" s="1264"/>
      <c r="W384" s="1265"/>
      <c r="X384" s="1263"/>
      <c r="Y384" s="1266"/>
      <c r="Z384" s="1262"/>
      <c r="AA384" s="1263"/>
      <c r="AB384" s="1265"/>
      <c r="AC384" s="1262"/>
      <c r="AD384" s="1262"/>
      <c r="AE384" s="1262"/>
      <c r="AF384" s="1263"/>
      <c r="AG384" s="1265"/>
      <c r="AH384" s="1262"/>
      <c r="AI384" s="1262"/>
      <c r="AJ384" s="1266"/>
      <c r="AK384" s="1262"/>
      <c r="AL384" s="1263"/>
      <c r="AM384" s="1266"/>
      <c r="AN384" s="1262"/>
      <c r="AO384" s="1262"/>
      <c r="AP384" s="1262"/>
      <c r="AQ384" s="1263"/>
      <c r="AR384" s="1267"/>
      <c r="AS384" s="1265"/>
      <c r="AT384" s="1263"/>
      <c r="AU384" s="1266"/>
      <c r="AV384" s="1262"/>
      <c r="AW384" s="1268"/>
      <c r="AX384" s="1262"/>
      <c r="AY384" s="1263"/>
      <c r="AZ384" s="1264"/>
      <c r="BA384" s="1268"/>
      <c r="BB384" s="1269"/>
      <c r="BC384" s="950"/>
    </row>
    <row r="385" spans="1:55" ht="27" hidden="1" customHeight="1" thickBot="1" x14ac:dyDescent="0.65">
      <c r="A385" s="740" t="s">
        <v>610</v>
      </c>
      <c r="B385" s="1133"/>
      <c r="C385" s="1133"/>
      <c r="D385" s="1133"/>
      <c r="E385" s="1133"/>
      <c r="F385" s="1133"/>
      <c r="G385" s="1133"/>
      <c r="H385" s="1134"/>
      <c r="I385" s="1133"/>
      <c r="J385" s="1135"/>
      <c r="K385" s="741"/>
      <c r="L385" s="1136"/>
      <c r="M385" s="1134"/>
      <c r="N385" s="741"/>
      <c r="O385" s="741"/>
      <c r="P385" s="741"/>
      <c r="Q385" s="1133"/>
      <c r="R385" s="1134"/>
      <c r="S385" s="1262"/>
      <c r="T385" s="1262"/>
      <c r="U385" s="1263"/>
      <c r="V385" s="1264"/>
      <c r="W385" s="1265"/>
      <c r="X385" s="1263"/>
      <c r="Y385" s="1266"/>
      <c r="Z385" s="1262"/>
      <c r="AA385" s="1263"/>
      <c r="AB385" s="1265"/>
      <c r="AC385" s="1262"/>
      <c r="AD385" s="1262"/>
      <c r="AE385" s="1262"/>
      <c r="AF385" s="1263"/>
      <c r="AG385" s="1265"/>
      <c r="AH385" s="1262"/>
      <c r="AI385" s="1262"/>
      <c r="AJ385" s="1266"/>
      <c r="AK385" s="1262"/>
      <c r="AL385" s="1263"/>
      <c r="AM385" s="1266"/>
      <c r="AN385" s="1262"/>
      <c r="AO385" s="1262"/>
      <c r="AP385" s="1262"/>
      <c r="AQ385" s="1263"/>
      <c r="AR385" s="1267"/>
      <c r="AS385" s="1265"/>
      <c r="AT385" s="1263"/>
      <c r="AU385" s="1266"/>
      <c r="AV385" s="1262"/>
      <c r="AW385" s="1268"/>
      <c r="AX385" s="1262"/>
      <c r="AY385" s="1263"/>
      <c r="AZ385" s="1264"/>
      <c r="BA385" s="1268"/>
      <c r="BB385" s="1269"/>
      <c r="BC385" s="950"/>
    </row>
    <row r="386" spans="1:55" ht="27" hidden="1" customHeight="1" thickBot="1" x14ac:dyDescent="0.65">
      <c r="A386" s="740" t="s">
        <v>611</v>
      </c>
      <c r="B386" s="1133"/>
      <c r="C386" s="1133"/>
      <c r="D386" s="1133"/>
      <c r="E386" s="1133"/>
      <c r="F386" s="1133"/>
      <c r="G386" s="1133"/>
      <c r="H386" s="1134"/>
      <c r="I386" s="1133"/>
      <c r="J386" s="1135"/>
      <c r="K386" s="741"/>
      <c r="L386" s="1136"/>
      <c r="M386" s="1134"/>
      <c r="N386" s="741"/>
      <c r="O386" s="741"/>
      <c r="P386" s="741"/>
      <c r="Q386" s="1133"/>
      <c r="R386" s="1134"/>
      <c r="S386" s="1262"/>
      <c r="T386" s="1262"/>
      <c r="U386" s="1263"/>
      <c r="V386" s="1264"/>
      <c r="W386" s="1265"/>
      <c r="X386" s="1263"/>
      <c r="Y386" s="1266"/>
      <c r="Z386" s="1262"/>
      <c r="AA386" s="1263"/>
      <c r="AB386" s="1265"/>
      <c r="AC386" s="1262"/>
      <c r="AD386" s="1262"/>
      <c r="AE386" s="1262"/>
      <c r="AF386" s="1263"/>
      <c r="AG386" s="1265"/>
      <c r="AH386" s="1262"/>
      <c r="AI386" s="1262"/>
      <c r="AJ386" s="1266"/>
      <c r="AK386" s="1262"/>
      <c r="AL386" s="1263"/>
      <c r="AM386" s="1266"/>
      <c r="AN386" s="1262"/>
      <c r="AO386" s="1262"/>
      <c r="AP386" s="1262"/>
      <c r="AQ386" s="1263"/>
      <c r="AR386" s="1267"/>
      <c r="AS386" s="1265"/>
      <c r="AT386" s="1263"/>
      <c r="AU386" s="1266"/>
      <c r="AV386" s="1262"/>
      <c r="AW386" s="1268"/>
      <c r="AX386" s="1262"/>
      <c r="AY386" s="1263"/>
      <c r="AZ386" s="1264"/>
      <c r="BA386" s="1268"/>
      <c r="BB386" s="1269"/>
      <c r="BC386" s="950"/>
    </row>
    <row r="387" spans="1:55" ht="28.5" hidden="1" customHeight="1" thickBot="1" x14ac:dyDescent="0.65">
      <c r="A387" s="740" t="s">
        <v>612</v>
      </c>
      <c r="B387" s="1133"/>
      <c r="C387" s="1133"/>
      <c r="D387" s="1133"/>
      <c r="E387" s="1133"/>
      <c r="F387" s="1133"/>
      <c r="G387" s="1133"/>
      <c r="H387" s="1134"/>
      <c r="I387" s="1133"/>
      <c r="J387" s="1135"/>
      <c r="K387" s="741"/>
      <c r="L387" s="1136"/>
      <c r="M387" s="1134"/>
      <c r="N387" s="741"/>
      <c r="O387" s="741"/>
      <c r="P387" s="741"/>
      <c r="Q387" s="1133"/>
      <c r="R387" s="1134"/>
      <c r="S387" s="1262"/>
      <c r="T387" s="1262"/>
      <c r="U387" s="1263"/>
      <c r="V387" s="1264"/>
      <c r="W387" s="1265"/>
      <c r="X387" s="1263"/>
      <c r="Y387" s="1266"/>
      <c r="Z387" s="1262"/>
      <c r="AA387" s="1263"/>
      <c r="AB387" s="1265"/>
      <c r="AC387" s="1262"/>
      <c r="AD387" s="1262"/>
      <c r="AE387" s="1262"/>
      <c r="AF387" s="1263"/>
      <c r="AG387" s="1265"/>
      <c r="AH387" s="1262"/>
      <c r="AI387" s="1262"/>
      <c r="AJ387" s="1266"/>
      <c r="AK387" s="1262"/>
      <c r="AL387" s="1263"/>
      <c r="AM387" s="1266"/>
      <c r="AN387" s="1262"/>
      <c r="AO387" s="1262"/>
      <c r="AP387" s="1262"/>
      <c r="AQ387" s="1263"/>
      <c r="AR387" s="1267"/>
      <c r="AS387" s="1265"/>
      <c r="AT387" s="1263"/>
      <c r="AU387" s="1266"/>
      <c r="AV387" s="1262"/>
      <c r="AW387" s="1268"/>
      <c r="AX387" s="1262"/>
      <c r="AY387" s="1263"/>
      <c r="AZ387" s="1264"/>
      <c r="BA387" s="1268"/>
      <c r="BB387" s="1269"/>
      <c r="BC387" s="950"/>
    </row>
    <row r="388" spans="1:55" ht="27" hidden="1" customHeight="1" thickBot="1" x14ac:dyDescent="0.65">
      <c r="A388" s="1459" t="s">
        <v>613</v>
      </c>
      <c r="B388" s="1460"/>
      <c r="C388" s="1460"/>
      <c r="D388" s="1460"/>
      <c r="E388" s="1460"/>
      <c r="F388" s="1460"/>
      <c r="G388" s="1460"/>
      <c r="H388" s="1100"/>
      <c r="I388" s="897"/>
      <c r="J388" s="1044"/>
      <c r="K388" s="726"/>
      <c r="L388" s="1279"/>
      <c r="M388" s="1100"/>
      <c r="N388" s="726"/>
      <c r="O388" s="726"/>
      <c r="P388" s="726"/>
      <c r="Q388" s="897"/>
      <c r="R388" s="1100"/>
      <c r="S388" s="1280"/>
      <c r="T388" s="1280"/>
      <c r="U388" s="1281"/>
      <c r="V388" s="1282"/>
      <c r="W388" s="1283"/>
      <c r="X388" s="1281"/>
      <c r="Y388" s="1284"/>
      <c r="Z388" s="1280"/>
      <c r="AA388" s="1281"/>
      <c r="AB388" s="1283"/>
      <c r="AC388" s="1280"/>
      <c r="AD388" s="1280"/>
      <c r="AE388" s="1280"/>
      <c r="AF388" s="1281"/>
      <c r="AG388" s="1283"/>
      <c r="AH388" s="1280"/>
      <c r="AI388" s="1280"/>
      <c r="AJ388" s="1284"/>
      <c r="AK388" s="1280"/>
      <c r="AL388" s="1281"/>
      <c r="AM388" s="1284"/>
      <c r="AN388" s="1280"/>
      <c r="AO388" s="1280"/>
      <c r="AP388" s="1280"/>
      <c r="AQ388" s="1281"/>
      <c r="AR388" s="1285"/>
      <c r="AS388" s="1283"/>
      <c r="AT388" s="1281"/>
      <c r="AU388" s="1284"/>
      <c r="AV388" s="1280"/>
      <c r="AW388" s="1286"/>
      <c r="AX388" s="1280"/>
      <c r="AY388" s="1281"/>
      <c r="AZ388" s="1282"/>
      <c r="BA388" s="1286"/>
      <c r="BB388" s="1287"/>
      <c r="BC388" s="1288"/>
    </row>
    <row r="389" spans="1:55" ht="41.15" hidden="1" customHeight="1" thickBot="1" x14ac:dyDescent="0.65">
      <c r="A389" s="1461" t="s">
        <v>614</v>
      </c>
      <c r="B389" s="1462"/>
      <c r="C389" s="1462"/>
      <c r="D389" s="1462"/>
      <c r="E389" s="1462"/>
      <c r="F389" s="1462"/>
      <c r="G389" s="1463"/>
      <c r="H389" s="1289"/>
      <c r="I389" s="1290"/>
      <c r="J389" s="1291"/>
      <c r="K389" s="1291"/>
      <c r="L389" s="1292"/>
      <c r="M389" s="1289"/>
      <c r="N389" s="1290"/>
      <c r="O389" s="1290"/>
      <c r="P389" s="1291"/>
      <c r="Q389" s="1293"/>
      <c r="R389" s="1289"/>
      <c r="S389" s="1291"/>
      <c r="T389" s="1290"/>
      <c r="U389" s="1291"/>
      <c r="V389" s="1293"/>
      <c r="W389" s="1294"/>
      <c r="X389" s="1295"/>
      <c r="Y389" s="1295"/>
      <c r="Z389" s="1296"/>
      <c r="AA389" s="1297"/>
      <c r="AB389" s="1294"/>
      <c r="AC389" s="1295"/>
      <c r="AD389" s="1295"/>
      <c r="AE389" s="1296"/>
      <c r="AF389" s="1293"/>
      <c r="AG389" s="1289"/>
      <c r="AH389" s="1290"/>
      <c r="AI389" s="1298"/>
      <c r="AJ389" s="1298"/>
      <c r="AK389" s="1298"/>
      <c r="AL389" s="1298"/>
      <c r="AM389" s="1298"/>
      <c r="AN389" s="1298"/>
      <c r="AO389" s="1298"/>
      <c r="AP389" s="1298"/>
      <c r="AQ389" s="1298"/>
      <c r="AR389" s="1298"/>
      <c r="AS389" s="1298"/>
      <c r="AT389" s="1298"/>
      <c r="AU389" s="1298"/>
      <c r="AV389" s="1298"/>
      <c r="AW389" s="1298"/>
      <c r="AX389" s="1298"/>
      <c r="AY389" s="1298"/>
      <c r="AZ389" s="1298"/>
      <c r="BA389" s="1298"/>
      <c r="BB389" s="1299"/>
      <c r="BC389" s="950"/>
    </row>
    <row r="390" spans="1:55" ht="41.15" hidden="1" customHeight="1" thickBot="1" x14ac:dyDescent="0.65">
      <c r="A390" s="1453" t="s">
        <v>615</v>
      </c>
      <c r="B390" s="1454"/>
      <c r="C390" s="1454"/>
      <c r="D390" s="1454"/>
      <c r="E390" s="1454"/>
      <c r="F390" s="1454"/>
      <c r="G390" s="1454"/>
      <c r="H390" s="1116"/>
      <c r="I390" s="1290"/>
      <c r="J390" s="1291"/>
      <c r="K390" s="1291"/>
      <c r="L390" s="1292"/>
      <c r="M390" s="1289"/>
      <c r="N390" s="1290"/>
      <c r="O390" s="1290"/>
      <c r="P390" s="1291"/>
      <c r="Q390" s="172"/>
      <c r="R390" s="1116"/>
      <c r="S390" s="177"/>
      <c r="T390" s="806"/>
      <c r="U390" s="177"/>
      <c r="V390" s="172"/>
      <c r="W390" s="1300"/>
      <c r="X390" s="1301"/>
      <c r="Y390" s="1301"/>
      <c r="Z390" s="1302"/>
      <c r="AA390" s="1303"/>
      <c r="AB390" s="1304"/>
      <c r="AC390" s="1305"/>
      <c r="AD390" s="1305"/>
      <c r="AE390" s="1302"/>
      <c r="AF390" s="173"/>
      <c r="AG390" s="1306"/>
      <c r="AH390" s="176"/>
      <c r="AI390" s="1298"/>
      <c r="AJ390" s="1298"/>
      <c r="AK390" s="1298"/>
      <c r="AL390" s="1298"/>
      <c r="AM390" s="1298"/>
      <c r="AN390" s="1298"/>
      <c r="AO390" s="1298"/>
      <c r="AP390" s="1298"/>
      <c r="AQ390" s="1298"/>
      <c r="AR390" s="1298"/>
      <c r="AS390" s="1298"/>
      <c r="AT390" s="1298"/>
      <c r="AU390" s="1298"/>
      <c r="AV390" s="1298"/>
      <c r="AW390" s="1298"/>
      <c r="AX390" s="1298"/>
      <c r="AY390" s="1298"/>
      <c r="AZ390" s="1298"/>
      <c r="BA390" s="1298"/>
      <c r="BB390" s="1299"/>
      <c r="BC390" s="950"/>
    </row>
    <row r="391" spans="1:55" ht="41.15" hidden="1" customHeight="1" thickBot="1" x14ac:dyDescent="0.65">
      <c r="A391" s="1455" t="s">
        <v>616</v>
      </c>
      <c r="B391" s="1456"/>
      <c r="C391" s="1456"/>
      <c r="D391" s="1456"/>
      <c r="E391" s="1456"/>
      <c r="F391" s="1456"/>
      <c r="G391" s="1456"/>
      <c r="H391" s="1307">
        <f t="shared" ref="H391:BB391" si="74">H390+H389-H315</f>
        <v>-227</v>
      </c>
      <c r="I391" s="1308">
        <f t="shared" si="74"/>
        <v>-238</v>
      </c>
      <c r="J391" s="1309">
        <f t="shared" si="74"/>
        <v>-224</v>
      </c>
      <c r="K391" s="1310">
        <f t="shared" si="74"/>
        <v>-231</v>
      </c>
      <c r="L391" s="1311">
        <f t="shared" si="74"/>
        <v>-218</v>
      </c>
      <c r="M391" s="1312">
        <f t="shared" si="74"/>
        <v>-200</v>
      </c>
      <c r="N391" s="1308">
        <f t="shared" si="74"/>
        <v>-245</v>
      </c>
      <c r="O391" s="1313">
        <f t="shared" si="74"/>
        <v>-244</v>
      </c>
      <c r="P391" s="1310">
        <f t="shared" si="74"/>
        <v>-230</v>
      </c>
      <c r="Q391" s="1314">
        <f t="shared" si="74"/>
        <v>-240</v>
      </c>
      <c r="R391" s="1315">
        <f t="shared" si="74"/>
        <v>-250</v>
      </c>
      <c r="S391" s="1310">
        <f t="shared" si="74"/>
        <v>-259</v>
      </c>
      <c r="T391" s="1316">
        <f t="shared" si="74"/>
        <v>-255</v>
      </c>
      <c r="U391" s="1309">
        <f t="shared" si="74"/>
        <v>-254</v>
      </c>
      <c r="V391" s="1317">
        <f t="shared" si="74"/>
        <v>-256</v>
      </c>
      <c r="W391" s="1318">
        <f t="shared" si="74"/>
        <v>-249</v>
      </c>
      <c r="X391" s="1319">
        <f t="shared" si="74"/>
        <v>-252</v>
      </c>
      <c r="Y391" s="1319">
        <f t="shared" si="74"/>
        <v>-235</v>
      </c>
      <c r="Z391" s="1320">
        <f t="shared" si="74"/>
        <v>0</v>
      </c>
      <c r="AA391" s="1321">
        <f t="shared" si="74"/>
        <v>0</v>
      </c>
      <c r="AB391" s="1322">
        <f t="shared" si="74"/>
        <v>0</v>
      </c>
      <c r="AC391" s="1323">
        <f t="shared" si="74"/>
        <v>0</v>
      </c>
      <c r="AD391" s="1323">
        <f t="shared" si="74"/>
        <v>0</v>
      </c>
      <c r="AE391" s="1320">
        <f t="shared" si="74"/>
        <v>0</v>
      </c>
      <c r="AF391" s="1314">
        <f t="shared" si="74"/>
        <v>0</v>
      </c>
      <c r="AG391" s="1315">
        <f t="shared" si="74"/>
        <v>0</v>
      </c>
      <c r="AH391" s="1308">
        <f t="shared" si="74"/>
        <v>0</v>
      </c>
      <c r="AI391" s="1324">
        <f t="shared" si="74"/>
        <v>0</v>
      </c>
      <c r="AJ391" s="1324">
        <f t="shared" si="74"/>
        <v>0</v>
      </c>
      <c r="AK391" s="1324">
        <f t="shared" si="74"/>
        <v>0</v>
      </c>
      <c r="AL391" s="1324">
        <f t="shared" si="74"/>
        <v>0</v>
      </c>
      <c r="AM391" s="1324">
        <f t="shared" si="74"/>
        <v>0</v>
      </c>
      <c r="AN391" s="1324">
        <f t="shared" si="74"/>
        <v>0</v>
      </c>
      <c r="AO391" s="1324">
        <f t="shared" si="74"/>
        <v>0</v>
      </c>
      <c r="AP391" s="1324">
        <f t="shared" si="74"/>
        <v>0</v>
      </c>
      <c r="AQ391" s="1324">
        <f t="shared" si="74"/>
        <v>0</v>
      </c>
      <c r="AR391" s="1324">
        <f t="shared" si="74"/>
        <v>0</v>
      </c>
      <c r="AS391" s="1324">
        <f t="shared" si="74"/>
        <v>0</v>
      </c>
      <c r="AT391" s="1324">
        <f t="shared" si="74"/>
        <v>0</v>
      </c>
      <c r="AU391" s="1324">
        <f t="shared" si="74"/>
        <v>0</v>
      </c>
      <c r="AV391" s="1324">
        <f t="shared" si="74"/>
        <v>0</v>
      </c>
      <c r="AW391" s="1324">
        <f t="shared" si="74"/>
        <v>0</v>
      </c>
      <c r="AX391" s="1324">
        <f t="shared" si="74"/>
        <v>0</v>
      </c>
      <c r="AY391" s="1324">
        <f t="shared" si="74"/>
        <v>0</v>
      </c>
      <c r="AZ391" s="1324">
        <f t="shared" si="74"/>
        <v>0</v>
      </c>
      <c r="BA391" s="1324">
        <f t="shared" si="74"/>
        <v>-2088</v>
      </c>
      <c r="BB391" s="1325">
        <f t="shared" si="74"/>
        <v>0</v>
      </c>
      <c r="BC391" s="950">
        <f>BC389+BC390-BC315</f>
        <v>-5706</v>
      </c>
    </row>
    <row r="392" spans="1:55" ht="41.15" hidden="1" customHeight="1" thickBot="1" x14ac:dyDescent="0.65">
      <c r="A392" s="1457" t="s">
        <v>617</v>
      </c>
      <c r="B392" s="1454"/>
      <c r="C392" s="1454"/>
      <c r="D392" s="1454"/>
      <c r="E392" s="1454"/>
      <c r="F392" s="1454"/>
      <c r="G392" s="1454"/>
      <c r="H392" s="1326">
        <f t="shared" ref="H392:BB392" si="75">G392+H391</f>
        <v>-227</v>
      </c>
      <c r="I392" s="1327">
        <f t="shared" si="75"/>
        <v>-465</v>
      </c>
      <c r="J392" s="1328">
        <f t="shared" si="75"/>
        <v>-689</v>
      </c>
      <c r="K392" s="1328">
        <f t="shared" si="75"/>
        <v>-920</v>
      </c>
      <c r="L392" s="1329">
        <f t="shared" si="75"/>
        <v>-1138</v>
      </c>
      <c r="M392" s="1326">
        <f t="shared" si="75"/>
        <v>-1338</v>
      </c>
      <c r="N392" s="1327">
        <f t="shared" si="75"/>
        <v>-1583</v>
      </c>
      <c r="O392" s="1327">
        <f t="shared" si="75"/>
        <v>-1827</v>
      </c>
      <c r="P392" s="1328">
        <f t="shared" si="75"/>
        <v>-2057</v>
      </c>
      <c r="Q392" s="1330">
        <f t="shared" si="75"/>
        <v>-2297</v>
      </c>
      <c r="R392" s="1326">
        <f t="shared" si="75"/>
        <v>-2547</v>
      </c>
      <c r="S392" s="1328">
        <f t="shared" si="75"/>
        <v>-2806</v>
      </c>
      <c r="T392" s="1327">
        <f t="shared" si="75"/>
        <v>-3061</v>
      </c>
      <c r="U392" s="1328">
        <f t="shared" si="75"/>
        <v>-3315</v>
      </c>
      <c r="V392" s="1330">
        <f t="shared" si="75"/>
        <v>-3571</v>
      </c>
      <c r="W392" s="1331">
        <f t="shared" si="75"/>
        <v>-3820</v>
      </c>
      <c r="X392" s="1332">
        <f t="shared" si="75"/>
        <v>-4072</v>
      </c>
      <c r="Y392" s="1332">
        <f t="shared" si="75"/>
        <v>-4307</v>
      </c>
      <c r="Z392" s="1333">
        <f t="shared" si="75"/>
        <v>-4307</v>
      </c>
      <c r="AA392" s="1334">
        <f t="shared" si="75"/>
        <v>-4307</v>
      </c>
      <c r="AB392" s="1331">
        <f t="shared" si="75"/>
        <v>-4307</v>
      </c>
      <c r="AC392" s="1332">
        <f t="shared" si="75"/>
        <v>-4307</v>
      </c>
      <c r="AD392" s="1332">
        <f t="shared" si="75"/>
        <v>-4307</v>
      </c>
      <c r="AE392" s="1333">
        <f t="shared" si="75"/>
        <v>-4307</v>
      </c>
      <c r="AF392" s="1335">
        <f t="shared" si="75"/>
        <v>-4307</v>
      </c>
      <c r="AG392" s="1300">
        <f t="shared" si="75"/>
        <v>-4307</v>
      </c>
      <c r="AH392" s="1336">
        <f t="shared" si="75"/>
        <v>-4307</v>
      </c>
      <c r="AI392" s="1298">
        <f t="shared" si="75"/>
        <v>-4307</v>
      </c>
      <c r="AJ392" s="1298">
        <f t="shared" si="75"/>
        <v>-4307</v>
      </c>
      <c r="AK392" s="1298">
        <f t="shared" si="75"/>
        <v>-4307</v>
      </c>
      <c r="AL392" s="1298">
        <f t="shared" si="75"/>
        <v>-4307</v>
      </c>
      <c r="AM392" s="1298">
        <f t="shared" si="75"/>
        <v>-4307</v>
      </c>
      <c r="AN392" s="1298">
        <f t="shared" si="75"/>
        <v>-4307</v>
      </c>
      <c r="AO392" s="1298">
        <f t="shared" si="75"/>
        <v>-4307</v>
      </c>
      <c r="AP392" s="1298">
        <f t="shared" si="75"/>
        <v>-4307</v>
      </c>
      <c r="AQ392" s="1298">
        <f t="shared" si="75"/>
        <v>-4307</v>
      </c>
      <c r="AR392" s="1298">
        <f t="shared" si="75"/>
        <v>-4307</v>
      </c>
      <c r="AS392" s="1298">
        <f t="shared" si="75"/>
        <v>-4307</v>
      </c>
      <c r="AT392" s="1298">
        <f t="shared" si="75"/>
        <v>-4307</v>
      </c>
      <c r="AU392" s="1298">
        <f t="shared" si="75"/>
        <v>-4307</v>
      </c>
      <c r="AV392" s="1298">
        <f t="shared" si="75"/>
        <v>-4307</v>
      </c>
      <c r="AW392" s="1298">
        <f t="shared" si="75"/>
        <v>-4307</v>
      </c>
      <c r="AX392" s="1298">
        <f t="shared" si="75"/>
        <v>-4307</v>
      </c>
      <c r="AY392" s="1298">
        <f t="shared" si="75"/>
        <v>-4307</v>
      </c>
      <c r="AZ392" s="1298">
        <f t="shared" si="75"/>
        <v>-4307</v>
      </c>
      <c r="BA392" s="1298">
        <f t="shared" si="75"/>
        <v>-6395</v>
      </c>
      <c r="BB392" s="1299">
        <f t="shared" si="75"/>
        <v>-6395</v>
      </c>
      <c r="BC392" s="950"/>
    </row>
    <row r="393" spans="1:55" ht="27" customHeight="1" thickBot="1" x14ac:dyDescent="0.65">
      <c r="A393" s="1455" t="s">
        <v>618</v>
      </c>
      <c r="B393" s="1456"/>
      <c r="C393" s="1456"/>
      <c r="D393" s="1456"/>
      <c r="E393" s="1456"/>
      <c r="F393" s="1456"/>
      <c r="G393" s="1456"/>
      <c r="H393" s="1337">
        <f t="shared" ref="H393:AE393" si="76">(H404+H403+H405)/$E$406</f>
        <v>0.82077051926298161</v>
      </c>
      <c r="I393" s="1338">
        <f t="shared" si="76"/>
        <v>1.3396147403685092</v>
      </c>
      <c r="J393" s="1338">
        <f t="shared" si="76"/>
        <v>0.81197654941373532</v>
      </c>
      <c r="K393" s="1338">
        <f t="shared" si="76"/>
        <v>0.87185929648241201</v>
      </c>
      <c r="L393" s="1339">
        <f t="shared" si="76"/>
        <v>0.75711892797319935</v>
      </c>
      <c r="M393" s="1337">
        <f t="shared" si="76"/>
        <v>0.5113065326633166</v>
      </c>
      <c r="N393" s="1338">
        <f t="shared" si="76"/>
        <v>0.86264656616415414</v>
      </c>
      <c r="O393" s="1338">
        <f t="shared" si="76"/>
        <v>0.85427135678391963</v>
      </c>
      <c r="P393" s="1338">
        <f t="shared" si="76"/>
        <v>0.86264656616415414</v>
      </c>
      <c r="Q393" s="1340">
        <f t="shared" si="76"/>
        <v>0.86306532663316582</v>
      </c>
      <c r="R393" s="1337">
        <f t="shared" si="76"/>
        <v>1.2412060301507537</v>
      </c>
      <c r="S393" s="1338">
        <f t="shared" si="76"/>
        <v>1.4221105527638191</v>
      </c>
      <c r="T393" s="1338">
        <f t="shared" si="76"/>
        <v>1.285175879396985</v>
      </c>
      <c r="U393" s="1338">
        <f t="shared" si="76"/>
        <v>1.2768006700167505</v>
      </c>
      <c r="V393" s="1340">
        <f t="shared" si="76"/>
        <v>1.2939698492462313</v>
      </c>
      <c r="W393" s="1337">
        <f t="shared" si="76"/>
        <v>1.2324120603015076</v>
      </c>
      <c r="X393" s="1338">
        <f t="shared" si="76"/>
        <v>1.2579564489112227</v>
      </c>
      <c r="Y393" s="1338">
        <f t="shared" si="76"/>
        <v>0.83710217755443883</v>
      </c>
      <c r="Z393" s="1338">
        <f t="shared" si="76"/>
        <v>0</v>
      </c>
      <c r="AA393" s="1340">
        <f t="shared" si="76"/>
        <v>0</v>
      </c>
      <c r="AB393" s="1337">
        <f t="shared" si="76"/>
        <v>0</v>
      </c>
      <c r="AC393" s="1338">
        <f t="shared" si="76"/>
        <v>0</v>
      </c>
      <c r="AD393" s="1338">
        <f t="shared" si="76"/>
        <v>0</v>
      </c>
      <c r="AE393" s="1338">
        <f t="shared" si="76"/>
        <v>0</v>
      </c>
      <c r="AF393" s="1340">
        <f t="shared" ref="AF393:AM393" si="77">AF404/$E$406</f>
        <v>0</v>
      </c>
      <c r="AG393" s="1337">
        <f t="shared" si="77"/>
        <v>0</v>
      </c>
      <c r="AH393" s="1341">
        <f t="shared" si="77"/>
        <v>0</v>
      </c>
      <c r="AI393" s="1341">
        <f t="shared" si="77"/>
        <v>0</v>
      </c>
      <c r="AJ393" s="1342">
        <f t="shared" si="77"/>
        <v>0</v>
      </c>
      <c r="AK393" s="1341">
        <f t="shared" si="77"/>
        <v>0</v>
      </c>
      <c r="AL393" s="1343">
        <f t="shared" si="77"/>
        <v>0</v>
      </c>
      <c r="AM393" s="1342">
        <f t="shared" si="77"/>
        <v>0</v>
      </c>
      <c r="AN393" s="1341"/>
      <c r="AO393" s="1341"/>
      <c r="AP393" s="1341"/>
      <c r="AQ393" s="1343"/>
      <c r="AR393" s="1344"/>
      <c r="AS393" s="1345"/>
      <c r="AT393" s="1343"/>
      <c r="AU393" s="1342"/>
      <c r="AV393" s="1341"/>
      <c r="AW393" s="1346"/>
      <c r="AX393" s="1347"/>
      <c r="AY393" s="1348"/>
      <c r="AZ393" s="1349"/>
      <c r="BA393" s="1350"/>
      <c r="BB393" s="1351"/>
      <c r="BC393" s="1132"/>
    </row>
    <row r="394" spans="1:55" ht="27" customHeight="1" thickBot="1" x14ac:dyDescent="0.65">
      <c r="A394" s="1457" t="s">
        <v>619</v>
      </c>
      <c r="B394" s="1458"/>
      <c r="C394" s="1458"/>
      <c r="D394" s="1458"/>
      <c r="E394" s="1458"/>
      <c r="F394" s="1458"/>
      <c r="G394" s="1458"/>
      <c r="H394" s="1352">
        <f t="shared" ref="H394:AK394" si="78">(H401+H402+H403)/$E$406</f>
        <v>0.92881072026800671</v>
      </c>
      <c r="I394" s="1353">
        <f t="shared" si="78"/>
        <v>0.69765494137353434</v>
      </c>
      <c r="J394" s="1353">
        <f t="shared" si="78"/>
        <v>0.91917922948073705</v>
      </c>
      <c r="K394" s="1353">
        <f t="shared" si="78"/>
        <v>0.95268006700167507</v>
      </c>
      <c r="L394" s="1354">
        <f>(L401+L402+L403)/$E$406</f>
        <v>0.96105527638190957</v>
      </c>
      <c r="M394" s="1352">
        <f t="shared" si="78"/>
        <v>0.97989949748743721</v>
      </c>
      <c r="N394" s="1353">
        <f>(N401+N402+N403)/$E$406</f>
        <v>1.0018844221105527</v>
      </c>
      <c r="O394" s="1353">
        <f t="shared" si="78"/>
        <v>0.99350921273031823</v>
      </c>
      <c r="P394" s="1353">
        <f t="shared" si="78"/>
        <v>0.96105527638190957</v>
      </c>
      <c r="Q394" s="1355">
        <f t="shared" si="78"/>
        <v>0.97989949748743721</v>
      </c>
      <c r="R394" s="1352">
        <f t="shared" si="78"/>
        <v>0.96105527638190957</v>
      </c>
      <c r="S394" s="1353">
        <f>(S401+S402+S403)/$E$406</f>
        <v>0.95268006700167507</v>
      </c>
      <c r="T394" s="1353">
        <f t="shared" si="78"/>
        <v>0.96105527638190957</v>
      </c>
      <c r="U394" s="1353">
        <f t="shared" si="78"/>
        <v>0.95268006700167507</v>
      </c>
      <c r="V394" s="1355">
        <f t="shared" si="78"/>
        <v>0.96105527638190957</v>
      </c>
      <c r="W394" s="1352">
        <f t="shared" si="78"/>
        <v>0.96105527638190957</v>
      </c>
      <c r="X394" s="1353">
        <f t="shared" si="78"/>
        <v>0.97780569514237858</v>
      </c>
      <c r="Y394" s="1353">
        <f t="shared" si="78"/>
        <v>0.98283082077051931</v>
      </c>
      <c r="Z394" s="1353">
        <f t="shared" si="78"/>
        <v>0</v>
      </c>
      <c r="AA394" s="1355">
        <f t="shared" si="78"/>
        <v>0</v>
      </c>
      <c r="AB394" s="1352">
        <f t="shared" si="78"/>
        <v>0</v>
      </c>
      <c r="AC394" s="1353">
        <f t="shared" si="78"/>
        <v>0</v>
      </c>
      <c r="AD394" s="1353">
        <f t="shared" si="78"/>
        <v>0</v>
      </c>
      <c r="AE394" s="1353">
        <f t="shared" si="78"/>
        <v>0</v>
      </c>
      <c r="AF394" s="1355">
        <f t="shared" si="78"/>
        <v>0</v>
      </c>
      <c r="AG394" s="1352">
        <f t="shared" si="78"/>
        <v>0</v>
      </c>
      <c r="AH394" s="1353">
        <f t="shared" si="78"/>
        <v>0</v>
      </c>
      <c r="AI394" s="1353">
        <f t="shared" si="78"/>
        <v>0</v>
      </c>
      <c r="AJ394" s="1356">
        <f t="shared" si="78"/>
        <v>0</v>
      </c>
      <c r="AK394" s="1353">
        <f t="shared" si="78"/>
        <v>0</v>
      </c>
      <c r="AL394" s="1355"/>
      <c r="AM394" s="1356"/>
      <c r="AN394" s="1353"/>
      <c r="AO394" s="1353"/>
      <c r="AP394" s="1353"/>
      <c r="AQ394" s="1355"/>
      <c r="AR394" s="1357"/>
      <c r="AS394" s="1352"/>
      <c r="AT394" s="1355"/>
      <c r="AU394" s="1356"/>
      <c r="AV394" s="1353"/>
      <c r="AW394" s="1358"/>
      <c r="AX394" s="1359"/>
      <c r="AY394" s="1360"/>
      <c r="AZ394" s="1361"/>
      <c r="BA394" s="1362"/>
      <c r="BB394" s="1363"/>
      <c r="BC394" s="950"/>
    </row>
    <row r="395" spans="1:55" ht="38.25" hidden="1" customHeight="1" thickBot="1" x14ac:dyDescent="0.65">
      <c r="A395" s="1455" t="s">
        <v>620</v>
      </c>
      <c r="B395" s="1456"/>
      <c r="C395" s="1456"/>
      <c r="D395" s="1456"/>
      <c r="E395" s="1456"/>
      <c r="F395" s="1456"/>
      <c r="G395" s="1456"/>
      <c r="H395" s="1353"/>
      <c r="I395" s="1355"/>
      <c r="J395" s="1356"/>
      <c r="K395" s="1353"/>
      <c r="L395" s="1355"/>
      <c r="M395" s="1352"/>
      <c r="N395" s="1355"/>
      <c r="O395" s="1356"/>
      <c r="P395" s="1353"/>
      <c r="Q395" s="1355"/>
      <c r="R395" s="1352"/>
      <c r="S395" s="1355"/>
      <c r="T395" s="1356"/>
      <c r="U395" s="1355"/>
      <c r="V395" s="1357"/>
      <c r="W395" s="1352"/>
      <c r="X395" s="1355"/>
      <c r="Y395" s="1356"/>
      <c r="Z395" s="1353"/>
      <c r="AA395" s="1355"/>
      <c r="AB395" s="1352"/>
      <c r="AC395" s="1353"/>
      <c r="AD395" s="1353"/>
      <c r="AE395" s="1353"/>
      <c r="AF395" s="1355"/>
      <c r="AG395" s="1364"/>
      <c r="AH395" s="1352"/>
      <c r="AI395" s="1353"/>
      <c r="AJ395" s="1353"/>
      <c r="AK395" s="1353"/>
      <c r="AL395" s="1355"/>
      <c r="AM395" s="1356"/>
      <c r="AN395" s="1353"/>
      <c r="AO395" s="1353"/>
      <c r="AP395" s="1353"/>
      <c r="AQ395" s="1355"/>
      <c r="AR395" s="1364"/>
      <c r="AS395" s="1352"/>
      <c r="AT395" s="1355"/>
      <c r="AU395" s="1356"/>
      <c r="AV395" s="1353"/>
      <c r="AW395" s="1362"/>
      <c r="AX395" s="1359"/>
      <c r="AY395" s="1360"/>
      <c r="AZ395" s="1361"/>
      <c r="BA395" s="1362"/>
      <c r="BB395" s="1363"/>
      <c r="BC395" s="950"/>
    </row>
    <row r="396" spans="1:55" ht="27" customHeight="1" thickBot="1" x14ac:dyDescent="0.65">
      <c r="A396" s="1447" t="s">
        <v>621</v>
      </c>
      <c r="B396" s="1448"/>
      <c r="C396" s="1448"/>
      <c r="D396" s="1448"/>
      <c r="E396" s="1448"/>
      <c r="F396" s="1448"/>
      <c r="G396" s="1448"/>
      <c r="H396" s="1365">
        <f>($I$406*H161)/$E$406</f>
        <v>0.63567839195979903</v>
      </c>
      <c r="I396" s="1366">
        <f t="shared" ref="I396:AM396" si="79">($I$406*I161)/$E$406</f>
        <v>0.40452261306532661</v>
      </c>
      <c r="J396" s="1367">
        <f t="shared" si="79"/>
        <v>0.62604690117252937</v>
      </c>
      <c r="K396" s="1367">
        <f t="shared" si="79"/>
        <v>0.62604690117252937</v>
      </c>
      <c r="L396" s="1367">
        <f t="shared" si="79"/>
        <v>0.62604690117252937</v>
      </c>
      <c r="M396" s="1367">
        <f t="shared" si="79"/>
        <v>0.57788944723618085</v>
      </c>
      <c r="N396" s="1367">
        <f t="shared" si="79"/>
        <v>0.55381072026800671</v>
      </c>
      <c r="O396" s="1367">
        <f t="shared" si="79"/>
        <v>0.55381072026800671</v>
      </c>
      <c r="P396" s="1367">
        <f t="shared" si="79"/>
        <v>0.62604690117252937</v>
      </c>
      <c r="Q396" s="1367">
        <f t="shared" si="79"/>
        <v>0.57788944723618085</v>
      </c>
      <c r="R396" s="1367">
        <f t="shared" si="79"/>
        <v>0.62604690117252937</v>
      </c>
      <c r="S396" s="1367">
        <f t="shared" si="79"/>
        <v>0.62604690117252937</v>
      </c>
      <c r="T396" s="1367">
        <f t="shared" si="79"/>
        <v>0.62604690117252937</v>
      </c>
      <c r="U396" s="1367">
        <f t="shared" si="79"/>
        <v>0.62604690117252937</v>
      </c>
      <c r="V396" s="1367">
        <f t="shared" si="79"/>
        <v>0.62604690117252937</v>
      </c>
      <c r="W396" s="1367">
        <f t="shared" si="79"/>
        <v>0.62604690117252937</v>
      </c>
      <c r="X396" s="1367">
        <f t="shared" si="79"/>
        <v>0.62604690117252937</v>
      </c>
      <c r="Y396" s="1367">
        <f t="shared" si="79"/>
        <v>0.664572864321608</v>
      </c>
      <c r="Z396" s="1367">
        <f t="shared" si="79"/>
        <v>0</v>
      </c>
      <c r="AA396" s="1367">
        <f t="shared" si="79"/>
        <v>0</v>
      </c>
      <c r="AB396" s="1367">
        <f t="shared" si="79"/>
        <v>0</v>
      </c>
      <c r="AC396" s="1367">
        <f t="shared" si="79"/>
        <v>0</v>
      </c>
      <c r="AD396" s="1367">
        <f t="shared" si="79"/>
        <v>0</v>
      </c>
      <c r="AE396" s="1367">
        <f t="shared" si="79"/>
        <v>0</v>
      </c>
      <c r="AF396" s="1367">
        <f t="shared" si="79"/>
        <v>0</v>
      </c>
      <c r="AG396" s="1367">
        <f t="shared" si="79"/>
        <v>0</v>
      </c>
      <c r="AH396" s="1368">
        <f t="shared" si="79"/>
        <v>0</v>
      </c>
      <c r="AI396" s="1369">
        <f t="shared" si="79"/>
        <v>0</v>
      </c>
      <c r="AJ396" s="1370">
        <f t="shared" si="79"/>
        <v>0</v>
      </c>
      <c r="AK396" s="1371">
        <f t="shared" si="79"/>
        <v>0</v>
      </c>
      <c r="AL396" s="1370">
        <f t="shared" si="79"/>
        <v>0</v>
      </c>
      <c r="AM396" s="1372">
        <f t="shared" si="79"/>
        <v>0</v>
      </c>
      <c r="AN396" s="1373"/>
      <c r="AO396" s="1370"/>
      <c r="AP396" s="1373"/>
      <c r="AQ396" s="1370"/>
      <c r="AR396" s="1371"/>
      <c r="AS396" s="1372"/>
      <c r="AT396" s="1374"/>
      <c r="AU396" s="1373"/>
      <c r="AV396" s="1375"/>
      <c r="AW396" s="1376"/>
      <c r="AX396" s="1377"/>
      <c r="AY396" s="1378"/>
      <c r="AZ396" s="1379"/>
      <c r="BA396" s="1380"/>
      <c r="BB396" s="1381"/>
      <c r="BC396" s="1382"/>
    </row>
    <row r="397" spans="1:55" ht="27" customHeight="1" thickBot="1" x14ac:dyDescent="0.65">
      <c r="A397" s="1447" t="s">
        <v>622</v>
      </c>
      <c r="B397" s="1448"/>
      <c r="C397" s="1448"/>
      <c r="D397" s="1448"/>
      <c r="E397" s="1448"/>
      <c r="F397" s="1448"/>
      <c r="G397" s="1448"/>
      <c r="H397" s="1365">
        <f>($I$407*H167)/$E$406</f>
        <v>0</v>
      </c>
      <c r="I397" s="1367">
        <f t="shared" ref="I397:AM397" si="80">($I$407*I167)/$E$406</f>
        <v>0</v>
      </c>
      <c r="J397" s="1367">
        <f t="shared" si="80"/>
        <v>0</v>
      </c>
      <c r="K397" s="1367">
        <f t="shared" si="80"/>
        <v>0</v>
      </c>
      <c r="L397" s="1367">
        <f t="shared" si="80"/>
        <v>0</v>
      </c>
      <c r="M397" s="1367">
        <f t="shared" si="80"/>
        <v>7.5376884422110546E-2</v>
      </c>
      <c r="N397" s="1367">
        <f t="shared" si="80"/>
        <v>0.11306532663316583</v>
      </c>
      <c r="O397" s="1367">
        <f t="shared" si="80"/>
        <v>0.11306532663316583</v>
      </c>
      <c r="P397" s="1367">
        <f t="shared" si="80"/>
        <v>0</v>
      </c>
      <c r="Q397" s="1367">
        <f t="shared" si="80"/>
        <v>7.5376884422110546E-2</v>
      </c>
      <c r="R397" s="1367">
        <f t="shared" si="80"/>
        <v>0</v>
      </c>
      <c r="S397" s="1367">
        <f t="shared" si="80"/>
        <v>0</v>
      </c>
      <c r="T397" s="1367">
        <f t="shared" si="80"/>
        <v>0</v>
      </c>
      <c r="U397" s="1367">
        <f t="shared" si="80"/>
        <v>0</v>
      </c>
      <c r="V397" s="1367">
        <f t="shared" si="80"/>
        <v>0</v>
      </c>
      <c r="W397" s="1367">
        <f t="shared" si="80"/>
        <v>0</v>
      </c>
      <c r="X397" s="1367">
        <f t="shared" si="80"/>
        <v>0</v>
      </c>
      <c r="Y397" s="1367">
        <f t="shared" si="80"/>
        <v>0</v>
      </c>
      <c r="Z397" s="1367">
        <f t="shared" si="80"/>
        <v>0</v>
      </c>
      <c r="AA397" s="1367">
        <f t="shared" si="80"/>
        <v>0</v>
      </c>
      <c r="AB397" s="1367">
        <f t="shared" si="80"/>
        <v>0</v>
      </c>
      <c r="AC397" s="1367">
        <f t="shared" si="80"/>
        <v>0</v>
      </c>
      <c r="AD397" s="1367">
        <f t="shared" si="80"/>
        <v>0</v>
      </c>
      <c r="AE397" s="1367">
        <f t="shared" si="80"/>
        <v>0</v>
      </c>
      <c r="AF397" s="1367">
        <f t="shared" si="80"/>
        <v>0</v>
      </c>
      <c r="AG397" s="1367">
        <f t="shared" si="80"/>
        <v>0</v>
      </c>
      <c r="AH397" s="1383">
        <f t="shared" si="80"/>
        <v>0</v>
      </c>
      <c r="AI397" s="1368">
        <f t="shared" si="80"/>
        <v>0</v>
      </c>
      <c r="AJ397" s="1368">
        <f t="shared" si="80"/>
        <v>0</v>
      </c>
      <c r="AK397" s="1368">
        <f t="shared" si="80"/>
        <v>0</v>
      </c>
      <c r="AL397" s="1370">
        <f t="shared" si="80"/>
        <v>0</v>
      </c>
      <c r="AM397" s="1372">
        <f t="shared" si="80"/>
        <v>0</v>
      </c>
      <c r="AN397" s="1373"/>
      <c r="AO397" s="1370"/>
      <c r="AP397" s="1373"/>
      <c r="AQ397" s="1370"/>
      <c r="AR397" s="1371"/>
      <c r="AS397" s="1372"/>
      <c r="AT397" s="1374"/>
      <c r="AU397" s="1373"/>
      <c r="AV397" s="1375"/>
      <c r="AW397" s="1376"/>
      <c r="AX397" s="1377"/>
      <c r="AY397" s="1378"/>
      <c r="AZ397" s="1379"/>
      <c r="BA397" s="1380"/>
      <c r="BB397" s="1381"/>
      <c r="BC397" s="1382"/>
    </row>
    <row r="398" spans="1:55" ht="27" customHeight="1" thickBot="1" x14ac:dyDescent="0.65">
      <c r="A398" s="1447" t="s">
        <v>623</v>
      </c>
      <c r="B398" s="1448"/>
      <c r="C398" s="1448"/>
      <c r="D398" s="1448"/>
      <c r="E398" s="1448"/>
      <c r="F398" s="1448"/>
      <c r="G398" s="1448"/>
      <c r="H398" s="1365">
        <f>($I$408*H214)/$E$406</f>
        <v>0.29313232830820768</v>
      </c>
      <c r="I398" s="1365">
        <f t="shared" ref="I398:AM398" si="81">($I$408*I214)/$E$406</f>
        <v>0.29313232830820768</v>
      </c>
      <c r="J398" s="1365">
        <f t="shared" si="81"/>
        <v>0.29313232830820768</v>
      </c>
      <c r="K398" s="1365">
        <f t="shared" si="81"/>
        <v>0.32663316582914576</v>
      </c>
      <c r="L398" s="1365">
        <f t="shared" si="81"/>
        <v>0.33500837520938026</v>
      </c>
      <c r="M398" s="1365">
        <f t="shared" si="81"/>
        <v>0.32663316582914576</v>
      </c>
      <c r="N398" s="1365">
        <f t="shared" si="81"/>
        <v>0.33500837520938026</v>
      </c>
      <c r="O398" s="1365">
        <f t="shared" si="81"/>
        <v>0.32663316582914576</v>
      </c>
      <c r="P398" s="1365">
        <f t="shared" si="81"/>
        <v>0.33500837520938026</v>
      </c>
      <c r="Q398" s="1365">
        <f t="shared" si="81"/>
        <v>0.32663316582914576</v>
      </c>
      <c r="R398" s="1365">
        <f t="shared" si="81"/>
        <v>0.33500837520938026</v>
      </c>
      <c r="S398" s="1365">
        <f t="shared" si="81"/>
        <v>0.32663316582914576</v>
      </c>
      <c r="T398" s="1365">
        <f t="shared" si="81"/>
        <v>0.33500837520938026</v>
      </c>
      <c r="U398" s="1365">
        <f t="shared" si="81"/>
        <v>0.32663316582914576</v>
      </c>
      <c r="V398" s="1365">
        <f t="shared" si="81"/>
        <v>0.33500837520938026</v>
      </c>
      <c r="W398" s="1365">
        <f t="shared" si="81"/>
        <v>0.33500837520938026</v>
      </c>
      <c r="X398" s="1365">
        <f t="shared" si="81"/>
        <v>0.35175879396984927</v>
      </c>
      <c r="Y398" s="1365">
        <f t="shared" si="81"/>
        <v>0.31825795644891125</v>
      </c>
      <c r="Z398" s="1365">
        <f t="shared" si="81"/>
        <v>0</v>
      </c>
      <c r="AA398" s="1365">
        <f t="shared" si="81"/>
        <v>0</v>
      </c>
      <c r="AB398" s="1365">
        <f t="shared" si="81"/>
        <v>0</v>
      </c>
      <c r="AC398" s="1365">
        <f t="shared" si="81"/>
        <v>0</v>
      </c>
      <c r="AD398" s="1365">
        <f t="shared" si="81"/>
        <v>0</v>
      </c>
      <c r="AE398" s="1365">
        <f t="shared" si="81"/>
        <v>0</v>
      </c>
      <c r="AF398" s="1365">
        <f t="shared" si="81"/>
        <v>0</v>
      </c>
      <c r="AG398" s="1365">
        <f t="shared" si="81"/>
        <v>0</v>
      </c>
      <c r="AH398" s="1384">
        <f t="shared" si="81"/>
        <v>0</v>
      </c>
      <c r="AI398" s="1385">
        <f t="shared" si="81"/>
        <v>0</v>
      </c>
      <c r="AJ398" s="1386">
        <f t="shared" si="81"/>
        <v>0</v>
      </c>
      <c r="AK398" s="1384">
        <f t="shared" si="81"/>
        <v>0</v>
      </c>
      <c r="AL398" s="1386">
        <f t="shared" si="81"/>
        <v>0</v>
      </c>
      <c r="AM398" s="1387">
        <f t="shared" si="81"/>
        <v>0</v>
      </c>
      <c r="AN398" s="1388"/>
      <c r="AO398" s="1386"/>
      <c r="AP398" s="1388"/>
      <c r="AQ398" s="1386"/>
      <c r="AR398" s="1384"/>
      <c r="AS398" s="1387"/>
      <c r="AT398" s="1389"/>
      <c r="AU398" s="1388"/>
      <c r="AV398" s="1390"/>
      <c r="AW398" s="1376"/>
      <c r="AX398" s="1377"/>
      <c r="AY398" s="1378"/>
      <c r="AZ398" s="1379"/>
      <c r="BA398" s="1380"/>
      <c r="BB398" s="1381"/>
      <c r="BC398" s="1382"/>
    </row>
    <row r="399" spans="1:55" ht="27" customHeight="1" thickBot="1" x14ac:dyDescent="0.65">
      <c r="A399" s="1447" t="s">
        <v>624</v>
      </c>
      <c r="B399" s="1448"/>
      <c r="C399" s="1448"/>
      <c r="D399" s="1448"/>
      <c r="E399" s="1448"/>
      <c r="F399" s="1448"/>
      <c r="G399" s="1448"/>
      <c r="H399" s="1365">
        <f>($I$409*H89+H77+H71)/$E$406</f>
        <v>0</v>
      </c>
      <c r="I399" s="1365">
        <f t="shared" ref="I399:AM399" si="82">($I$409*I89+I77+I71)/$E$406</f>
        <v>0</v>
      </c>
      <c r="J399" s="1365">
        <f t="shared" si="82"/>
        <v>0</v>
      </c>
      <c r="K399" s="1365">
        <f t="shared" si="82"/>
        <v>6.28140703517588E-5</v>
      </c>
      <c r="L399" s="1365">
        <f t="shared" si="82"/>
        <v>1.0469011725293132E-4</v>
      </c>
      <c r="M399" s="1365">
        <f t="shared" si="82"/>
        <v>1.0469011725293132E-4</v>
      </c>
      <c r="N399" s="1365">
        <f t="shared" si="82"/>
        <v>0</v>
      </c>
      <c r="O399" s="1365">
        <f t="shared" si="82"/>
        <v>0</v>
      </c>
      <c r="P399" s="1365">
        <f t="shared" si="82"/>
        <v>0</v>
      </c>
      <c r="Q399" s="1365">
        <f t="shared" si="82"/>
        <v>0</v>
      </c>
      <c r="R399" s="1365">
        <f t="shared" si="82"/>
        <v>4.187604690117253E-4</v>
      </c>
      <c r="S399" s="1365">
        <f t="shared" si="82"/>
        <v>6.2814070351758795E-4</v>
      </c>
      <c r="T399" s="1365">
        <f t="shared" si="82"/>
        <v>0.17600502512562813</v>
      </c>
      <c r="U399" s="1365">
        <f t="shared" si="82"/>
        <v>0.17600502512562813</v>
      </c>
      <c r="V399" s="1365">
        <f t="shared" si="82"/>
        <v>0.17600502512562813</v>
      </c>
      <c r="W399" s="1365">
        <f t="shared" si="82"/>
        <v>0.17587939698492464</v>
      </c>
      <c r="X399" s="1365">
        <f t="shared" si="82"/>
        <v>0.17587939698492464</v>
      </c>
      <c r="Y399" s="1365">
        <f t="shared" si="82"/>
        <v>0</v>
      </c>
      <c r="Z399" s="1365">
        <f t="shared" si="82"/>
        <v>0</v>
      </c>
      <c r="AA399" s="1365">
        <f t="shared" si="82"/>
        <v>0</v>
      </c>
      <c r="AB399" s="1365">
        <f t="shared" si="82"/>
        <v>0</v>
      </c>
      <c r="AC399" s="1365">
        <f t="shared" si="82"/>
        <v>0</v>
      </c>
      <c r="AD399" s="1365">
        <f t="shared" si="82"/>
        <v>0</v>
      </c>
      <c r="AE399" s="1365">
        <f t="shared" si="82"/>
        <v>0</v>
      </c>
      <c r="AF399" s="1365">
        <f t="shared" si="82"/>
        <v>0</v>
      </c>
      <c r="AG399" s="1365">
        <f t="shared" si="82"/>
        <v>0</v>
      </c>
      <c r="AH399" s="1391">
        <f t="shared" si="82"/>
        <v>0</v>
      </c>
      <c r="AI399" s="1377">
        <f t="shared" si="82"/>
        <v>0</v>
      </c>
      <c r="AJ399" s="1378">
        <f t="shared" si="82"/>
        <v>0</v>
      </c>
      <c r="AK399" s="1391">
        <f t="shared" si="82"/>
        <v>0</v>
      </c>
      <c r="AL399" s="1378">
        <f t="shared" si="82"/>
        <v>0</v>
      </c>
      <c r="AM399" s="1379">
        <f t="shared" si="82"/>
        <v>0</v>
      </c>
      <c r="AN399" s="1392"/>
      <c r="AO399" s="1378"/>
      <c r="AP399" s="1392"/>
      <c r="AQ399" s="1378"/>
      <c r="AR399" s="1391"/>
      <c r="AS399" s="1379"/>
      <c r="AT399" s="1393"/>
      <c r="AU399" s="1392"/>
      <c r="AV399" s="1394"/>
      <c r="AW399" s="1376"/>
      <c r="AX399" s="1377"/>
      <c r="AY399" s="1378"/>
      <c r="AZ399" s="1379"/>
      <c r="BA399" s="1380"/>
      <c r="BB399" s="1381"/>
      <c r="BC399" s="1382"/>
    </row>
    <row r="400" spans="1:55" ht="27" customHeight="1" thickBot="1" x14ac:dyDescent="0.65">
      <c r="A400" s="1449" t="s">
        <v>625</v>
      </c>
      <c r="B400" s="1450"/>
      <c r="C400" s="1450"/>
      <c r="D400" s="1450"/>
      <c r="E400" s="1450"/>
      <c r="F400" s="1450"/>
      <c r="G400" s="1450"/>
      <c r="H400" s="1395">
        <f>($I$410*H77)/$E$406</f>
        <v>0</v>
      </c>
      <c r="I400" s="1395">
        <f t="shared" ref="I400:AM400" si="83">($I$410*I77)/$E$406</f>
        <v>0</v>
      </c>
      <c r="J400" s="1396">
        <f t="shared" si="83"/>
        <v>0</v>
      </c>
      <c r="K400" s="1395">
        <f t="shared" si="83"/>
        <v>0</v>
      </c>
      <c r="L400" s="1395">
        <f t="shared" si="83"/>
        <v>0</v>
      </c>
      <c r="M400" s="1395">
        <f t="shared" si="83"/>
        <v>0</v>
      </c>
      <c r="N400" s="1395">
        <f t="shared" si="83"/>
        <v>0</v>
      </c>
      <c r="O400" s="1396">
        <f t="shared" si="83"/>
        <v>0</v>
      </c>
      <c r="P400" s="1395">
        <f t="shared" si="83"/>
        <v>0</v>
      </c>
      <c r="Q400" s="1395">
        <f t="shared" si="83"/>
        <v>0</v>
      </c>
      <c r="R400" s="1397">
        <f t="shared" si="83"/>
        <v>0.20268006700167504</v>
      </c>
      <c r="S400" s="1398">
        <f t="shared" si="83"/>
        <v>0.30402010050251255</v>
      </c>
      <c r="T400" s="1399">
        <f t="shared" si="83"/>
        <v>0</v>
      </c>
      <c r="U400" s="1400">
        <f t="shared" si="83"/>
        <v>0</v>
      </c>
      <c r="V400" s="1401">
        <f t="shared" si="83"/>
        <v>0</v>
      </c>
      <c r="W400" s="1402">
        <f t="shared" si="83"/>
        <v>0</v>
      </c>
      <c r="X400" s="1398">
        <f t="shared" si="83"/>
        <v>0</v>
      </c>
      <c r="Y400" s="1399">
        <f t="shared" si="83"/>
        <v>0</v>
      </c>
      <c r="Z400" s="1401">
        <f t="shared" si="83"/>
        <v>0</v>
      </c>
      <c r="AA400" s="1400">
        <f t="shared" si="83"/>
        <v>0</v>
      </c>
      <c r="AB400" s="1402">
        <f t="shared" si="83"/>
        <v>0</v>
      </c>
      <c r="AC400" s="1398">
        <f t="shared" si="83"/>
        <v>0</v>
      </c>
      <c r="AD400" s="1399">
        <f t="shared" si="83"/>
        <v>0</v>
      </c>
      <c r="AE400" s="1400">
        <f t="shared" si="83"/>
        <v>0</v>
      </c>
      <c r="AF400" s="1401">
        <f t="shared" si="83"/>
        <v>0</v>
      </c>
      <c r="AG400" s="1400">
        <f t="shared" si="83"/>
        <v>0</v>
      </c>
      <c r="AH400" s="1401">
        <f t="shared" si="83"/>
        <v>0</v>
      </c>
      <c r="AI400" s="1399">
        <f t="shared" si="83"/>
        <v>0</v>
      </c>
      <c r="AJ400" s="1400">
        <f t="shared" si="83"/>
        <v>0</v>
      </c>
      <c r="AK400" s="1401">
        <f t="shared" si="83"/>
        <v>0</v>
      </c>
      <c r="AL400" s="1400">
        <f t="shared" si="83"/>
        <v>0</v>
      </c>
      <c r="AM400" s="1402">
        <f t="shared" si="83"/>
        <v>0</v>
      </c>
      <c r="AN400" s="1398"/>
      <c r="AO400" s="1400"/>
      <c r="AP400" s="1398"/>
      <c r="AQ400" s="1400"/>
      <c r="AR400" s="1401"/>
      <c r="AS400" s="1402"/>
      <c r="AT400" s="1403"/>
      <c r="AU400" s="1398"/>
      <c r="AV400" s="1404"/>
      <c r="AW400" s="1405"/>
      <c r="AX400" s="1399"/>
      <c r="AY400" s="1400"/>
      <c r="AZ400" s="1402"/>
      <c r="BA400" s="1406"/>
      <c r="BB400" s="1407"/>
      <c r="BC400" s="1382"/>
    </row>
    <row r="401" spans="1:55" ht="27" customHeight="1" thickBot="1" x14ac:dyDescent="0.65">
      <c r="A401" s="1451" t="s">
        <v>626</v>
      </c>
      <c r="B401" s="1452"/>
      <c r="C401" s="1452"/>
      <c r="D401" s="1452"/>
      <c r="E401" s="1452"/>
      <c r="F401" s="1452"/>
      <c r="G401" s="1452"/>
      <c r="H401" s="1408">
        <f>$I$406*(H161+H208)</f>
        <v>30360</v>
      </c>
      <c r="I401" s="1408">
        <f t="shared" ref="I401:AM401" si="84">$I$406*(I161+I208)</f>
        <v>19320</v>
      </c>
      <c r="J401" s="1408">
        <f t="shared" si="84"/>
        <v>29900</v>
      </c>
      <c r="K401" s="1408">
        <f t="shared" si="84"/>
        <v>29900</v>
      </c>
      <c r="L401" s="1408">
        <f t="shared" si="84"/>
        <v>29900</v>
      </c>
      <c r="M401" s="1408">
        <f t="shared" si="84"/>
        <v>27600</v>
      </c>
      <c r="N401" s="1408">
        <f t="shared" si="84"/>
        <v>26450</v>
      </c>
      <c r="O401" s="1408">
        <f t="shared" si="84"/>
        <v>26450</v>
      </c>
      <c r="P401" s="1408">
        <f t="shared" si="84"/>
        <v>29900</v>
      </c>
      <c r="Q401" s="1408">
        <f t="shared" si="84"/>
        <v>27600</v>
      </c>
      <c r="R401" s="1408">
        <f t="shared" si="84"/>
        <v>29900</v>
      </c>
      <c r="S401" s="1408">
        <f t="shared" si="84"/>
        <v>29900</v>
      </c>
      <c r="T401" s="1408">
        <f t="shared" si="84"/>
        <v>29900</v>
      </c>
      <c r="U401" s="1408">
        <f t="shared" si="84"/>
        <v>29900</v>
      </c>
      <c r="V401" s="1408">
        <f t="shared" si="84"/>
        <v>29900</v>
      </c>
      <c r="W401" s="1408">
        <f t="shared" si="84"/>
        <v>29900</v>
      </c>
      <c r="X401" s="1408">
        <f t="shared" si="84"/>
        <v>29900</v>
      </c>
      <c r="Y401" s="1408">
        <f t="shared" si="84"/>
        <v>31740</v>
      </c>
      <c r="Z401" s="1408">
        <f t="shared" si="84"/>
        <v>0</v>
      </c>
      <c r="AA401" s="1408">
        <f t="shared" si="84"/>
        <v>0</v>
      </c>
      <c r="AB401" s="1408">
        <f t="shared" si="84"/>
        <v>0</v>
      </c>
      <c r="AC401" s="1408">
        <f t="shared" si="84"/>
        <v>0</v>
      </c>
      <c r="AD401" s="1408">
        <f t="shared" si="84"/>
        <v>0</v>
      </c>
      <c r="AE401" s="1408">
        <f t="shared" si="84"/>
        <v>0</v>
      </c>
      <c r="AF401" s="1408">
        <f t="shared" si="84"/>
        <v>0</v>
      </c>
      <c r="AG401" s="1408">
        <f t="shared" si="84"/>
        <v>0</v>
      </c>
      <c r="AH401" s="1409">
        <f t="shared" si="84"/>
        <v>0</v>
      </c>
      <c r="AI401" s="1399">
        <f t="shared" si="84"/>
        <v>0</v>
      </c>
      <c r="AJ401" s="1400">
        <f t="shared" si="84"/>
        <v>0</v>
      </c>
      <c r="AK401" s="1401">
        <f t="shared" si="84"/>
        <v>0</v>
      </c>
      <c r="AL401" s="1400">
        <f t="shared" si="84"/>
        <v>0</v>
      </c>
      <c r="AM401" s="1402">
        <f t="shared" si="84"/>
        <v>0</v>
      </c>
      <c r="AN401" s="1398"/>
      <c r="AO401" s="1400"/>
      <c r="AP401" s="1398"/>
      <c r="AQ401" s="1400"/>
      <c r="AR401" s="1401"/>
      <c r="AS401" s="1402"/>
      <c r="AT401" s="1403"/>
      <c r="AU401" s="1398"/>
      <c r="AV401" s="1404"/>
      <c r="AW401" s="1405"/>
      <c r="AX401" s="1399"/>
      <c r="AY401" s="1400"/>
      <c r="AZ401" s="1402"/>
      <c r="BA401" s="1406"/>
      <c r="BB401" s="1407"/>
      <c r="BC401" s="1382"/>
    </row>
    <row r="402" spans="1:55" ht="27" customHeight="1" thickBot="1" x14ac:dyDescent="0.65">
      <c r="A402" s="1441" t="s">
        <v>627</v>
      </c>
      <c r="B402" s="1442"/>
      <c r="C402" s="1442"/>
      <c r="D402" s="1442"/>
      <c r="E402" s="1442"/>
      <c r="F402" s="1442"/>
      <c r="G402" s="1442"/>
      <c r="H402" s="1408">
        <f>$I$407*H167</f>
        <v>0</v>
      </c>
      <c r="I402" s="1408">
        <f t="shared" ref="I402:AM402" si="85">$I$407*I167</f>
        <v>0</v>
      </c>
      <c r="J402" s="1408">
        <f t="shared" si="85"/>
        <v>0</v>
      </c>
      <c r="K402" s="1408">
        <f t="shared" si="85"/>
        <v>0</v>
      </c>
      <c r="L402" s="1408">
        <f t="shared" si="85"/>
        <v>0</v>
      </c>
      <c r="M402" s="1408">
        <f t="shared" si="85"/>
        <v>3600</v>
      </c>
      <c r="N402" s="1408">
        <f t="shared" si="85"/>
        <v>5400</v>
      </c>
      <c r="O402" s="1408">
        <f t="shared" si="85"/>
        <v>5400</v>
      </c>
      <c r="P402" s="1408">
        <f t="shared" si="85"/>
        <v>0</v>
      </c>
      <c r="Q402" s="1408">
        <f t="shared" si="85"/>
        <v>3600</v>
      </c>
      <c r="R402" s="1408">
        <f t="shared" si="85"/>
        <v>0</v>
      </c>
      <c r="S402" s="1408">
        <f t="shared" si="85"/>
        <v>0</v>
      </c>
      <c r="T402" s="1408">
        <f t="shared" si="85"/>
        <v>0</v>
      </c>
      <c r="U402" s="1408">
        <f t="shared" si="85"/>
        <v>0</v>
      </c>
      <c r="V402" s="1408">
        <f t="shared" si="85"/>
        <v>0</v>
      </c>
      <c r="W402" s="1408">
        <f t="shared" si="85"/>
        <v>0</v>
      </c>
      <c r="X402" s="1408">
        <f t="shared" si="85"/>
        <v>0</v>
      </c>
      <c r="Y402" s="1408">
        <f t="shared" si="85"/>
        <v>0</v>
      </c>
      <c r="Z402" s="1408">
        <f t="shared" si="85"/>
        <v>0</v>
      </c>
      <c r="AA402" s="1408">
        <f t="shared" si="85"/>
        <v>0</v>
      </c>
      <c r="AB402" s="1408">
        <f t="shared" si="85"/>
        <v>0</v>
      </c>
      <c r="AC402" s="1408">
        <f t="shared" si="85"/>
        <v>0</v>
      </c>
      <c r="AD402" s="1408">
        <f t="shared" si="85"/>
        <v>0</v>
      </c>
      <c r="AE402" s="1408">
        <f t="shared" si="85"/>
        <v>0</v>
      </c>
      <c r="AF402" s="1408">
        <f t="shared" si="85"/>
        <v>0</v>
      </c>
      <c r="AG402" s="1408">
        <f t="shared" si="85"/>
        <v>0</v>
      </c>
      <c r="AH402" s="1410">
        <f t="shared" si="85"/>
        <v>0</v>
      </c>
      <c r="AI402" s="1399">
        <f t="shared" si="85"/>
        <v>0</v>
      </c>
      <c r="AJ402" s="1400">
        <f t="shared" si="85"/>
        <v>0</v>
      </c>
      <c r="AK402" s="1401">
        <f t="shared" si="85"/>
        <v>0</v>
      </c>
      <c r="AL402" s="1400">
        <f t="shared" si="85"/>
        <v>0</v>
      </c>
      <c r="AM402" s="1402">
        <f t="shared" si="85"/>
        <v>0</v>
      </c>
      <c r="AN402" s="1398"/>
      <c r="AO402" s="1400"/>
      <c r="AP402" s="1398"/>
      <c r="AQ402" s="1400"/>
      <c r="AR402" s="1401"/>
      <c r="AS402" s="1402"/>
      <c r="AT402" s="1403"/>
      <c r="AU402" s="1398"/>
      <c r="AV402" s="1404"/>
      <c r="AW402" s="1405"/>
      <c r="AX402" s="1399"/>
      <c r="AY402" s="1400"/>
      <c r="AZ402" s="1402"/>
      <c r="BA402" s="1406"/>
      <c r="BB402" s="1407"/>
      <c r="BC402" s="1382"/>
    </row>
    <row r="403" spans="1:55" ht="27" customHeight="1" thickBot="1" x14ac:dyDescent="0.65">
      <c r="A403" s="1441" t="s">
        <v>623</v>
      </c>
      <c r="B403" s="1442"/>
      <c r="C403" s="1442"/>
      <c r="D403" s="1442"/>
      <c r="E403" s="1442"/>
      <c r="F403" s="1442"/>
      <c r="G403" s="1442"/>
      <c r="H403" s="1408">
        <f>$I$408*H214</f>
        <v>14000</v>
      </c>
      <c r="I403" s="1408">
        <f t="shared" ref="I403:AM403" si="86">$I$408*I214</f>
        <v>14000</v>
      </c>
      <c r="J403" s="1408">
        <f t="shared" si="86"/>
        <v>14000</v>
      </c>
      <c r="K403" s="1408">
        <f t="shared" si="86"/>
        <v>15600</v>
      </c>
      <c r="L403" s="1408">
        <f t="shared" si="86"/>
        <v>16000</v>
      </c>
      <c r="M403" s="1408">
        <f t="shared" si="86"/>
        <v>15600</v>
      </c>
      <c r="N403" s="1408">
        <f t="shared" si="86"/>
        <v>16000</v>
      </c>
      <c r="O403" s="1408">
        <f t="shared" si="86"/>
        <v>15600</v>
      </c>
      <c r="P403" s="1408">
        <f t="shared" si="86"/>
        <v>16000</v>
      </c>
      <c r="Q403" s="1408">
        <f t="shared" si="86"/>
        <v>15600</v>
      </c>
      <c r="R403" s="1408">
        <f t="shared" si="86"/>
        <v>16000</v>
      </c>
      <c r="S403" s="1408">
        <f t="shared" si="86"/>
        <v>15600</v>
      </c>
      <c r="T403" s="1408">
        <f t="shared" si="86"/>
        <v>16000</v>
      </c>
      <c r="U403" s="1408">
        <f t="shared" si="86"/>
        <v>15600</v>
      </c>
      <c r="V403" s="1408">
        <f t="shared" si="86"/>
        <v>16000</v>
      </c>
      <c r="W403" s="1408">
        <f t="shared" si="86"/>
        <v>16000</v>
      </c>
      <c r="X403" s="1408">
        <f t="shared" si="86"/>
        <v>16800</v>
      </c>
      <c r="Y403" s="1408">
        <f t="shared" si="86"/>
        <v>15200</v>
      </c>
      <c r="Z403" s="1408">
        <f t="shared" si="86"/>
        <v>0</v>
      </c>
      <c r="AA403" s="1408">
        <f t="shared" si="86"/>
        <v>0</v>
      </c>
      <c r="AB403" s="1408">
        <f t="shared" si="86"/>
        <v>0</v>
      </c>
      <c r="AC403" s="1408">
        <f t="shared" si="86"/>
        <v>0</v>
      </c>
      <c r="AD403" s="1408">
        <f t="shared" si="86"/>
        <v>0</v>
      </c>
      <c r="AE403" s="1408">
        <f t="shared" si="86"/>
        <v>0</v>
      </c>
      <c r="AF403" s="1408">
        <f t="shared" si="86"/>
        <v>0</v>
      </c>
      <c r="AG403" s="1408">
        <f t="shared" si="86"/>
        <v>0</v>
      </c>
      <c r="AH403" s="1411">
        <f t="shared" si="86"/>
        <v>0</v>
      </c>
      <c r="AI403" s="1412">
        <f t="shared" si="86"/>
        <v>0</v>
      </c>
      <c r="AJ403" s="1413">
        <f t="shared" si="86"/>
        <v>0</v>
      </c>
      <c r="AK403" s="1414">
        <f t="shared" si="86"/>
        <v>0</v>
      </c>
      <c r="AL403" s="1413">
        <f t="shared" si="86"/>
        <v>0</v>
      </c>
      <c r="AM403" s="1415">
        <f t="shared" si="86"/>
        <v>0</v>
      </c>
      <c r="AN403" s="1416"/>
      <c r="AO403" s="1413"/>
      <c r="AP403" s="1416"/>
      <c r="AQ403" s="1413"/>
      <c r="AR403" s="1414"/>
      <c r="AS403" s="1415"/>
      <c r="AT403" s="1417"/>
      <c r="AU403" s="1416"/>
      <c r="AV403" s="1418"/>
      <c r="AW403" s="1419"/>
      <c r="AX403" s="1412"/>
      <c r="AY403" s="1413"/>
      <c r="AZ403" s="1415"/>
      <c r="BA403" s="1420"/>
      <c r="BB403" s="1421"/>
      <c r="BC403" s="1382"/>
    </row>
    <row r="404" spans="1:55" ht="27" customHeight="1" thickBot="1" x14ac:dyDescent="0.65">
      <c r="A404" s="1441" t="s">
        <v>624</v>
      </c>
      <c r="B404" s="1442"/>
      <c r="C404" s="1442"/>
      <c r="D404" s="1442"/>
      <c r="E404" s="1442"/>
      <c r="F404" s="1442"/>
      <c r="G404" s="1442"/>
      <c r="H404" s="1408">
        <f>$I$409*(H89+H77+H71+H34+H28)</f>
        <v>25200</v>
      </c>
      <c r="I404" s="1408">
        <f t="shared" ref="I404:AE404" si="87">$I$409*(I89+I77+I71+I34+I28)</f>
        <v>49980</v>
      </c>
      <c r="J404" s="1408">
        <f t="shared" si="87"/>
        <v>24780</v>
      </c>
      <c r="K404" s="1408">
        <f t="shared" si="87"/>
        <v>26040</v>
      </c>
      <c r="L404" s="1408">
        <f t="shared" si="87"/>
        <v>20160</v>
      </c>
      <c r="M404" s="1408">
        <f t="shared" si="87"/>
        <v>8820</v>
      </c>
      <c r="N404" s="1408">
        <f t="shared" si="87"/>
        <v>25200</v>
      </c>
      <c r="O404" s="1408">
        <f t="shared" si="87"/>
        <v>25200</v>
      </c>
      <c r="P404" s="1408">
        <f t="shared" si="87"/>
        <v>25200</v>
      </c>
      <c r="Q404" s="1408">
        <f t="shared" si="87"/>
        <v>25620</v>
      </c>
      <c r="R404" s="1408">
        <f t="shared" si="87"/>
        <v>33600</v>
      </c>
      <c r="S404" s="1408">
        <f t="shared" si="87"/>
        <v>37800</v>
      </c>
      <c r="T404" s="1408">
        <f t="shared" si="87"/>
        <v>35700</v>
      </c>
      <c r="U404" s="1408">
        <f t="shared" si="87"/>
        <v>35700</v>
      </c>
      <c r="V404" s="1408">
        <f t="shared" si="87"/>
        <v>36120</v>
      </c>
      <c r="W404" s="1408">
        <f t="shared" si="87"/>
        <v>33180</v>
      </c>
      <c r="X404" s="1408">
        <f t="shared" si="87"/>
        <v>33600</v>
      </c>
      <c r="Y404" s="1408">
        <f t="shared" si="87"/>
        <v>24780</v>
      </c>
      <c r="Z404" s="1408">
        <f t="shared" si="87"/>
        <v>0</v>
      </c>
      <c r="AA404" s="1408">
        <f t="shared" si="87"/>
        <v>0</v>
      </c>
      <c r="AB404" s="1408">
        <f t="shared" si="87"/>
        <v>0</v>
      </c>
      <c r="AC404" s="1408">
        <f t="shared" si="87"/>
        <v>0</v>
      </c>
      <c r="AD404" s="1408">
        <f t="shared" si="87"/>
        <v>0</v>
      </c>
      <c r="AE404" s="1408">
        <f t="shared" si="87"/>
        <v>0</v>
      </c>
      <c r="AF404" s="1408">
        <f>$I$409*(AF89+AF77+AF71)</f>
        <v>0</v>
      </c>
      <c r="AG404" s="1408">
        <f>$I$409*(AG89+AG77+AG71)</f>
        <v>0</v>
      </c>
      <c r="AH404" s="1414">
        <f t="shared" ref="AH404:AM404" si="88">$I$409*(AH89+AH77+AH71)</f>
        <v>0</v>
      </c>
      <c r="AI404" s="1412">
        <f t="shared" si="88"/>
        <v>0</v>
      </c>
      <c r="AJ404" s="1413">
        <f t="shared" si="88"/>
        <v>0</v>
      </c>
      <c r="AK404" s="1414">
        <f t="shared" si="88"/>
        <v>0</v>
      </c>
      <c r="AL404" s="1413">
        <f t="shared" si="88"/>
        <v>0</v>
      </c>
      <c r="AM404" s="1415">
        <f t="shared" si="88"/>
        <v>0</v>
      </c>
      <c r="AN404" s="1416"/>
      <c r="AO404" s="1413"/>
      <c r="AP404" s="1416"/>
      <c r="AQ404" s="1413"/>
      <c r="AR404" s="1414"/>
      <c r="AS404" s="1415"/>
      <c r="AT404" s="1417"/>
      <c r="AU404" s="1416"/>
      <c r="AV404" s="1418"/>
      <c r="AW404" s="1419"/>
      <c r="AX404" s="1412"/>
      <c r="AY404" s="1413"/>
      <c r="AZ404" s="1415"/>
      <c r="BA404" s="1420"/>
      <c r="BB404" s="1421"/>
      <c r="BC404" s="1382"/>
    </row>
    <row r="405" spans="1:55" ht="27" customHeight="1" thickBot="1" x14ac:dyDescent="0.65">
      <c r="A405" s="1441" t="s">
        <v>625</v>
      </c>
      <c r="B405" s="1442"/>
      <c r="C405" s="1442"/>
      <c r="D405" s="1442"/>
      <c r="E405" s="1442"/>
      <c r="F405" s="1442"/>
      <c r="G405" s="1442"/>
      <c r="H405" s="1422">
        <f t="shared" ref="H405:AG405" si="89">$I$410*(H77+H89)</f>
        <v>0</v>
      </c>
      <c r="I405" s="1423">
        <f t="shared" si="89"/>
        <v>0</v>
      </c>
      <c r="J405" s="1424">
        <f t="shared" si="89"/>
        <v>0</v>
      </c>
      <c r="K405" s="1422">
        <f t="shared" si="89"/>
        <v>0</v>
      </c>
      <c r="L405" s="1422">
        <f t="shared" si="89"/>
        <v>0</v>
      </c>
      <c r="M405" s="1422">
        <f t="shared" si="89"/>
        <v>0</v>
      </c>
      <c r="N405" s="1422">
        <f t="shared" si="89"/>
        <v>0</v>
      </c>
      <c r="O405" s="1422">
        <f t="shared" si="89"/>
        <v>0</v>
      </c>
      <c r="P405" s="1422">
        <f t="shared" si="89"/>
        <v>0</v>
      </c>
      <c r="Q405" s="1422">
        <f t="shared" si="89"/>
        <v>0</v>
      </c>
      <c r="R405" s="1422">
        <f t="shared" si="89"/>
        <v>9680</v>
      </c>
      <c r="S405" s="1422">
        <f t="shared" si="89"/>
        <v>14520</v>
      </c>
      <c r="T405" s="1422">
        <f t="shared" si="89"/>
        <v>9680</v>
      </c>
      <c r="U405" s="1422">
        <f t="shared" si="89"/>
        <v>9680</v>
      </c>
      <c r="V405" s="1422">
        <f t="shared" si="89"/>
        <v>9680</v>
      </c>
      <c r="W405" s="1422">
        <f t="shared" si="89"/>
        <v>9680</v>
      </c>
      <c r="X405" s="1422">
        <f t="shared" si="89"/>
        <v>9680</v>
      </c>
      <c r="Y405" s="1422">
        <f t="shared" si="89"/>
        <v>0</v>
      </c>
      <c r="Z405" s="1422">
        <f t="shared" si="89"/>
        <v>0</v>
      </c>
      <c r="AA405" s="1422">
        <f t="shared" si="89"/>
        <v>0</v>
      </c>
      <c r="AB405" s="1422">
        <f t="shared" si="89"/>
        <v>0</v>
      </c>
      <c r="AC405" s="1422">
        <f t="shared" si="89"/>
        <v>0</v>
      </c>
      <c r="AD405" s="1422">
        <f t="shared" si="89"/>
        <v>0</v>
      </c>
      <c r="AE405" s="1422">
        <f t="shared" si="89"/>
        <v>0</v>
      </c>
      <c r="AF405" s="1422">
        <f t="shared" si="89"/>
        <v>0</v>
      </c>
      <c r="AG405" s="1422">
        <f t="shared" si="89"/>
        <v>0</v>
      </c>
      <c r="AH405" s="1414">
        <f t="shared" ref="AH405:AM405" si="90">$I$410*AH77</f>
        <v>0</v>
      </c>
      <c r="AI405" s="1412">
        <f t="shared" si="90"/>
        <v>0</v>
      </c>
      <c r="AJ405" s="1413">
        <f t="shared" si="90"/>
        <v>0</v>
      </c>
      <c r="AK405" s="1414">
        <f t="shared" si="90"/>
        <v>0</v>
      </c>
      <c r="AL405" s="1413">
        <f t="shared" si="90"/>
        <v>0</v>
      </c>
      <c r="AM405" s="1415">
        <f t="shared" si="90"/>
        <v>0</v>
      </c>
      <c r="AN405" s="1416">
        <f>$I$410*AN77</f>
        <v>0</v>
      </c>
      <c r="AO405" s="1413"/>
      <c r="AP405" s="1414"/>
      <c r="AQ405" s="1413"/>
      <c r="AR405" s="1414"/>
      <c r="AS405" s="1415"/>
      <c r="AT405" s="1417"/>
      <c r="AU405" s="1416"/>
      <c r="AV405" s="1425"/>
      <c r="AW405" s="1420"/>
      <c r="AX405" s="1412"/>
      <c r="AY405" s="1413"/>
      <c r="AZ405" s="1415"/>
      <c r="BA405" s="1420"/>
      <c r="BB405" s="1421"/>
      <c r="BC405" s="1382"/>
    </row>
    <row r="406" spans="1:55" ht="27" customHeight="1" x14ac:dyDescent="0.6">
      <c r="A406" s="1426"/>
      <c r="B406" s="1426"/>
      <c r="C406" s="1426"/>
      <c r="D406" s="1426" t="s">
        <v>628</v>
      </c>
      <c r="E406" s="167">
        <v>47760</v>
      </c>
      <c r="F406" s="1443" t="s">
        <v>626</v>
      </c>
      <c r="G406" s="1444"/>
      <c r="H406" s="1445"/>
      <c r="I406" s="984">
        <v>230</v>
      </c>
      <c r="J406" s="984"/>
      <c r="K406" s="984"/>
      <c r="L406" s="984"/>
      <c r="M406" s="984"/>
      <c r="N406" s="984"/>
      <c r="O406" s="984"/>
      <c r="P406" s="984"/>
      <c r="Q406" s="984"/>
      <c r="R406" s="984"/>
      <c r="S406" s="1446"/>
      <c r="T406" s="1446"/>
      <c r="U406" s="1427"/>
      <c r="V406" s="1427"/>
      <c r="W406" s="1427"/>
      <c r="X406" s="1427"/>
      <c r="Y406" s="1427"/>
      <c r="Z406" s="1427"/>
      <c r="AA406" s="1427"/>
      <c r="AB406" s="1427"/>
      <c r="AC406" s="1427"/>
      <c r="AD406" s="1427"/>
      <c r="AE406" s="1427"/>
      <c r="AF406" s="1427"/>
      <c r="AG406" s="1427"/>
      <c r="AH406" s="1427"/>
      <c r="AI406" s="1427"/>
      <c r="AJ406" s="1427"/>
      <c r="AK406" s="1427"/>
      <c r="AL406" s="1427"/>
      <c r="AM406" s="1427"/>
      <c r="AN406" s="1427"/>
      <c r="AO406" s="1427"/>
      <c r="AP406" s="1427"/>
      <c r="AQ406" s="1427"/>
      <c r="AR406" s="1427"/>
      <c r="AS406" s="1427"/>
      <c r="AT406" s="1427"/>
      <c r="AU406" s="1427"/>
      <c r="AV406" s="1427"/>
      <c r="AW406" s="1427"/>
      <c r="AX406" s="1427"/>
      <c r="AY406" s="1427"/>
      <c r="AZ406" s="1427"/>
      <c r="BA406" s="1427"/>
      <c r="BB406" s="1427"/>
    </row>
    <row r="407" spans="1:55" ht="27" customHeight="1" x14ac:dyDescent="0.6">
      <c r="D407" s="167" t="s">
        <v>629</v>
      </c>
      <c r="E407" s="167">
        <v>23280</v>
      </c>
      <c r="F407" s="1438" t="s">
        <v>622</v>
      </c>
      <c r="G407" s="1439"/>
      <c r="H407" s="1440"/>
      <c r="I407" s="177">
        <v>180</v>
      </c>
      <c r="J407" s="177"/>
      <c r="K407" s="177"/>
      <c r="L407" s="177"/>
      <c r="M407" s="177"/>
      <c r="N407" s="177"/>
      <c r="O407" s="177"/>
      <c r="P407" s="177"/>
      <c r="Q407" s="177"/>
      <c r="R407" s="177"/>
      <c r="S407" s="1437"/>
      <c r="T407" s="1437"/>
    </row>
    <row r="408" spans="1:55" ht="27" customHeight="1" x14ac:dyDescent="0.6">
      <c r="A408" s="1433"/>
      <c r="B408" s="1433"/>
      <c r="F408" s="1438" t="s">
        <v>623</v>
      </c>
      <c r="G408" s="1439"/>
      <c r="H408" s="1440"/>
      <c r="I408" s="177">
        <v>400</v>
      </c>
      <c r="J408" s="177"/>
      <c r="K408" s="177"/>
      <c r="L408" s="177"/>
      <c r="M408" s="177"/>
      <c r="N408" s="177"/>
      <c r="O408" s="177"/>
      <c r="P408" s="177"/>
      <c r="Q408" s="177"/>
      <c r="R408" s="177"/>
      <c r="S408" s="1437"/>
      <c r="T408" s="1437"/>
    </row>
    <row r="409" spans="1:55" ht="27" customHeight="1" x14ac:dyDescent="0.6">
      <c r="A409" s="1433"/>
      <c r="B409" s="1433"/>
      <c r="F409" s="1438" t="s">
        <v>624</v>
      </c>
      <c r="G409" s="1439"/>
      <c r="H409" s="1440"/>
      <c r="I409" s="177">
        <v>420</v>
      </c>
      <c r="J409" s="177"/>
      <c r="K409" s="177"/>
      <c r="L409" s="177"/>
      <c r="M409" s="177"/>
      <c r="N409" s="177"/>
      <c r="O409" s="177"/>
      <c r="P409" s="177"/>
      <c r="Q409" s="177"/>
      <c r="R409" s="177"/>
      <c r="S409" s="1437"/>
      <c r="T409" s="1437"/>
    </row>
    <row r="410" spans="1:55" ht="27" customHeight="1" x14ac:dyDescent="0.6">
      <c r="A410" s="1433"/>
      <c r="B410" s="1433"/>
      <c r="F410" s="1434" t="s">
        <v>625</v>
      </c>
      <c r="G410" s="1435"/>
      <c r="H410" s="1436"/>
      <c r="I410" s="177">
        <v>484</v>
      </c>
      <c r="J410" s="177"/>
      <c r="K410" s="177"/>
      <c r="L410" s="177"/>
      <c r="M410" s="177"/>
      <c r="N410" s="177"/>
      <c r="O410" s="177"/>
      <c r="P410" s="177"/>
      <c r="Q410" s="177"/>
      <c r="R410" s="177"/>
      <c r="S410" s="1437"/>
      <c r="T410" s="1437"/>
    </row>
    <row r="411" spans="1:55" ht="27" customHeight="1" x14ac:dyDescent="0.6">
      <c r="A411" s="1433"/>
      <c r="B411" s="1433"/>
      <c r="E411" s="167" t="s">
        <v>630</v>
      </c>
      <c r="J411" s="167">
        <f>J214+J167+J161</f>
        <v>165</v>
      </c>
      <c r="K411" s="167">
        <f t="shared" ref="K411:AI411" si="91">K214+K167+K161</f>
        <v>169</v>
      </c>
      <c r="L411" s="167">
        <f t="shared" si="91"/>
        <v>170</v>
      </c>
      <c r="M411" s="167">
        <f t="shared" si="91"/>
        <v>179</v>
      </c>
      <c r="N411" s="167">
        <f t="shared" si="91"/>
        <v>185</v>
      </c>
      <c r="O411" s="167">
        <f t="shared" si="91"/>
        <v>184</v>
      </c>
      <c r="P411" s="167">
        <f t="shared" si="91"/>
        <v>170</v>
      </c>
      <c r="Q411" s="167">
        <f t="shared" si="91"/>
        <v>179</v>
      </c>
      <c r="R411" s="167">
        <f t="shared" si="91"/>
        <v>170</v>
      </c>
      <c r="S411" s="167">
        <f t="shared" si="91"/>
        <v>169</v>
      </c>
      <c r="T411" s="167">
        <f t="shared" si="91"/>
        <v>170</v>
      </c>
      <c r="U411" s="167">
        <f t="shared" si="91"/>
        <v>169</v>
      </c>
      <c r="V411" s="167">
        <f t="shared" si="91"/>
        <v>170</v>
      </c>
      <c r="W411" s="167">
        <f t="shared" si="91"/>
        <v>170</v>
      </c>
      <c r="X411" s="167">
        <f t="shared" si="91"/>
        <v>172</v>
      </c>
      <c r="Y411" s="167">
        <f t="shared" si="91"/>
        <v>176</v>
      </c>
      <c r="Z411" s="167">
        <f t="shared" si="91"/>
        <v>0</v>
      </c>
      <c r="AA411" s="167">
        <f t="shared" si="91"/>
        <v>0</v>
      </c>
      <c r="AB411" s="167">
        <f t="shared" si="91"/>
        <v>0</v>
      </c>
      <c r="AC411" s="167">
        <f t="shared" si="91"/>
        <v>0</v>
      </c>
      <c r="AD411" s="167">
        <f t="shared" si="91"/>
        <v>0</v>
      </c>
      <c r="AE411" s="167">
        <f t="shared" si="91"/>
        <v>0</v>
      </c>
      <c r="AF411" s="167">
        <f t="shared" si="91"/>
        <v>0</v>
      </c>
      <c r="AG411" s="167">
        <f t="shared" si="91"/>
        <v>0</v>
      </c>
      <c r="AH411" s="167">
        <f t="shared" si="91"/>
        <v>0</v>
      </c>
      <c r="AI411" s="167">
        <f t="shared" si="91"/>
        <v>0</v>
      </c>
    </row>
    <row r="412" spans="1:55" ht="27" customHeight="1" x14ac:dyDescent="0.6">
      <c r="A412" s="1433"/>
      <c r="B412" s="1433"/>
      <c r="E412" s="167" t="s">
        <v>631</v>
      </c>
      <c r="J412" s="167">
        <f>J28+J34+J71+J77+J89+J214</f>
        <v>94</v>
      </c>
      <c r="K412" s="167">
        <f t="shared" ref="K412:AI412" si="92">K28+K34+K71+K77+K89+K214</f>
        <v>101</v>
      </c>
      <c r="L412" s="167">
        <f t="shared" si="92"/>
        <v>88</v>
      </c>
      <c r="M412" s="167">
        <f t="shared" si="92"/>
        <v>60</v>
      </c>
      <c r="N412" s="167">
        <f t="shared" si="92"/>
        <v>100</v>
      </c>
      <c r="O412" s="167">
        <f t="shared" si="92"/>
        <v>99</v>
      </c>
      <c r="P412" s="167">
        <f t="shared" si="92"/>
        <v>100</v>
      </c>
      <c r="Q412" s="167">
        <f t="shared" si="92"/>
        <v>100</v>
      </c>
      <c r="R412" s="167">
        <f t="shared" si="92"/>
        <v>120</v>
      </c>
      <c r="S412" s="167">
        <f t="shared" si="92"/>
        <v>129</v>
      </c>
      <c r="T412" s="167">
        <f t="shared" si="92"/>
        <v>125</v>
      </c>
      <c r="U412" s="167">
        <f t="shared" si="92"/>
        <v>124</v>
      </c>
      <c r="V412" s="167">
        <f t="shared" si="92"/>
        <v>126</v>
      </c>
      <c r="W412" s="167">
        <f t="shared" si="92"/>
        <v>119</v>
      </c>
      <c r="X412" s="167">
        <f t="shared" si="92"/>
        <v>122</v>
      </c>
      <c r="Y412" s="167">
        <f t="shared" si="92"/>
        <v>97</v>
      </c>
      <c r="Z412" s="167">
        <f t="shared" si="92"/>
        <v>0</v>
      </c>
      <c r="AA412" s="167">
        <f t="shared" si="92"/>
        <v>0</v>
      </c>
      <c r="AB412" s="167">
        <f t="shared" si="92"/>
        <v>0</v>
      </c>
      <c r="AC412" s="167">
        <f t="shared" si="92"/>
        <v>0</v>
      </c>
      <c r="AD412" s="167">
        <f t="shared" si="92"/>
        <v>0</v>
      </c>
      <c r="AE412" s="167">
        <f t="shared" si="92"/>
        <v>0</v>
      </c>
      <c r="AF412" s="167">
        <f t="shared" si="92"/>
        <v>0</v>
      </c>
      <c r="AG412" s="167">
        <f t="shared" si="92"/>
        <v>0</v>
      </c>
      <c r="AH412" s="167">
        <f t="shared" si="92"/>
        <v>0</v>
      </c>
      <c r="AI412" s="167">
        <f t="shared" si="92"/>
        <v>0</v>
      </c>
    </row>
    <row r="413" spans="1:55" ht="27" customHeight="1" x14ac:dyDescent="0.6">
      <c r="A413" s="1433"/>
      <c r="B413" s="1433"/>
    </row>
    <row r="414" spans="1:55" ht="27" customHeight="1" x14ac:dyDescent="0.6">
      <c r="A414" s="1433"/>
      <c r="B414" s="1433"/>
      <c r="AB414" s="1428"/>
      <c r="AC414" s="1428"/>
      <c r="AD414" s="1428"/>
      <c r="AE414" s="1428"/>
      <c r="AF414" s="1428"/>
      <c r="AG414" s="1428"/>
      <c r="AH414" s="1428"/>
      <c r="AI414" s="1428"/>
      <c r="AJ414" s="1428"/>
      <c r="AK414" s="1428"/>
      <c r="AL414" s="1428"/>
      <c r="AM414" s="1428"/>
      <c r="AN414" s="1428"/>
      <c r="AO414" s="1428"/>
      <c r="AP414" s="1428"/>
      <c r="AQ414" s="1428"/>
      <c r="AR414" s="1428"/>
      <c r="AS414" s="1428"/>
      <c r="AT414" s="1428"/>
      <c r="AU414" s="1428"/>
      <c r="AV414" s="1428"/>
    </row>
    <row r="415" spans="1:55" ht="27" customHeight="1" x14ac:dyDescent="0.6">
      <c r="A415" s="1433"/>
      <c r="B415" s="1433"/>
    </row>
    <row r="416" spans="1:55" ht="27" customHeight="1" x14ac:dyDescent="0.6">
      <c r="A416" s="1433"/>
      <c r="B416" s="1433"/>
      <c r="C416" s="1433"/>
      <c r="D416" s="1433"/>
      <c r="E416" s="1433"/>
      <c r="F416" s="1433"/>
      <c r="G416" s="1433"/>
      <c r="H416" s="169"/>
      <c r="I416" s="169"/>
      <c r="J416" s="169"/>
      <c r="K416" s="169"/>
      <c r="L416" s="169"/>
      <c r="M416" s="169"/>
      <c r="N416" s="169"/>
      <c r="O416" s="169"/>
      <c r="P416" s="169"/>
      <c r="Q416" s="169"/>
      <c r="R416" s="169"/>
      <c r="S416" s="169"/>
      <c r="T416" s="169"/>
      <c r="U416" s="169"/>
      <c r="V416" s="169"/>
      <c r="W416" s="169"/>
      <c r="X416" s="169"/>
      <c r="Y416" s="169"/>
      <c r="Z416" s="169"/>
      <c r="AA416" s="169"/>
    </row>
    <row r="431" spans="56:56" ht="27" customHeight="1" x14ac:dyDescent="0.6">
      <c r="BD431" s="167">
        <f>SUM(AO431:BC431)</f>
        <v>0</v>
      </c>
    </row>
    <row r="433" spans="59:59" ht="27" customHeight="1" x14ac:dyDescent="0.6">
      <c r="BG433" s="167">
        <f>SUM(AP433:BF433)</f>
        <v>0</v>
      </c>
    </row>
  </sheetData>
  <sheetProtection selectLockedCells="1" selectUnlockedCells="1"/>
  <mergeCells count="638">
    <mergeCell ref="AI4:AJ5"/>
    <mergeCell ref="AK4:AL5"/>
    <mergeCell ref="AM4:AN5"/>
    <mergeCell ref="U5:Z5"/>
    <mergeCell ref="AB5:AG5"/>
    <mergeCell ref="A7:E8"/>
    <mergeCell ref="F7:F8"/>
    <mergeCell ref="C3:E3"/>
    <mergeCell ref="AB3:AG3"/>
    <mergeCell ref="AI3:AJ3"/>
    <mergeCell ref="AK3:AL3"/>
    <mergeCell ref="AM3:AN3"/>
    <mergeCell ref="A4:A5"/>
    <mergeCell ref="B4:B5"/>
    <mergeCell ref="C4:E5"/>
    <mergeCell ref="G4:R5"/>
    <mergeCell ref="AB4:AG4"/>
    <mergeCell ref="A9:B9"/>
    <mergeCell ref="C9:E11"/>
    <mergeCell ref="F9:F11"/>
    <mergeCell ref="A11:B11"/>
    <mergeCell ref="A12:B14"/>
    <mergeCell ref="C12:E12"/>
    <mergeCell ref="F12:G12"/>
    <mergeCell ref="C13:E13"/>
    <mergeCell ref="F13:G13"/>
    <mergeCell ref="C14:E14"/>
    <mergeCell ref="F14:G14"/>
    <mergeCell ref="A15:B15"/>
    <mergeCell ref="C15:E17"/>
    <mergeCell ref="F15:F17"/>
    <mergeCell ref="A17:B17"/>
    <mergeCell ref="A18:B20"/>
    <mergeCell ref="C18:E18"/>
    <mergeCell ref="F18:G18"/>
    <mergeCell ref="C19:E19"/>
    <mergeCell ref="F19:G19"/>
    <mergeCell ref="C20:E20"/>
    <mergeCell ref="F20:G20"/>
    <mergeCell ref="A21:E23"/>
    <mergeCell ref="F21:F23"/>
    <mergeCell ref="A24:B26"/>
    <mergeCell ref="C24:E24"/>
    <mergeCell ref="F24:G24"/>
    <mergeCell ref="C25:E25"/>
    <mergeCell ref="F25:G25"/>
    <mergeCell ref="C26:E26"/>
    <mergeCell ref="F26:G26"/>
    <mergeCell ref="A27:E29"/>
    <mergeCell ref="F27:F29"/>
    <mergeCell ref="A30:B32"/>
    <mergeCell ref="C30:E30"/>
    <mergeCell ref="F30:G30"/>
    <mergeCell ref="C31:E31"/>
    <mergeCell ref="F31:G31"/>
    <mergeCell ref="C32:E32"/>
    <mergeCell ref="F32:G32"/>
    <mergeCell ref="A33:E35"/>
    <mergeCell ref="F33:F35"/>
    <mergeCell ref="A36:B38"/>
    <mergeCell ref="C36:E36"/>
    <mergeCell ref="F36:G36"/>
    <mergeCell ref="C37:E37"/>
    <mergeCell ref="F37:G37"/>
    <mergeCell ref="C38:E38"/>
    <mergeCell ref="F38:G38"/>
    <mergeCell ref="A39:B39"/>
    <mergeCell ref="C39:E41"/>
    <mergeCell ref="F39:F41"/>
    <mergeCell ref="A41:B41"/>
    <mergeCell ref="A42:B44"/>
    <mergeCell ref="C42:E42"/>
    <mergeCell ref="F42:G42"/>
    <mergeCell ref="C43:E43"/>
    <mergeCell ref="F43:G43"/>
    <mergeCell ref="C44:E44"/>
    <mergeCell ref="F44:G44"/>
    <mergeCell ref="A45:B45"/>
    <mergeCell ref="C45:D47"/>
    <mergeCell ref="F45:F47"/>
    <mergeCell ref="A47:B47"/>
    <mergeCell ref="A48:B50"/>
    <mergeCell ref="C48:E48"/>
    <mergeCell ref="F48:G48"/>
    <mergeCell ref="C49:E49"/>
    <mergeCell ref="F49:G49"/>
    <mergeCell ref="A55:B57"/>
    <mergeCell ref="C55:E55"/>
    <mergeCell ref="F55:G55"/>
    <mergeCell ref="C56:E56"/>
    <mergeCell ref="F56:G56"/>
    <mergeCell ref="C57:E57"/>
    <mergeCell ref="F57:G57"/>
    <mergeCell ref="C50:E50"/>
    <mergeCell ref="F50:G50"/>
    <mergeCell ref="A52:B52"/>
    <mergeCell ref="C52:E54"/>
    <mergeCell ref="F52:F54"/>
    <mergeCell ref="A54:B54"/>
    <mergeCell ref="A58:B58"/>
    <mergeCell ref="C58:E60"/>
    <mergeCell ref="F58:F60"/>
    <mergeCell ref="A60:B60"/>
    <mergeCell ref="A61:B63"/>
    <mergeCell ref="C61:E61"/>
    <mergeCell ref="F61:G61"/>
    <mergeCell ref="C62:E62"/>
    <mergeCell ref="F62:G62"/>
    <mergeCell ref="C63:E63"/>
    <mergeCell ref="F63:G63"/>
    <mergeCell ref="A64:E66"/>
    <mergeCell ref="F64:F66"/>
    <mergeCell ref="A67:B69"/>
    <mergeCell ref="C67:E67"/>
    <mergeCell ref="F67:G67"/>
    <mergeCell ref="C68:E68"/>
    <mergeCell ref="F68:G68"/>
    <mergeCell ref="C69:E69"/>
    <mergeCell ref="F69:G69"/>
    <mergeCell ref="A70:E72"/>
    <mergeCell ref="F70:F72"/>
    <mergeCell ref="A73:B75"/>
    <mergeCell ref="C73:E73"/>
    <mergeCell ref="F73:G73"/>
    <mergeCell ref="C74:E74"/>
    <mergeCell ref="F74:G74"/>
    <mergeCell ref="C75:E75"/>
    <mergeCell ref="F75:G75"/>
    <mergeCell ref="A76:E78"/>
    <mergeCell ref="F76:F78"/>
    <mergeCell ref="A79:B81"/>
    <mergeCell ref="C79:E79"/>
    <mergeCell ref="F79:G79"/>
    <mergeCell ref="C80:E80"/>
    <mergeCell ref="F80:G80"/>
    <mergeCell ref="C81:E81"/>
    <mergeCell ref="F81:G81"/>
    <mergeCell ref="A82:E84"/>
    <mergeCell ref="F82:F84"/>
    <mergeCell ref="A85:B87"/>
    <mergeCell ref="C85:E85"/>
    <mergeCell ref="F85:G85"/>
    <mergeCell ref="C86:E86"/>
    <mergeCell ref="F86:G86"/>
    <mergeCell ref="C87:E87"/>
    <mergeCell ref="F87:G87"/>
    <mergeCell ref="A88:E90"/>
    <mergeCell ref="F88:F90"/>
    <mergeCell ref="A91:B93"/>
    <mergeCell ref="C91:E91"/>
    <mergeCell ref="F91:G91"/>
    <mergeCell ref="C92:E92"/>
    <mergeCell ref="F92:G92"/>
    <mergeCell ref="C93:E93"/>
    <mergeCell ref="F93:G93"/>
    <mergeCell ref="A94:B94"/>
    <mergeCell ref="C94:E96"/>
    <mergeCell ref="F94:F96"/>
    <mergeCell ref="A96:B96"/>
    <mergeCell ref="A97:B99"/>
    <mergeCell ref="C97:E97"/>
    <mergeCell ref="F97:G97"/>
    <mergeCell ref="C98:E98"/>
    <mergeCell ref="F98:G98"/>
    <mergeCell ref="C99:E99"/>
    <mergeCell ref="F99:G99"/>
    <mergeCell ref="C100:E102"/>
    <mergeCell ref="F100:F102"/>
    <mergeCell ref="A102:B102"/>
    <mergeCell ref="A103:B105"/>
    <mergeCell ref="C103:E103"/>
    <mergeCell ref="F103:G103"/>
    <mergeCell ref="C104:E104"/>
    <mergeCell ref="F104:G104"/>
    <mergeCell ref="C105:E105"/>
    <mergeCell ref="F111:G111"/>
    <mergeCell ref="A112:B114"/>
    <mergeCell ref="C112:E112"/>
    <mergeCell ref="F112:G112"/>
    <mergeCell ref="C113:E113"/>
    <mergeCell ref="F113:G113"/>
    <mergeCell ref="C114:E114"/>
    <mergeCell ref="F114:G114"/>
    <mergeCell ref="F105:G105"/>
    <mergeCell ref="C106:G106"/>
    <mergeCell ref="D107:G107"/>
    <mergeCell ref="D108:G108"/>
    <mergeCell ref="A109:B111"/>
    <mergeCell ref="C109:E109"/>
    <mergeCell ref="F109:G109"/>
    <mergeCell ref="C110:E110"/>
    <mergeCell ref="F110:G110"/>
    <mergeCell ref="C111:E111"/>
    <mergeCell ref="A115:E117"/>
    <mergeCell ref="F115:F117"/>
    <mergeCell ref="A118:B120"/>
    <mergeCell ref="C118:E118"/>
    <mergeCell ref="F118:G118"/>
    <mergeCell ref="C119:E119"/>
    <mergeCell ref="F119:G119"/>
    <mergeCell ref="C120:E120"/>
    <mergeCell ref="F120:G120"/>
    <mergeCell ref="A122:E124"/>
    <mergeCell ref="F122:F124"/>
    <mergeCell ref="A125:B127"/>
    <mergeCell ref="C125:E125"/>
    <mergeCell ref="F125:G125"/>
    <mergeCell ref="C126:E126"/>
    <mergeCell ref="F126:G126"/>
    <mergeCell ref="C127:E127"/>
    <mergeCell ref="F127:G127"/>
    <mergeCell ref="A128:E130"/>
    <mergeCell ref="F128:F130"/>
    <mergeCell ref="A131:B133"/>
    <mergeCell ref="C131:E131"/>
    <mergeCell ref="F131:G131"/>
    <mergeCell ref="C132:E132"/>
    <mergeCell ref="F132:G132"/>
    <mergeCell ref="C133:E133"/>
    <mergeCell ref="F133:G133"/>
    <mergeCell ref="A134:B134"/>
    <mergeCell ref="C134:D136"/>
    <mergeCell ref="F134:F136"/>
    <mergeCell ref="A136:B136"/>
    <mergeCell ref="A137:B139"/>
    <mergeCell ref="C137:E137"/>
    <mergeCell ref="F137:G137"/>
    <mergeCell ref="C138:E138"/>
    <mergeCell ref="F138:G138"/>
    <mergeCell ref="C139:E139"/>
    <mergeCell ref="F139:G139"/>
    <mergeCell ref="A141:B141"/>
    <mergeCell ref="C141:E143"/>
    <mergeCell ref="F141:F143"/>
    <mergeCell ref="A143:B143"/>
    <mergeCell ref="A144:B146"/>
    <mergeCell ref="C144:E144"/>
    <mergeCell ref="F144:G144"/>
    <mergeCell ref="C145:E145"/>
    <mergeCell ref="F145:G145"/>
    <mergeCell ref="A150:B152"/>
    <mergeCell ref="C150:E150"/>
    <mergeCell ref="F150:G150"/>
    <mergeCell ref="C151:E151"/>
    <mergeCell ref="F151:G151"/>
    <mergeCell ref="C152:E152"/>
    <mergeCell ref="F152:G152"/>
    <mergeCell ref="C146:E146"/>
    <mergeCell ref="F146:G146"/>
    <mergeCell ref="A147:B147"/>
    <mergeCell ref="C147:E149"/>
    <mergeCell ref="F147:F149"/>
    <mergeCell ref="A149:B149"/>
    <mergeCell ref="A153:B153"/>
    <mergeCell ref="C153:E155"/>
    <mergeCell ref="F153:F155"/>
    <mergeCell ref="A155:B155"/>
    <mergeCell ref="A156:B158"/>
    <mergeCell ref="C156:E156"/>
    <mergeCell ref="F156:G156"/>
    <mergeCell ref="C157:E157"/>
    <mergeCell ref="F157:G157"/>
    <mergeCell ref="C158:E158"/>
    <mergeCell ref="F158:G158"/>
    <mergeCell ref="A160:E162"/>
    <mergeCell ref="F160:F162"/>
    <mergeCell ref="A163:B165"/>
    <mergeCell ref="C163:E163"/>
    <mergeCell ref="F163:G163"/>
    <mergeCell ref="C164:E164"/>
    <mergeCell ref="F164:G164"/>
    <mergeCell ref="C165:E165"/>
    <mergeCell ref="F165:G165"/>
    <mergeCell ref="A166:E168"/>
    <mergeCell ref="F166:F168"/>
    <mergeCell ref="A169:B171"/>
    <mergeCell ref="C169:E169"/>
    <mergeCell ref="F169:G169"/>
    <mergeCell ref="C170:E170"/>
    <mergeCell ref="F170:G170"/>
    <mergeCell ref="C171:E171"/>
    <mergeCell ref="F171:G171"/>
    <mergeCell ref="A172:B172"/>
    <mergeCell ref="C172:E174"/>
    <mergeCell ref="F172:F174"/>
    <mergeCell ref="A174:B174"/>
    <mergeCell ref="A175:B177"/>
    <mergeCell ref="C175:E175"/>
    <mergeCell ref="F175:G175"/>
    <mergeCell ref="C176:E176"/>
    <mergeCell ref="F176:G176"/>
    <mergeCell ref="C177:E177"/>
    <mergeCell ref="A184:B186"/>
    <mergeCell ref="C184:E184"/>
    <mergeCell ref="F184:G184"/>
    <mergeCell ref="C185:E185"/>
    <mergeCell ref="F185:G185"/>
    <mergeCell ref="C186:E186"/>
    <mergeCell ref="F186:G186"/>
    <mergeCell ref="F177:G177"/>
    <mergeCell ref="C178:G178"/>
    <mergeCell ref="C179:G179"/>
    <mergeCell ref="C180:G180"/>
    <mergeCell ref="A181:B181"/>
    <mergeCell ref="C181:D183"/>
    <mergeCell ref="F181:F183"/>
    <mergeCell ref="A183:B183"/>
    <mergeCell ref="A187:B187"/>
    <mergeCell ref="C187:D189"/>
    <mergeCell ref="F187:F189"/>
    <mergeCell ref="A189:B189"/>
    <mergeCell ref="A190:B192"/>
    <mergeCell ref="C190:E190"/>
    <mergeCell ref="F190:G190"/>
    <mergeCell ref="C191:E191"/>
    <mergeCell ref="F191:G191"/>
    <mergeCell ref="C192:E192"/>
    <mergeCell ref="F192:G192"/>
    <mergeCell ref="A195:G195"/>
    <mergeCell ref="A196:G196"/>
    <mergeCell ref="A198:B200"/>
    <mergeCell ref="C198:E198"/>
    <mergeCell ref="F198:G198"/>
    <mergeCell ref="C199:E199"/>
    <mergeCell ref="F199:G199"/>
    <mergeCell ref="C200:E200"/>
    <mergeCell ref="F200:G200"/>
    <mergeCell ref="A201:B201"/>
    <mergeCell ref="C201:D203"/>
    <mergeCell ref="F201:F203"/>
    <mergeCell ref="A203:B203"/>
    <mergeCell ref="A204:B206"/>
    <mergeCell ref="C204:E204"/>
    <mergeCell ref="F204:G204"/>
    <mergeCell ref="C205:E205"/>
    <mergeCell ref="F205:G205"/>
    <mergeCell ref="C206:E206"/>
    <mergeCell ref="F206:G206"/>
    <mergeCell ref="A207:E209"/>
    <mergeCell ref="F207:F209"/>
    <mergeCell ref="A210:B212"/>
    <mergeCell ref="C210:E210"/>
    <mergeCell ref="F210:G210"/>
    <mergeCell ref="C211:E211"/>
    <mergeCell ref="F211:G211"/>
    <mergeCell ref="C212:E212"/>
    <mergeCell ref="F212:G212"/>
    <mergeCell ref="A213:E215"/>
    <mergeCell ref="F213:F215"/>
    <mergeCell ref="A216:B218"/>
    <mergeCell ref="C216:E216"/>
    <mergeCell ref="F216:G216"/>
    <mergeCell ref="C217:E217"/>
    <mergeCell ref="F217:G217"/>
    <mergeCell ref="C218:E218"/>
    <mergeCell ref="F218:G218"/>
    <mergeCell ref="C219:G219"/>
    <mergeCell ref="A220:E222"/>
    <mergeCell ref="F220:F222"/>
    <mergeCell ref="A223:B225"/>
    <mergeCell ref="C223:E223"/>
    <mergeCell ref="F223:G223"/>
    <mergeCell ref="C224:E224"/>
    <mergeCell ref="F224:G224"/>
    <mergeCell ref="C225:E225"/>
    <mergeCell ref="F225:G225"/>
    <mergeCell ref="A226:E228"/>
    <mergeCell ref="F226:F228"/>
    <mergeCell ref="A229:B231"/>
    <mergeCell ref="C229:E229"/>
    <mergeCell ref="F229:G229"/>
    <mergeCell ref="C230:E230"/>
    <mergeCell ref="F230:G230"/>
    <mergeCell ref="C231:E231"/>
    <mergeCell ref="F231:G231"/>
    <mergeCell ref="A232:E234"/>
    <mergeCell ref="F232:F234"/>
    <mergeCell ref="A235:B237"/>
    <mergeCell ref="C235:E235"/>
    <mergeCell ref="F235:G235"/>
    <mergeCell ref="C236:E236"/>
    <mergeCell ref="F236:G236"/>
    <mergeCell ref="C237:E237"/>
    <mergeCell ref="F237:G237"/>
    <mergeCell ref="A238:E240"/>
    <mergeCell ref="F238:F240"/>
    <mergeCell ref="A241:B243"/>
    <mergeCell ref="C241:E241"/>
    <mergeCell ref="F241:G241"/>
    <mergeCell ref="C242:E242"/>
    <mergeCell ref="F242:G242"/>
    <mergeCell ref="C243:E243"/>
    <mergeCell ref="F243:G243"/>
    <mergeCell ref="F255:G255"/>
    <mergeCell ref="A244:E246"/>
    <mergeCell ref="F244:F246"/>
    <mergeCell ref="A247:B249"/>
    <mergeCell ref="C247:E247"/>
    <mergeCell ref="F247:G247"/>
    <mergeCell ref="C248:E248"/>
    <mergeCell ref="F248:G248"/>
    <mergeCell ref="C249:E249"/>
    <mergeCell ref="F249:G249"/>
    <mergeCell ref="A250:B250"/>
    <mergeCell ref="C250:E252"/>
    <mergeCell ref="F250:F252"/>
    <mergeCell ref="A252:B252"/>
    <mergeCell ref="A253:B255"/>
    <mergeCell ref="C253:E253"/>
    <mergeCell ref="F253:G253"/>
    <mergeCell ref="C254:E254"/>
    <mergeCell ref="F254:G254"/>
    <mergeCell ref="C255:E255"/>
    <mergeCell ref="C256:G256"/>
    <mergeCell ref="D257:G257"/>
    <mergeCell ref="D258:G258"/>
    <mergeCell ref="A288:B290"/>
    <mergeCell ref="C288:E288"/>
    <mergeCell ref="F288:G288"/>
    <mergeCell ref="C289:E289"/>
    <mergeCell ref="F289:G289"/>
    <mergeCell ref="C290:E290"/>
    <mergeCell ref="F290:G290"/>
    <mergeCell ref="A280:G280"/>
    <mergeCell ref="A281:G281"/>
    <mergeCell ref="A282:G282"/>
    <mergeCell ref="A285:B285"/>
    <mergeCell ref="C285:E287"/>
    <mergeCell ref="F285:F287"/>
    <mergeCell ref="A287:B287"/>
    <mergeCell ref="A259:B279"/>
    <mergeCell ref="C259:D261"/>
    <mergeCell ref="F259:F261"/>
    <mergeCell ref="C262:D264"/>
    <mergeCell ref="F262:F264"/>
    <mergeCell ref="C265:D267"/>
    <mergeCell ref="F265:F267"/>
    <mergeCell ref="C268:D270"/>
    <mergeCell ref="C271:D273"/>
    <mergeCell ref="C274:D276"/>
    <mergeCell ref="F274:F276"/>
    <mergeCell ref="C277:D279"/>
    <mergeCell ref="F277:F279"/>
    <mergeCell ref="A297:B297"/>
    <mergeCell ref="C297:D299"/>
    <mergeCell ref="F297:F299"/>
    <mergeCell ref="A299:B299"/>
    <mergeCell ref="A291:B291"/>
    <mergeCell ref="C291:E293"/>
    <mergeCell ref="F291:F293"/>
    <mergeCell ref="A293:B293"/>
    <mergeCell ref="A294:B296"/>
    <mergeCell ref="C294:E294"/>
    <mergeCell ref="F294:G294"/>
    <mergeCell ref="C295:E295"/>
    <mergeCell ref="F295:G295"/>
    <mergeCell ref="C296:E296"/>
    <mergeCell ref="F296:G296"/>
    <mergeCell ref="A300:B302"/>
    <mergeCell ref="C300:E300"/>
    <mergeCell ref="F300:G300"/>
    <mergeCell ref="C301:E301"/>
    <mergeCell ref="F301:G301"/>
    <mergeCell ref="A306:B308"/>
    <mergeCell ref="C306:E306"/>
    <mergeCell ref="F306:G306"/>
    <mergeCell ref="C307:E307"/>
    <mergeCell ref="F307:G307"/>
    <mergeCell ref="C308:E308"/>
    <mergeCell ref="F308:G308"/>
    <mergeCell ref="C302:E302"/>
    <mergeCell ref="F302:G302"/>
    <mergeCell ref="A303:B303"/>
    <mergeCell ref="C303:E305"/>
    <mergeCell ref="F303:F305"/>
    <mergeCell ref="A305:B305"/>
    <mergeCell ref="A309:E311"/>
    <mergeCell ref="F309:F311"/>
    <mergeCell ref="A312:B314"/>
    <mergeCell ref="C312:E312"/>
    <mergeCell ref="F312:G312"/>
    <mergeCell ref="C313:E313"/>
    <mergeCell ref="F313:G313"/>
    <mergeCell ref="C314:E314"/>
    <mergeCell ref="F314:G314"/>
    <mergeCell ref="A315:G315"/>
    <mergeCell ref="A316:B316"/>
    <mergeCell ref="C316:D318"/>
    <mergeCell ref="F316:F318"/>
    <mergeCell ref="A318:B318"/>
    <mergeCell ref="A319:B321"/>
    <mergeCell ref="C319:E319"/>
    <mergeCell ref="F319:G319"/>
    <mergeCell ref="C320:E320"/>
    <mergeCell ref="F320:G320"/>
    <mergeCell ref="A325:B327"/>
    <mergeCell ref="C325:E325"/>
    <mergeCell ref="F325:G325"/>
    <mergeCell ref="C326:E326"/>
    <mergeCell ref="F326:G326"/>
    <mergeCell ref="C327:E327"/>
    <mergeCell ref="F327:G327"/>
    <mergeCell ref="C321:E321"/>
    <mergeCell ref="F321:G321"/>
    <mergeCell ref="A322:B322"/>
    <mergeCell ref="C322:D324"/>
    <mergeCell ref="F322:F324"/>
    <mergeCell ref="A324:B324"/>
    <mergeCell ref="A328:B328"/>
    <mergeCell ref="C328:D330"/>
    <mergeCell ref="F328:F330"/>
    <mergeCell ref="A330:B330"/>
    <mergeCell ref="A331:B333"/>
    <mergeCell ref="C331:E331"/>
    <mergeCell ref="F331:G331"/>
    <mergeCell ref="C332:E332"/>
    <mergeCell ref="F332:G332"/>
    <mergeCell ref="C333:E333"/>
    <mergeCell ref="F333:G333"/>
    <mergeCell ref="A334:B334"/>
    <mergeCell ref="C334:D336"/>
    <mergeCell ref="F334:F336"/>
    <mergeCell ref="A336:B336"/>
    <mergeCell ref="A337:B339"/>
    <mergeCell ref="C337:E337"/>
    <mergeCell ref="F337:G337"/>
    <mergeCell ref="C338:E338"/>
    <mergeCell ref="F338:G338"/>
    <mergeCell ref="A343:B345"/>
    <mergeCell ref="C343:E343"/>
    <mergeCell ref="F343:G343"/>
    <mergeCell ref="C344:E344"/>
    <mergeCell ref="F344:G344"/>
    <mergeCell ref="C345:E345"/>
    <mergeCell ref="F345:G345"/>
    <mergeCell ref="C339:E339"/>
    <mergeCell ref="F339:G339"/>
    <mergeCell ref="A340:B340"/>
    <mergeCell ref="C340:D342"/>
    <mergeCell ref="F340:F342"/>
    <mergeCell ref="A342:B342"/>
    <mergeCell ref="A346:B346"/>
    <mergeCell ref="C346:D348"/>
    <mergeCell ref="F346:F348"/>
    <mergeCell ref="A348:B348"/>
    <mergeCell ref="A349:B351"/>
    <mergeCell ref="C349:E349"/>
    <mergeCell ref="F349:G349"/>
    <mergeCell ref="C350:E350"/>
    <mergeCell ref="F350:G350"/>
    <mergeCell ref="C351:E351"/>
    <mergeCell ref="A358:B360"/>
    <mergeCell ref="C358:E358"/>
    <mergeCell ref="F358:G358"/>
    <mergeCell ref="C359:E359"/>
    <mergeCell ref="F359:G359"/>
    <mergeCell ref="C360:E360"/>
    <mergeCell ref="F360:G360"/>
    <mergeCell ref="F351:G351"/>
    <mergeCell ref="A352:G352"/>
    <mergeCell ref="A353:G353"/>
    <mergeCell ref="A354:G354"/>
    <mergeCell ref="A355:B355"/>
    <mergeCell ref="C355:D357"/>
    <mergeCell ref="F355:F357"/>
    <mergeCell ref="A357:B357"/>
    <mergeCell ref="A366:B366"/>
    <mergeCell ref="C366:D366"/>
    <mergeCell ref="A367:B367"/>
    <mergeCell ref="C367:D367"/>
    <mergeCell ref="A368:B368"/>
    <mergeCell ref="C368:D368"/>
    <mergeCell ref="A361:G361"/>
    <mergeCell ref="A362:D362"/>
    <mergeCell ref="E362:F362"/>
    <mergeCell ref="A364:B364"/>
    <mergeCell ref="C364:D364"/>
    <mergeCell ref="A365:B365"/>
    <mergeCell ref="C365:D365"/>
    <mergeCell ref="A372:B372"/>
    <mergeCell ref="C372:D372"/>
    <mergeCell ref="A373:B373"/>
    <mergeCell ref="C373:D373"/>
    <mergeCell ref="A374:B374"/>
    <mergeCell ref="C374:D374"/>
    <mergeCell ref="A369:B369"/>
    <mergeCell ref="C369:D369"/>
    <mergeCell ref="A370:B370"/>
    <mergeCell ref="C370:D370"/>
    <mergeCell ref="A371:B371"/>
    <mergeCell ref="C371:D371"/>
    <mergeCell ref="A379:B379"/>
    <mergeCell ref="A380:B380"/>
    <mergeCell ref="A381:B381"/>
    <mergeCell ref="A382:B382"/>
    <mergeCell ref="A388:G388"/>
    <mergeCell ref="A389:G389"/>
    <mergeCell ref="A375:B375"/>
    <mergeCell ref="C375:D375"/>
    <mergeCell ref="A376:B376"/>
    <mergeCell ref="C376:D376"/>
    <mergeCell ref="A377:B377"/>
    <mergeCell ref="A378:B378"/>
    <mergeCell ref="A396:G396"/>
    <mergeCell ref="A397:G397"/>
    <mergeCell ref="A398:G398"/>
    <mergeCell ref="A399:G399"/>
    <mergeCell ref="A400:G400"/>
    <mergeCell ref="A401:G401"/>
    <mergeCell ref="A390:G390"/>
    <mergeCell ref="A391:G391"/>
    <mergeCell ref="A392:G392"/>
    <mergeCell ref="A393:G393"/>
    <mergeCell ref="A394:G394"/>
    <mergeCell ref="A395:G395"/>
    <mergeCell ref="F407:H407"/>
    <mergeCell ref="S407:T407"/>
    <mergeCell ref="A408:B408"/>
    <mergeCell ref="F408:H408"/>
    <mergeCell ref="S408:T408"/>
    <mergeCell ref="A409:B409"/>
    <mergeCell ref="F409:H409"/>
    <mergeCell ref="S409:T409"/>
    <mergeCell ref="A402:G402"/>
    <mergeCell ref="A403:G403"/>
    <mergeCell ref="A404:G404"/>
    <mergeCell ref="A405:G405"/>
    <mergeCell ref="F406:H406"/>
    <mergeCell ref="S406:T406"/>
    <mergeCell ref="A414:B414"/>
    <mergeCell ref="A415:B415"/>
    <mergeCell ref="A416:G416"/>
    <mergeCell ref="A410:B410"/>
    <mergeCell ref="F410:H410"/>
    <mergeCell ref="S410:T410"/>
    <mergeCell ref="A411:B411"/>
    <mergeCell ref="A412:B412"/>
    <mergeCell ref="A413:B413"/>
  </mergeCells>
  <phoneticPr fontId="1"/>
  <printOptions horizontalCentered="1" verticalCentered="1"/>
  <pageMargins left="0.25" right="0.25" top="0.75" bottom="0.75" header="0.3" footer="0.3"/>
  <pageSetup paperSize="9" scale="23" firstPageNumber="4294963191" orientation="portrait" copies="2" r:id="rId1"/>
  <headerFooter alignWithMargins="0"/>
  <rowBreaks count="1" manualBreakCount="1">
    <brk id="179" max="16383" man="1"/>
  </rowBreaks>
  <colBreaks count="1" manualBreakCount="1">
    <brk id="55" max="27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65C29-A441-4D96-9CE1-11D4F8F02932}">
  <sheetPr codeName="Sheet5"/>
  <dimension ref="A1:AH25"/>
  <sheetViews>
    <sheetView zoomScaleNormal="100" workbookViewId="0"/>
  </sheetViews>
  <sheetFormatPr defaultColWidth="2.78515625" defaultRowHeight="17.5" x14ac:dyDescent="0.6"/>
  <cols>
    <col min="1" max="16384" width="2.78515625" style="1"/>
  </cols>
  <sheetData>
    <row r="1" spans="1:34" ht="22.5" x14ac:dyDescent="0.75">
      <c r="A1" s="8" t="s">
        <v>0</v>
      </c>
      <c r="B1" s="8" t="s">
        <v>16</v>
      </c>
      <c r="M1" s="1" t="s">
        <v>34</v>
      </c>
      <c r="N1" s="1" t="s">
        <v>17</v>
      </c>
    </row>
    <row r="3" spans="1:34" x14ac:dyDescent="0.6">
      <c r="B3" s="1746" t="s">
        <v>55</v>
      </c>
      <c r="C3" s="1747"/>
      <c r="D3" s="1747"/>
      <c r="E3" s="1747"/>
      <c r="F3" s="1747"/>
      <c r="G3" s="1747"/>
      <c r="H3" s="1747"/>
      <c r="I3" s="1747"/>
      <c r="J3" s="1747"/>
      <c r="K3" s="1747"/>
      <c r="L3" s="1747"/>
      <c r="M3" s="1747"/>
      <c r="N3" s="1747"/>
      <c r="O3" s="1747"/>
      <c r="P3" s="1747"/>
      <c r="Q3" s="1747"/>
      <c r="R3" s="1747"/>
      <c r="S3" s="1747"/>
      <c r="T3" s="1747"/>
      <c r="U3" s="1747"/>
      <c r="V3" s="1747"/>
      <c r="W3" s="1747"/>
      <c r="X3" s="1748"/>
      <c r="AA3" s="1746" t="s">
        <v>56</v>
      </c>
      <c r="AB3" s="1747"/>
      <c r="AC3" s="1747"/>
      <c r="AD3" s="1747"/>
      <c r="AE3" s="1747"/>
      <c r="AF3" s="1747"/>
      <c r="AG3" s="1747"/>
      <c r="AH3" s="1748"/>
    </row>
    <row r="4" spans="1:34" x14ac:dyDescent="0.6">
      <c r="B4" s="15"/>
      <c r="C4" s="16"/>
      <c r="D4" s="16"/>
      <c r="E4" s="16"/>
      <c r="F4" s="16"/>
      <c r="G4" s="16"/>
      <c r="H4" s="16"/>
      <c r="I4" s="16"/>
      <c r="J4" s="16"/>
      <c r="K4" s="16"/>
      <c r="L4" s="16"/>
      <c r="M4" s="16"/>
      <c r="N4" s="16"/>
      <c r="O4" s="16"/>
      <c r="P4" s="16"/>
      <c r="Q4" s="16"/>
      <c r="R4" s="16"/>
      <c r="S4" s="16"/>
      <c r="T4" s="16"/>
      <c r="U4" s="16"/>
      <c r="V4" s="16"/>
      <c r="W4" s="16"/>
      <c r="X4" s="17"/>
      <c r="AA4" s="15"/>
      <c r="AB4" s="56"/>
      <c r="AC4" s="56"/>
      <c r="AD4" s="56"/>
      <c r="AE4" s="56"/>
      <c r="AF4" s="56"/>
      <c r="AG4" s="56"/>
      <c r="AH4" s="17"/>
    </row>
    <row r="5" spans="1:34" x14ac:dyDescent="0.6">
      <c r="B5" s="15"/>
      <c r="C5" s="16"/>
      <c r="D5" s="16"/>
      <c r="E5" s="16"/>
      <c r="F5" s="16"/>
      <c r="G5" s="16"/>
      <c r="H5" s="16"/>
      <c r="I5" s="16"/>
      <c r="J5" s="16"/>
      <c r="K5" s="16"/>
      <c r="L5" s="16"/>
      <c r="M5" s="16"/>
      <c r="N5" s="16"/>
      <c r="O5" s="16"/>
      <c r="P5" s="16"/>
      <c r="Q5" s="16"/>
      <c r="R5" s="16"/>
      <c r="S5" s="16"/>
      <c r="T5" s="16"/>
      <c r="U5" s="16"/>
      <c r="V5" s="16"/>
      <c r="W5" s="16"/>
      <c r="X5" s="17"/>
      <c r="Y5" s="1750" t="s">
        <v>60</v>
      </c>
      <c r="Z5" s="1751"/>
      <c r="AA5" s="15"/>
      <c r="AB5" s="56"/>
      <c r="AC5" s="56"/>
      <c r="AD5" s="56"/>
      <c r="AE5" s="56"/>
      <c r="AF5" s="56"/>
      <c r="AG5" s="56"/>
      <c r="AH5" s="17"/>
    </row>
    <row r="6" spans="1:34" x14ac:dyDescent="0.6">
      <c r="B6" s="15"/>
      <c r="C6" s="16"/>
      <c r="D6" s="16"/>
      <c r="E6" s="16"/>
      <c r="F6" s="16"/>
      <c r="G6" s="16" t="s">
        <v>58</v>
      </c>
      <c r="H6" s="16"/>
      <c r="I6" s="16"/>
      <c r="J6" s="16"/>
      <c r="K6" s="16"/>
      <c r="L6" s="16"/>
      <c r="M6" s="16"/>
      <c r="N6" s="16"/>
      <c r="O6" s="16"/>
      <c r="P6" s="16"/>
      <c r="Q6" s="1749" t="s">
        <v>59</v>
      </c>
      <c r="R6" s="1749"/>
      <c r="S6" s="16"/>
      <c r="T6" s="16"/>
      <c r="U6" s="16"/>
      <c r="V6" s="16"/>
      <c r="W6" s="16"/>
      <c r="X6" s="17"/>
      <c r="Y6" s="1750" t="s">
        <v>61</v>
      </c>
      <c r="Z6" s="1751"/>
      <c r="AA6" s="15"/>
      <c r="AB6" s="56"/>
      <c r="AC6" s="56"/>
      <c r="AD6" s="56"/>
      <c r="AE6" s="56"/>
      <c r="AF6" s="56"/>
      <c r="AG6" s="56"/>
      <c r="AH6" s="17"/>
    </row>
    <row r="7" spans="1:34" x14ac:dyDescent="0.6">
      <c r="B7" s="15"/>
      <c r="C7" s="16"/>
      <c r="D7" s="16"/>
      <c r="E7" s="16"/>
      <c r="F7" s="16"/>
      <c r="G7" s="16"/>
      <c r="H7" s="16"/>
      <c r="I7" s="16"/>
      <c r="J7" s="16"/>
      <c r="K7" s="16"/>
      <c r="L7" s="16"/>
      <c r="M7" s="16"/>
      <c r="N7" s="16"/>
      <c r="O7" s="16"/>
      <c r="P7" s="16"/>
      <c r="Q7" s="16"/>
      <c r="R7" s="16"/>
      <c r="S7" s="16"/>
      <c r="T7" s="16"/>
      <c r="U7" s="16"/>
      <c r="V7" s="16"/>
      <c r="W7" s="16"/>
      <c r="X7" s="17"/>
      <c r="AA7" s="15"/>
      <c r="AB7" s="56"/>
      <c r="AC7" s="56"/>
      <c r="AD7" s="56"/>
      <c r="AE7" s="56"/>
      <c r="AF7" s="56"/>
      <c r="AG7" s="56"/>
      <c r="AH7" s="17"/>
    </row>
    <row r="8" spans="1:34" x14ac:dyDescent="0.6">
      <c r="B8" s="15"/>
      <c r="C8" s="56"/>
      <c r="D8" s="56"/>
      <c r="E8" s="56"/>
      <c r="F8" s="56"/>
      <c r="G8" s="56"/>
      <c r="H8" s="56"/>
      <c r="I8" s="56"/>
      <c r="J8" s="56"/>
      <c r="K8" s="56"/>
      <c r="L8" s="56"/>
      <c r="M8" s="56"/>
      <c r="N8" s="56"/>
      <c r="O8" s="56"/>
      <c r="P8" s="56"/>
      <c r="Q8" s="56"/>
      <c r="R8" s="56"/>
      <c r="S8" s="56"/>
      <c r="T8" s="56"/>
      <c r="U8" s="56"/>
      <c r="V8" s="56"/>
      <c r="W8" s="56"/>
      <c r="X8" s="17"/>
      <c r="AA8" s="15"/>
      <c r="AB8" s="56"/>
      <c r="AC8" s="56"/>
      <c r="AD8" s="56"/>
      <c r="AE8" s="56"/>
      <c r="AF8" s="56"/>
      <c r="AG8" s="56"/>
      <c r="AH8" s="17"/>
    </row>
    <row r="9" spans="1:34" x14ac:dyDescent="0.6">
      <c r="B9" s="15"/>
      <c r="C9" s="56"/>
      <c r="D9" s="56"/>
      <c r="E9" s="56"/>
      <c r="F9" s="56"/>
      <c r="G9" s="56"/>
      <c r="H9" s="56"/>
      <c r="I9" s="56"/>
      <c r="J9" s="56"/>
      <c r="K9" s="56"/>
      <c r="L9" s="56"/>
      <c r="M9" s="56"/>
      <c r="N9" s="56"/>
      <c r="O9" s="56"/>
      <c r="P9" s="56"/>
      <c r="Q9" s="56"/>
      <c r="R9" s="56"/>
      <c r="S9" s="56"/>
      <c r="T9" s="56"/>
      <c r="U9" s="56"/>
      <c r="V9" s="56"/>
      <c r="W9" s="56"/>
      <c r="X9" s="17"/>
      <c r="AA9" s="18"/>
      <c r="AB9" s="19"/>
      <c r="AC9" s="19"/>
      <c r="AD9" s="19"/>
      <c r="AE9" s="19"/>
      <c r="AF9" s="19"/>
      <c r="AG9" s="19"/>
      <c r="AH9" s="20"/>
    </row>
    <row r="10" spans="1:34" x14ac:dyDescent="0.6">
      <c r="B10" s="15"/>
      <c r="C10" s="56"/>
      <c r="D10" s="56"/>
      <c r="E10" s="56"/>
      <c r="F10" s="56"/>
      <c r="G10" s="56"/>
      <c r="H10" s="56"/>
      <c r="I10" s="56"/>
      <c r="J10" s="56"/>
      <c r="K10" s="56"/>
      <c r="L10" s="56"/>
      <c r="M10" s="56"/>
      <c r="N10" s="56"/>
      <c r="O10" s="56"/>
      <c r="P10" s="56"/>
      <c r="Q10" s="56"/>
      <c r="R10" s="56"/>
      <c r="S10" s="56"/>
      <c r="T10" s="56"/>
      <c r="U10" s="56"/>
      <c r="V10" s="56"/>
      <c r="W10" s="56"/>
      <c r="X10" s="17"/>
    </row>
    <row r="11" spans="1:34" x14ac:dyDescent="0.6">
      <c r="B11" s="15"/>
      <c r="C11" s="56"/>
      <c r="D11" s="56"/>
      <c r="E11" s="56"/>
      <c r="F11" s="56"/>
      <c r="G11" s="56"/>
      <c r="H11" s="56"/>
      <c r="I11" s="56"/>
      <c r="J11" s="56"/>
      <c r="K11" s="56"/>
      <c r="L11" s="56"/>
      <c r="M11" s="56"/>
      <c r="N11" s="56"/>
      <c r="O11" s="56"/>
      <c r="P11" s="56"/>
      <c r="Q11" s="56"/>
      <c r="R11" s="56"/>
      <c r="S11" s="56"/>
      <c r="T11" s="56"/>
      <c r="U11" s="56"/>
      <c r="V11" s="56"/>
      <c r="W11" s="56"/>
      <c r="X11" s="17"/>
    </row>
    <row r="12" spans="1:34" x14ac:dyDescent="0.6">
      <c r="B12" s="15"/>
      <c r="C12" s="56"/>
      <c r="D12" s="56"/>
      <c r="E12" s="56"/>
      <c r="F12" s="56"/>
      <c r="G12" s="56"/>
      <c r="H12" s="56"/>
      <c r="I12" s="56"/>
      <c r="J12" s="56"/>
      <c r="K12" s="56"/>
      <c r="L12" s="56"/>
      <c r="M12" s="56"/>
      <c r="N12" s="56"/>
      <c r="O12" s="56"/>
      <c r="P12" s="56"/>
      <c r="Q12" s="1749" t="s">
        <v>58</v>
      </c>
      <c r="R12" s="1749"/>
      <c r="S12" s="56"/>
      <c r="T12" s="56"/>
      <c r="U12" s="56"/>
      <c r="V12" s="56"/>
      <c r="W12" s="56"/>
      <c r="X12" s="17"/>
      <c r="Y12" s="1" t="s">
        <v>62</v>
      </c>
    </row>
    <row r="13" spans="1:34" x14ac:dyDescent="0.6">
      <c r="B13" s="15"/>
      <c r="C13" s="56"/>
      <c r="D13" s="56"/>
      <c r="E13" s="56"/>
      <c r="F13" s="56"/>
      <c r="G13" s="56"/>
      <c r="H13" s="56"/>
      <c r="I13" s="56"/>
      <c r="J13" s="56"/>
      <c r="K13" s="56"/>
      <c r="L13" s="56"/>
      <c r="M13" s="56"/>
      <c r="N13" s="56"/>
      <c r="O13" s="56"/>
      <c r="P13" s="56"/>
      <c r="Q13" s="56"/>
      <c r="R13" s="56"/>
      <c r="S13" s="56"/>
      <c r="T13" s="56"/>
      <c r="U13" s="56"/>
      <c r="V13" s="56"/>
      <c r="W13" s="56"/>
      <c r="X13" s="17"/>
      <c r="Y13" s="1" t="s">
        <v>61</v>
      </c>
    </row>
    <row r="14" spans="1:34" x14ac:dyDescent="0.6">
      <c r="B14" s="15"/>
      <c r="C14" s="56"/>
      <c r="D14" s="56"/>
      <c r="E14" s="56"/>
      <c r="F14" s="56"/>
      <c r="G14" s="56"/>
      <c r="H14" s="56"/>
      <c r="I14" s="56"/>
      <c r="J14" s="56"/>
      <c r="K14" s="56"/>
      <c r="L14" s="56"/>
      <c r="M14" s="56"/>
      <c r="N14" s="56"/>
      <c r="O14" s="56"/>
      <c r="P14" s="56"/>
      <c r="Q14" s="56"/>
      <c r="R14" s="56"/>
      <c r="S14" s="56"/>
      <c r="T14" s="56"/>
      <c r="U14" s="56"/>
      <c r="V14" s="56"/>
      <c r="W14" s="56"/>
      <c r="X14" s="17"/>
    </row>
    <row r="15" spans="1:34" x14ac:dyDescent="0.6">
      <c r="B15" s="18"/>
      <c r="C15" s="19"/>
      <c r="D15" s="19"/>
      <c r="E15" s="19"/>
      <c r="F15" s="19"/>
      <c r="G15" s="19"/>
      <c r="H15" s="19"/>
      <c r="I15" s="19"/>
      <c r="J15" s="19"/>
      <c r="K15" s="19"/>
      <c r="L15" s="19"/>
      <c r="M15" s="19"/>
      <c r="N15" s="19"/>
      <c r="O15" s="19"/>
      <c r="P15" s="19"/>
      <c r="Q15" s="19"/>
      <c r="R15" s="19"/>
      <c r="S15" s="19"/>
      <c r="T15" s="19"/>
      <c r="U15" s="19"/>
      <c r="V15" s="19"/>
      <c r="W15" s="19"/>
      <c r="X15" s="20"/>
    </row>
    <row r="17" spans="2:34" x14ac:dyDescent="0.6">
      <c r="Q17" s="1" t="s">
        <v>63</v>
      </c>
      <c r="AA17" s="1746" t="s">
        <v>57</v>
      </c>
      <c r="AB17" s="1747"/>
      <c r="AC17" s="1747"/>
      <c r="AD17" s="1747"/>
      <c r="AE17" s="1747"/>
      <c r="AF17" s="1747"/>
      <c r="AG17" s="1747"/>
      <c r="AH17" s="1748"/>
    </row>
    <row r="18" spans="2:34" x14ac:dyDescent="0.6">
      <c r="AA18" s="15"/>
      <c r="AB18" s="56"/>
      <c r="AC18" s="56"/>
      <c r="AD18" s="56"/>
      <c r="AE18" s="56"/>
      <c r="AF18" s="56"/>
      <c r="AG18" s="56"/>
      <c r="AH18" s="17"/>
    </row>
    <row r="19" spans="2:34" x14ac:dyDescent="0.6">
      <c r="AA19" s="15"/>
      <c r="AB19" s="56"/>
      <c r="AC19" s="56"/>
      <c r="AD19" s="56"/>
      <c r="AE19" s="56"/>
      <c r="AF19" s="56"/>
      <c r="AG19" s="56"/>
      <c r="AH19" s="17"/>
    </row>
    <row r="20" spans="2:34" x14ac:dyDescent="0.6">
      <c r="AA20" s="15"/>
      <c r="AB20" s="56"/>
      <c r="AC20" s="56"/>
      <c r="AD20" s="56"/>
      <c r="AE20" s="56"/>
      <c r="AF20" s="56"/>
      <c r="AG20" s="56"/>
      <c r="AH20" s="17"/>
    </row>
    <row r="21" spans="2:34" x14ac:dyDescent="0.6">
      <c r="AA21" s="15"/>
      <c r="AB21" s="56"/>
      <c r="AC21" s="56"/>
      <c r="AD21" s="56"/>
      <c r="AE21" s="56"/>
      <c r="AF21" s="56"/>
      <c r="AG21" s="56"/>
      <c r="AH21" s="17"/>
    </row>
    <row r="22" spans="2:34" x14ac:dyDescent="0.6">
      <c r="AA22" s="18"/>
      <c r="AB22" s="19"/>
      <c r="AC22" s="19"/>
      <c r="AD22" s="19"/>
      <c r="AE22" s="19"/>
      <c r="AF22" s="19"/>
      <c r="AG22" s="19"/>
      <c r="AH22" s="20"/>
    </row>
    <row r="23" spans="2:34" x14ac:dyDescent="0.6">
      <c r="B23" s="1" t="s">
        <v>18</v>
      </c>
    </row>
    <row r="24" spans="2:34" x14ac:dyDescent="0.6">
      <c r="C24" s="1" t="s">
        <v>64</v>
      </c>
    </row>
    <row r="25" spans="2:34" x14ac:dyDescent="0.6">
      <c r="C25" s="1" t="s">
        <v>65</v>
      </c>
    </row>
  </sheetData>
  <mergeCells count="7">
    <mergeCell ref="B3:X3"/>
    <mergeCell ref="AA3:AH3"/>
    <mergeCell ref="AA17:AH17"/>
    <mergeCell ref="Q6:R6"/>
    <mergeCell ref="Y6:Z6"/>
    <mergeCell ref="Y5:Z5"/>
    <mergeCell ref="Q12:R12"/>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7E817-6CF8-4625-A303-5D4BD4537B25}">
  <sheetPr codeName="Sheet6"/>
  <dimension ref="A1:AV45"/>
  <sheetViews>
    <sheetView zoomScaleNormal="100" workbookViewId="0"/>
  </sheetViews>
  <sheetFormatPr defaultColWidth="2.78515625" defaultRowHeight="17.5" x14ac:dyDescent="0.6"/>
  <cols>
    <col min="1" max="1" width="2.78515625" style="1"/>
    <col min="2" max="2" width="2.78515625" style="1" customWidth="1"/>
    <col min="3" max="3" width="2.78515625" style="1"/>
    <col min="4" max="5" width="3.5703125" style="1" bestFit="1" customWidth="1"/>
    <col min="6" max="16384" width="2.78515625" style="1"/>
  </cols>
  <sheetData>
    <row r="1" spans="1:24" ht="22.5" x14ac:dyDescent="0.75">
      <c r="A1" s="8" t="s">
        <v>0</v>
      </c>
      <c r="B1" s="8" t="s">
        <v>19</v>
      </c>
    </row>
    <row r="2" spans="1:24" x14ac:dyDescent="0.6">
      <c r="B2" s="1" t="s">
        <v>137</v>
      </c>
    </row>
    <row r="4" spans="1:24" x14ac:dyDescent="0.6">
      <c r="B4" s="1" t="s">
        <v>20</v>
      </c>
    </row>
    <row r="5" spans="1:24" x14ac:dyDescent="0.6">
      <c r="C5" s="1" t="s">
        <v>66</v>
      </c>
    </row>
    <row r="7" spans="1:24" x14ac:dyDescent="0.6">
      <c r="B7" s="1" t="s">
        <v>21</v>
      </c>
    </row>
    <row r="8" spans="1:24" x14ac:dyDescent="0.6">
      <c r="B8" s="1" t="s">
        <v>136</v>
      </c>
    </row>
    <row r="9" spans="1:24" x14ac:dyDescent="0.6">
      <c r="B9" s="27" t="s">
        <v>2</v>
      </c>
      <c r="C9" s="25" t="s">
        <v>126</v>
      </c>
      <c r="D9" s="26"/>
      <c r="E9" s="26"/>
      <c r="F9" s="26"/>
      <c r="G9" s="26"/>
      <c r="H9" s="26"/>
      <c r="I9" s="26"/>
      <c r="J9" s="26"/>
      <c r="K9" s="26"/>
      <c r="L9" s="26"/>
      <c r="M9" s="27"/>
      <c r="N9" s="26" t="s">
        <v>127</v>
      </c>
      <c r="O9" s="26"/>
      <c r="P9" s="26"/>
      <c r="Q9" s="26"/>
      <c r="R9" s="26"/>
      <c r="S9" s="26"/>
      <c r="T9" s="26"/>
      <c r="U9" s="26"/>
      <c r="V9" s="26"/>
      <c r="W9" s="28"/>
    </row>
    <row r="10" spans="1:24" x14ac:dyDescent="0.6">
      <c r="B10" s="10">
        <v>1</v>
      </c>
      <c r="C10" s="10" t="s">
        <v>131</v>
      </c>
      <c r="D10" s="11"/>
      <c r="E10" s="11"/>
      <c r="F10" s="11"/>
      <c r="G10" s="11"/>
      <c r="H10" s="11"/>
      <c r="I10" s="11"/>
      <c r="J10" s="11"/>
      <c r="K10" s="11"/>
      <c r="L10" s="11"/>
      <c r="M10" s="39" t="s">
        <v>22</v>
      </c>
      <c r="N10" s="11" t="s">
        <v>129</v>
      </c>
      <c r="O10" s="11"/>
      <c r="P10" s="11"/>
      <c r="Q10" s="11"/>
      <c r="R10" s="11"/>
      <c r="S10" s="11"/>
      <c r="T10" s="11"/>
      <c r="U10" s="11"/>
      <c r="V10" s="11"/>
      <c r="W10" s="29"/>
    </row>
    <row r="11" spans="1:24" x14ac:dyDescent="0.6">
      <c r="B11" s="22"/>
      <c r="C11" s="22"/>
      <c r="D11" s="23"/>
      <c r="E11" s="23"/>
      <c r="F11" s="23"/>
      <c r="G11" s="23"/>
      <c r="H11" s="23"/>
      <c r="I11" s="23"/>
      <c r="J11" s="23"/>
      <c r="K11" s="23"/>
      <c r="L11" s="23"/>
      <c r="M11" s="3"/>
      <c r="N11" s="130" t="s">
        <v>130</v>
      </c>
      <c r="O11" s="130"/>
      <c r="P11" s="130"/>
      <c r="Q11" s="130"/>
      <c r="R11" s="130"/>
      <c r="S11" s="130"/>
      <c r="T11" s="130"/>
      <c r="U11" s="130"/>
      <c r="V11" s="130"/>
      <c r="W11" s="131"/>
      <c r="X11" s="37" t="s">
        <v>287</v>
      </c>
    </row>
    <row r="12" spans="1:24" x14ac:dyDescent="0.6">
      <c r="B12" s="10">
        <v>2</v>
      </c>
      <c r="C12" s="10" t="s">
        <v>128</v>
      </c>
      <c r="D12" s="11"/>
      <c r="E12" s="11"/>
      <c r="F12" s="11"/>
      <c r="G12" s="11"/>
      <c r="H12" s="11"/>
      <c r="I12" s="11"/>
      <c r="J12" s="11"/>
      <c r="K12" s="11"/>
      <c r="L12" s="11"/>
      <c r="M12" s="39" t="s">
        <v>22</v>
      </c>
      <c r="N12" s="11" t="s">
        <v>135</v>
      </c>
      <c r="O12" s="11"/>
      <c r="P12" s="11"/>
      <c r="Q12" s="11"/>
      <c r="R12" s="11"/>
      <c r="S12" s="11"/>
      <c r="T12" s="11"/>
      <c r="U12" s="11"/>
      <c r="V12" s="11"/>
      <c r="W12" s="29"/>
    </row>
    <row r="13" spans="1:24" x14ac:dyDescent="0.6">
      <c r="B13" s="21"/>
      <c r="C13" s="132" t="s">
        <v>130</v>
      </c>
      <c r="D13" s="92"/>
      <c r="E13" s="92"/>
      <c r="F13" s="92"/>
      <c r="G13" s="92"/>
      <c r="H13" s="92"/>
      <c r="I13" s="92"/>
      <c r="J13" s="92"/>
      <c r="K13" s="92"/>
      <c r="L13" s="92"/>
      <c r="M13" s="9"/>
      <c r="N13" s="31" t="s">
        <v>134</v>
      </c>
      <c r="O13" s="31"/>
      <c r="P13" s="31"/>
      <c r="Q13" s="31"/>
      <c r="R13" s="31"/>
      <c r="S13" s="31"/>
      <c r="T13" s="31"/>
      <c r="U13" s="31"/>
      <c r="V13" s="31"/>
      <c r="W13" s="30"/>
    </row>
    <row r="14" spans="1:24" x14ac:dyDescent="0.6">
      <c r="B14" s="21"/>
      <c r="C14" s="132" t="s">
        <v>135</v>
      </c>
      <c r="D14" s="92"/>
      <c r="E14" s="92"/>
      <c r="F14" s="92"/>
      <c r="G14" s="92"/>
      <c r="H14" s="92"/>
      <c r="I14" s="92"/>
      <c r="J14" s="92"/>
      <c r="K14" s="92"/>
      <c r="L14" s="92"/>
      <c r="M14" s="9"/>
      <c r="N14" s="92" t="s">
        <v>133</v>
      </c>
      <c r="O14" s="92"/>
      <c r="P14" s="92"/>
      <c r="Q14" s="92"/>
      <c r="R14" s="92"/>
      <c r="S14" s="92"/>
      <c r="T14" s="92"/>
      <c r="U14" s="92"/>
      <c r="V14" s="92"/>
      <c r="W14" s="133"/>
      <c r="X14" s="37" t="s">
        <v>287</v>
      </c>
    </row>
    <row r="15" spans="1:24" x14ac:dyDescent="0.6">
      <c r="B15" s="21"/>
      <c r="C15" s="132" t="s">
        <v>134</v>
      </c>
      <c r="D15" s="92"/>
      <c r="E15" s="92"/>
      <c r="F15" s="92"/>
      <c r="G15" s="92"/>
      <c r="H15" s="92"/>
      <c r="I15" s="92"/>
      <c r="J15" s="92"/>
      <c r="K15" s="92"/>
      <c r="L15" s="92"/>
      <c r="M15" s="9"/>
      <c r="N15" s="92" t="s">
        <v>132</v>
      </c>
      <c r="O15" s="92"/>
      <c r="P15" s="92"/>
      <c r="Q15" s="92"/>
      <c r="R15" s="92"/>
      <c r="S15" s="92"/>
      <c r="T15" s="92"/>
      <c r="U15" s="92"/>
      <c r="V15" s="92"/>
      <c r="W15" s="133"/>
    </row>
    <row r="16" spans="1:24" x14ac:dyDescent="0.6">
      <c r="B16" s="21"/>
      <c r="C16" s="132" t="s">
        <v>133</v>
      </c>
      <c r="D16" s="92"/>
      <c r="E16" s="92"/>
      <c r="F16" s="92"/>
      <c r="G16" s="92"/>
      <c r="H16" s="92"/>
      <c r="I16" s="92"/>
      <c r="J16" s="92"/>
      <c r="K16" s="92"/>
      <c r="L16" s="92"/>
      <c r="M16" s="9"/>
      <c r="N16" s="31"/>
      <c r="O16" s="31"/>
      <c r="P16" s="31"/>
      <c r="Q16" s="31"/>
      <c r="R16" s="31"/>
      <c r="S16" s="31"/>
      <c r="T16" s="31"/>
      <c r="U16" s="31"/>
      <c r="V16" s="31"/>
      <c r="W16" s="30"/>
    </row>
    <row r="17" spans="2:48" x14ac:dyDescent="0.6">
      <c r="B17" s="21"/>
      <c r="C17" s="132" t="s">
        <v>132</v>
      </c>
      <c r="D17" s="92"/>
      <c r="E17" s="92"/>
      <c r="F17" s="92"/>
      <c r="G17" s="92"/>
      <c r="H17" s="92"/>
      <c r="I17" s="92"/>
      <c r="J17" s="92"/>
      <c r="K17" s="92"/>
      <c r="L17" s="92"/>
      <c r="M17" s="9"/>
      <c r="N17" s="31"/>
      <c r="O17" s="31"/>
      <c r="P17" s="31"/>
      <c r="Q17" s="31"/>
      <c r="R17" s="31"/>
      <c r="S17" s="31"/>
      <c r="T17" s="31"/>
      <c r="U17" s="31"/>
      <c r="V17" s="31"/>
      <c r="W17" s="30"/>
    </row>
    <row r="18" spans="2:48" x14ac:dyDescent="0.6">
      <c r="B18" s="21"/>
      <c r="C18" s="145" t="s">
        <v>288</v>
      </c>
      <c r="D18" s="31"/>
      <c r="E18" s="31"/>
      <c r="F18" s="31"/>
      <c r="G18" s="31"/>
      <c r="H18" s="31"/>
      <c r="I18" s="31"/>
      <c r="J18" s="31"/>
      <c r="K18" s="31"/>
      <c r="L18" s="31"/>
      <c r="M18" s="9"/>
      <c r="N18" s="31"/>
      <c r="O18" s="31"/>
      <c r="P18" s="31"/>
      <c r="Q18" s="31"/>
      <c r="R18" s="31"/>
      <c r="S18" s="31"/>
      <c r="T18" s="31"/>
      <c r="U18" s="31"/>
      <c r="V18" s="31"/>
      <c r="W18" s="30"/>
    </row>
    <row r="19" spans="2:48" x14ac:dyDescent="0.6">
      <c r="B19" s="22"/>
      <c r="C19" s="22"/>
      <c r="D19" s="23"/>
      <c r="E19" s="23"/>
      <c r="F19" s="23"/>
      <c r="G19" s="23"/>
      <c r="H19" s="23"/>
      <c r="I19" s="23"/>
      <c r="J19" s="23"/>
      <c r="K19" s="23"/>
      <c r="L19" s="23"/>
      <c r="M19" s="3"/>
      <c r="N19" s="23"/>
      <c r="O19" s="23"/>
      <c r="P19" s="23"/>
      <c r="Q19" s="23"/>
      <c r="R19" s="23"/>
      <c r="S19" s="23"/>
      <c r="T19" s="23"/>
      <c r="U19" s="23"/>
      <c r="V19" s="23"/>
      <c r="W19" s="24"/>
    </row>
    <row r="21" spans="2:48" x14ac:dyDescent="0.6">
      <c r="B21" s="1" t="s">
        <v>296</v>
      </c>
      <c r="O21" s="37"/>
      <c r="U21" s="32" t="s">
        <v>297</v>
      </c>
    </row>
    <row r="22" spans="2:48" x14ac:dyDescent="0.6">
      <c r="B22" s="1" t="s">
        <v>11</v>
      </c>
      <c r="C22" s="1" t="s">
        <v>301</v>
      </c>
      <c r="AF22" s="37"/>
    </row>
    <row r="23" spans="2:48" x14ac:dyDescent="0.6">
      <c r="B23" s="1" t="s">
        <v>12</v>
      </c>
      <c r="C23" s="1" t="s">
        <v>138</v>
      </c>
    </row>
    <row r="24" spans="2:48" x14ac:dyDescent="0.6">
      <c r="C24" s="53" t="s">
        <v>139</v>
      </c>
      <c r="AV24" s="32"/>
    </row>
    <row r="25" spans="2:48" x14ac:dyDescent="0.6">
      <c r="C25" s="1" t="s">
        <v>140</v>
      </c>
      <c r="R25" s="37"/>
    </row>
    <row r="26" spans="2:48" x14ac:dyDescent="0.6">
      <c r="C26" s="37" t="s">
        <v>244</v>
      </c>
      <c r="R26" s="37"/>
    </row>
    <row r="27" spans="2:48" x14ac:dyDescent="0.6">
      <c r="C27" s="1" t="s">
        <v>245</v>
      </c>
    </row>
    <row r="28" spans="2:48" x14ac:dyDescent="0.6">
      <c r="C28" s="100" t="s">
        <v>246</v>
      </c>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37" t="s">
        <v>287</v>
      </c>
    </row>
    <row r="29" spans="2:48" x14ac:dyDescent="0.6">
      <c r="C29" s="37" t="s">
        <v>289</v>
      </c>
    </row>
    <row r="30" spans="2:48" x14ac:dyDescent="0.6">
      <c r="B30" s="86" t="s">
        <v>13</v>
      </c>
      <c r="C30" s="100" t="s">
        <v>141</v>
      </c>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37" t="s">
        <v>287</v>
      </c>
    </row>
    <row r="31" spans="2:48" x14ac:dyDescent="0.6">
      <c r="B31" s="1" t="s">
        <v>13</v>
      </c>
      <c r="C31" s="37" t="s">
        <v>142</v>
      </c>
      <c r="AJ31" s="37"/>
    </row>
    <row r="32" spans="2:48" x14ac:dyDescent="0.6">
      <c r="B32" s="1" t="s">
        <v>33</v>
      </c>
      <c r="C32" s="1" t="s">
        <v>290</v>
      </c>
    </row>
    <row r="33" spans="2:33" x14ac:dyDescent="0.6">
      <c r="B33" s="37" t="s">
        <v>143</v>
      </c>
      <c r="C33" s="37" t="s">
        <v>242</v>
      </c>
    </row>
    <row r="35" spans="2:33" x14ac:dyDescent="0.6">
      <c r="B35" s="1" t="s">
        <v>298</v>
      </c>
      <c r="O35" s="32"/>
      <c r="Q35" s="37"/>
      <c r="T35" s="32" t="s">
        <v>297</v>
      </c>
    </row>
    <row r="36" spans="2:33" x14ac:dyDescent="0.6">
      <c r="B36" s="1" t="s">
        <v>11</v>
      </c>
      <c r="C36" s="1" t="s">
        <v>301</v>
      </c>
    </row>
    <row r="37" spans="2:33" x14ac:dyDescent="0.6">
      <c r="B37" s="37" t="s">
        <v>12</v>
      </c>
      <c r="C37" s="32" t="s">
        <v>300</v>
      </c>
      <c r="Q37" s="32" t="s">
        <v>297</v>
      </c>
      <c r="AG37" s="40"/>
    </row>
    <row r="38" spans="2:33" x14ac:dyDescent="0.6">
      <c r="B38" s="37" t="s">
        <v>13</v>
      </c>
      <c r="C38" s="1" t="s">
        <v>144</v>
      </c>
      <c r="AG38" s="40"/>
    </row>
    <row r="39" spans="2:33" x14ac:dyDescent="0.6">
      <c r="B39" s="37" t="s">
        <v>33</v>
      </c>
      <c r="C39" s="53" t="s">
        <v>299</v>
      </c>
      <c r="AG39" s="40"/>
    </row>
    <row r="40" spans="2:33" x14ac:dyDescent="0.6">
      <c r="B40" s="37"/>
      <c r="C40" s="1" t="s">
        <v>145</v>
      </c>
      <c r="AG40" s="37" t="s">
        <v>249</v>
      </c>
    </row>
    <row r="41" spans="2:33" x14ac:dyDescent="0.6">
      <c r="B41" s="37"/>
      <c r="C41" s="1" t="s">
        <v>149</v>
      </c>
      <c r="AG41" s="40"/>
    </row>
    <row r="42" spans="2:33" x14ac:dyDescent="0.6">
      <c r="B42" s="37" t="s">
        <v>143</v>
      </c>
      <c r="C42" s="37" t="s">
        <v>221</v>
      </c>
      <c r="D42" s="32"/>
      <c r="AG42" s="40"/>
    </row>
    <row r="44" spans="2:33" x14ac:dyDescent="0.6">
      <c r="B44" s="1" t="s">
        <v>24</v>
      </c>
      <c r="P44" s="37"/>
    </row>
    <row r="45" spans="2:33" x14ac:dyDescent="0.6">
      <c r="C45" s="1" t="s">
        <v>150</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C5953-A5DE-49AA-8122-BA59183BE4EC}">
  <sheetPr codeName="Sheet7"/>
  <dimension ref="A1:E9"/>
  <sheetViews>
    <sheetView workbookViewId="0"/>
  </sheetViews>
  <sheetFormatPr defaultColWidth="3.92578125" defaultRowHeight="26.5" customHeight="1" x14ac:dyDescent="0.6"/>
  <cols>
    <col min="1" max="16384" width="3.92578125" style="58"/>
  </cols>
  <sheetData>
    <row r="1" spans="1:5" ht="26.5" customHeight="1" x14ac:dyDescent="0.6">
      <c r="A1" s="57" t="s">
        <v>0</v>
      </c>
      <c r="B1" s="57" t="s">
        <v>25</v>
      </c>
    </row>
    <row r="2" spans="1:5" ht="26.5" customHeight="1" x14ac:dyDescent="0.6">
      <c r="C2" s="58" t="s">
        <v>67</v>
      </c>
    </row>
    <row r="3" spans="1:5" ht="26.5" customHeight="1" x14ac:dyDescent="0.6">
      <c r="D3" s="58" t="s">
        <v>69</v>
      </c>
    </row>
    <row r="4" spans="1:5" ht="26.5" customHeight="1" x14ac:dyDescent="0.6">
      <c r="D4" s="58" t="s">
        <v>71</v>
      </c>
    </row>
    <row r="5" spans="1:5" ht="26.5" customHeight="1" x14ac:dyDescent="0.6">
      <c r="D5" s="58" t="s">
        <v>70</v>
      </c>
    </row>
    <row r="6" spans="1:5" ht="26.5" customHeight="1" x14ac:dyDescent="0.6">
      <c r="D6" s="58" t="s">
        <v>68</v>
      </c>
    </row>
    <row r="7" spans="1:5" ht="26.5" customHeight="1" x14ac:dyDescent="0.6">
      <c r="E7" s="58" t="s">
        <v>224</v>
      </c>
    </row>
    <row r="8" spans="1:5" ht="26.5" customHeight="1" x14ac:dyDescent="0.6">
      <c r="D8" s="58" t="s">
        <v>26</v>
      </c>
    </row>
    <row r="9" spans="1:5" ht="26.5" customHeight="1" x14ac:dyDescent="0.6">
      <c r="E9" s="58" t="s">
        <v>72</v>
      </c>
    </row>
  </sheetData>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58AA4-2EF6-4EB4-A5EF-935A10E4A9FB}">
  <sheetPr codeName="Sheet8"/>
  <dimension ref="A1:AK203"/>
  <sheetViews>
    <sheetView workbookViewId="0"/>
  </sheetViews>
  <sheetFormatPr defaultColWidth="2.78515625" defaultRowHeight="17.5" x14ac:dyDescent="0.6"/>
  <cols>
    <col min="1" max="2" width="2.78515625" style="60"/>
    <col min="3" max="3" width="3.28515625" style="60" bestFit="1" customWidth="1"/>
    <col min="4" max="4" width="2.78515625" style="60"/>
    <col min="5" max="5" width="2.78515625" style="60" customWidth="1"/>
    <col min="6" max="7" width="3.140625" style="60" customWidth="1"/>
    <col min="8" max="8" width="25.7109375" style="60" customWidth="1"/>
    <col min="9" max="9" width="73.5" style="60" bestFit="1" customWidth="1"/>
    <col min="10" max="16384" width="2.78515625" style="60"/>
  </cols>
  <sheetData>
    <row r="1" spans="1:15" ht="22.5" x14ac:dyDescent="0.6">
      <c r="A1" s="59" t="s">
        <v>0</v>
      </c>
      <c r="B1" s="59" t="s">
        <v>27</v>
      </c>
    </row>
    <row r="2" spans="1:15" x14ac:dyDescent="0.6">
      <c r="B2" s="60" t="s">
        <v>23</v>
      </c>
      <c r="C2" s="60" t="s">
        <v>73</v>
      </c>
      <c r="I2" s="134" t="s">
        <v>226</v>
      </c>
      <c r="K2" s="60" t="s">
        <v>124</v>
      </c>
      <c r="O2" s="85" t="s">
        <v>683</v>
      </c>
    </row>
    <row r="3" spans="1:15" ht="18" thickBot="1" x14ac:dyDescent="0.65">
      <c r="C3" s="61" t="s">
        <v>2</v>
      </c>
      <c r="D3" s="1755" t="s">
        <v>74</v>
      </c>
      <c r="E3" s="1756"/>
      <c r="F3" s="1756"/>
      <c r="G3" s="1756"/>
      <c r="H3" s="1757"/>
      <c r="I3" s="61" t="s">
        <v>28</v>
      </c>
    </row>
    <row r="4" spans="1:15" ht="18" thickTop="1" x14ac:dyDescent="0.6">
      <c r="C4" s="62">
        <v>1</v>
      </c>
      <c r="D4" s="81" t="s">
        <v>703</v>
      </c>
      <c r="E4" s="82"/>
      <c r="F4" s="82"/>
      <c r="G4" s="82"/>
      <c r="H4" s="83"/>
      <c r="I4" s="72" t="s">
        <v>705</v>
      </c>
    </row>
    <row r="5" spans="1:15" x14ac:dyDescent="0.6">
      <c r="C5" s="62">
        <f>C4+1</f>
        <v>2</v>
      </c>
      <c r="D5" s="69" t="s">
        <v>184</v>
      </c>
      <c r="E5" s="70"/>
      <c r="F5" s="70"/>
      <c r="G5" s="70"/>
      <c r="H5" s="1430"/>
      <c r="I5" s="72" t="s">
        <v>706</v>
      </c>
    </row>
    <row r="6" spans="1:15" x14ac:dyDescent="0.6">
      <c r="C6" s="62">
        <f t="shared" ref="C6:C9" si="0">C5+1</f>
        <v>3</v>
      </c>
      <c r="D6" s="69" t="s">
        <v>704</v>
      </c>
      <c r="E6" s="70"/>
      <c r="F6" s="70"/>
      <c r="G6" s="70"/>
      <c r="H6" s="1430"/>
      <c r="I6" s="72" t="s">
        <v>707</v>
      </c>
    </row>
    <row r="7" spans="1:15" x14ac:dyDescent="0.6">
      <c r="C7" s="62">
        <f t="shared" si="0"/>
        <v>4</v>
      </c>
      <c r="D7" s="63" t="s">
        <v>388</v>
      </c>
      <c r="E7" s="64"/>
      <c r="F7" s="64"/>
      <c r="G7" s="64"/>
      <c r="H7" s="65"/>
      <c r="I7" s="62" t="s">
        <v>391</v>
      </c>
    </row>
    <row r="8" spans="1:15" x14ac:dyDescent="0.6">
      <c r="C8" s="62">
        <f t="shared" si="0"/>
        <v>5</v>
      </c>
      <c r="D8" s="63" t="s">
        <v>389</v>
      </c>
      <c r="E8" s="64"/>
      <c r="F8" s="64"/>
      <c r="G8" s="64"/>
      <c r="H8" s="65"/>
      <c r="I8" s="62" t="s">
        <v>392</v>
      </c>
    </row>
    <row r="9" spans="1:15" x14ac:dyDescent="0.6">
      <c r="C9" s="62">
        <f t="shared" si="0"/>
        <v>6</v>
      </c>
      <c r="D9" s="81" t="s">
        <v>698</v>
      </c>
      <c r="E9" s="79"/>
      <c r="F9" s="79"/>
      <c r="G9" s="79"/>
      <c r="H9" s="80"/>
      <c r="I9" s="72" t="s">
        <v>699</v>
      </c>
    </row>
    <row r="10" spans="1:15" x14ac:dyDescent="0.6">
      <c r="C10" s="62">
        <f>C9+1</f>
        <v>7</v>
      </c>
      <c r="D10" s="63" t="s">
        <v>184</v>
      </c>
      <c r="E10" s="64"/>
      <c r="F10" s="64"/>
      <c r="G10" s="64"/>
      <c r="H10" s="65"/>
      <c r="I10" s="72" t="s">
        <v>700</v>
      </c>
    </row>
    <row r="11" spans="1:15" x14ac:dyDescent="0.6">
      <c r="C11" s="62">
        <f t="shared" ref="C11:C19" si="1">C10+1</f>
        <v>8</v>
      </c>
      <c r="D11" s="63" t="s">
        <v>692</v>
      </c>
      <c r="E11" s="64"/>
      <c r="F11" s="64"/>
      <c r="G11" s="64"/>
      <c r="H11" s="65"/>
      <c r="I11" s="72" t="s">
        <v>701</v>
      </c>
    </row>
    <row r="12" spans="1:15" x14ac:dyDescent="0.6">
      <c r="C12" s="62">
        <f t="shared" si="1"/>
        <v>9</v>
      </c>
      <c r="D12" s="63" t="s">
        <v>388</v>
      </c>
      <c r="E12" s="64"/>
      <c r="F12" s="64"/>
      <c r="G12" s="64"/>
      <c r="H12" s="65"/>
      <c r="I12" s="62" t="s">
        <v>391</v>
      </c>
    </row>
    <row r="13" spans="1:15" x14ac:dyDescent="0.6">
      <c r="C13" s="62">
        <f t="shared" si="1"/>
        <v>10</v>
      </c>
      <c r="D13" s="63" t="s">
        <v>389</v>
      </c>
      <c r="E13" s="64"/>
      <c r="F13" s="64"/>
      <c r="G13" s="64"/>
      <c r="H13" s="65"/>
      <c r="I13" s="62" t="s">
        <v>392</v>
      </c>
    </row>
    <row r="14" spans="1:15" x14ac:dyDescent="0.6">
      <c r="C14" s="62">
        <f t="shared" si="1"/>
        <v>11</v>
      </c>
      <c r="D14" s="1770" t="s">
        <v>693</v>
      </c>
      <c r="E14" s="79"/>
      <c r="F14" s="79"/>
      <c r="G14" s="79"/>
      <c r="H14" s="80"/>
      <c r="I14" s="1771" t="s">
        <v>695</v>
      </c>
    </row>
    <row r="15" spans="1:15" x14ac:dyDescent="0.6">
      <c r="C15" s="62">
        <f>C14+1</f>
        <v>12</v>
      </c>
      <c r="D15" s="1772" t="s">
        <v>184</v>
      </c>
      <c r="E15" s="164"/>
      <c r="F15" s="164"/>
      <c r="G15" s="164"/>
      <c r="H15" s="1773"/>
      <c r="I15" s="1771" t="s">
        <v>696</v>
      </c>
    </row>
    <row r="16" spans="1:15" x14ac:dyDescent="0.6">
      <c r="C16" s="62">
        <f t="shared" si="1"/>
        <v>13</v>
      </c>
      <c r="D16" s="1774" t="s">
        <v>694</v>
      </c>
      <c r="E16" s="164"/>
      <c r="F16" s="164"/>
      <c r="G16" s="164"/>
      <c r="H16" s="1773"/>
      <c r="I16" s="1771" t="s">
        <v>697</v>
      </c>
    </row>
    <row r="17" spans="3:9" x14ac:dyDescent="0.6">
      <c r="C17" s="62">
        <f t="shared" si="1"/>
        <v>14</v>
      </c>
      <c r="D17" s="1772" t="s">
        <v>388</v>
      </c>
      <c r="E17" s="164"/>
      <c r="F17" s="164"/>
      <c r="G17" s="164"/>
      <c r="H17" s="1773"/>
      <c r="I17" s="1771" t="s">
        <v>391</v>
      </c>
    </row>
    <row r="18" spans="3:9" x14ac:dyDescent="0.6">
      <c r="C18" s="62">
        <f t="shared" si="1"/>
        <v>15</v>
      </c>
      <c r="D18" s="1772" t="s">
        <v>389</v>
      </c>
      <c r="E18" s="164"/>
      <c r="F18" s="164"/>
      <c r="G18" s="164"/>
      <c r="H18" s="1773"/>
      <c r="I18" s="1771" t="s">
        <v>392</v>
      </c>
    </row>
    <row r="19" spans="3:9" x14ac:dyDescent="0.6">
      <c r="C19" s="62">
        <f t="shared" si="1"/>
        <v>16</v>
      </c>
      <c r="D19" s="81" t="s">
        <v>690</v>
      </c>
      <c r="E19" s="79"/>
      <c r="F19" s="79"/>
      <c r="G19" s="79"/>
      <c r="H19" s="80"/>
      <c r="I19" s="72" t="s">
        <v>691</v>
      </c>
    </row>
    <row r="20" spans="3:9" x14ac:dyDescent="0.6">
      <c r="C20" s="156"/>
      <c r="D20" s="150" t="s">
        <v>184</v>
      </c>
      <c r="E20" s="140"/>
      <c r="F20" s="140"/>
      <c r="G20" s="140"/>
      <c r="H20" s="141"/>
      <c r="I20" s="153" t="s">
        <v>658</v>
      </c>
    </row>
    <row r="21" spans="3:9" x14ac:dyDescent="0.6">
      <c r="C21" s="62">
        <f>C19+1</f>
        <v>17</v>
      </c>
      <c r="D21" s="63" t="s">
        <v>185</v>
      </c>
      <c r="E21" s="64"/>
      <c r="F21" s="64"/>
      <c r="G21" s="64"/>
      <c r="H21" s="65"/>
      <c r="I21" s="62" t="s">
        <v>194</v>
      </c>
    </row>
    <row r="22" spans="3:9" x14ac:dyDescent="0.6">
      <c r="C22" s="62">
        <f t="shared" ref="C22:C122" si="2">C21+1</f>
        <v>18</v>
      </c>
      <c r="D22" s="63" t="s">
        <v>75</v>
      </c>
      <c r="E22" s="64"/>
      <c r="F22" s="64"/>
      <c r="G22" s="64"/>
      <c r="H22" s="65"/>
      <c r="I22" s="62" t="s">
        <v>186</v>
      </c>
    </row>
    <row r="23" spans="3:9" x14ac:dyDescent="0.6">
      <c r="C23" s="62">
        <f t="shared" si="2"/>
        <v>19</v>
      </c>
      <c r="D23" s="66" t="s">
        <v>432</v>
      </c>
      <c r="E23" s="64"/>
      <c r="F23" s="64"/>
      <c r="G23" s="64"/>
      <c r="H23" s="67"/>
      <c r="I23" s="68" t="s">
        <v>187</v>
      </c>
    </row>
    <row r="24" spans="3:9" ht="35" x14ac:dyDescent="0.6">
      <c r="C24" s="62">
        <f t="shared" si="2"/>
        <v>20</v>
      </c>
      <c r="D24" s="1761" t="s">
        <v>686</v>
      </c>
      <c r="E24" s="1767"/>
      <c r="F24" s="1767"/>
      <c r="G24" s="1767"/>
      <c r="H24" s="1768"/>
      <c r="I24" s="76" t="s">
        <v>688</v>
      </c>
    </row>
    <row r="25" spans="3:9" ht="35" x14ac:dyDescent="0.6">
      <c r="C25" s="62">
        <f t="shared" si="2"/>
        <v>21</v>
      </c>
      <c r="D25" s="1761" t="s">
        <v>687</v>
      </c>
      <c r="E25" s="1767"/>
      <c r="F25" s="1767"/>
      <c r="G25" s="1767"/>
      <c r="H25" s="1768"/>
      <c r="I25" s="76" t="s">
        <v>689</v>
      </c>
    </row>
    <row r="26" spans="3:9" ht="87.5" x14ac:dyDescent="0.6">
      <c r="C26" s="62">
        <f t="shared" si="2"/>
        <v>22</v>
      </c>
      <c r="D26" s="66" t="s">
        <v>76</v>
      </c>
      <c r="E26" s="64"/>
      <c r="F26" s="64"/>
      <c r="G26" s="64"/>
      <c r="H26" s="67"/>
      <c r="I26" s="76" t="s">
        <v>393</v>
      </c>
    </row>
    <row r="27" spans="3:9" ht="36.5" customHeight="1" x14ac:dyDescent="0.6">
      <c r="C27" s="72">
        <f t="shared" si="2"/>
        <v>23</v>
      </c>
      <c r="D27" s="1761" t="s">
        <v>239</v>
      </c>
      <c r="E27" s="1762"/>
      <c r="F27" s="1762"/>
      <c r="G27" s="1762"/>
      <c r="H27" s="1763"/>
      <c r="I27" s="76" t="s">
        <v>651</v>
      </c>
    </row>
    <row r="28" spans="3:9" ht="36.5" customHeight="1" x14ac:dyDescent="0.6">
      <c r="C28" s="72">
        <f t="shared" si="2"/>
        <v>24</v>
      </c>
      <c r="D28" s="1761" t="s">
        <v>675</v>
      </c>
      <c r="E28" s="1762"/>
      <c r="F28" s="1762"/>
      <c r="G28" s="1762"/>
      <c r="H28" s="1763"/>
      <c r="I28" s="76" t="s">
        <v>676</v>
      </c>
    </row>
    <row r="29" spans="3:9" ht="52.5" x14ac:dyDescent="0.6">
      <c r="C29" s="72">
        <f t="shared" si="2"/>
        <v>25</v>
      </c>
      <c r="D29" s="1761" t="s">
        <v>667</v>
      </c>
      <c r="E29" s="1762"/>
      <c r="F29" s="1762"/>
      <c r="G29" s="1762"/>
      <c r="H29" s="1763"/>
      <c r="I29" s="76" t="s">
        <v>668</v>
      </c>
    </row>
    <row r="30" spans="3:9" ht="35" x14ac:dyDescent="0.6">
      <c r="C30" s="72">
        <f t="shared" si="2"/>
        <v>26</v>
      </c>
      <c r="D30" s="1761" t="s">
        <v>669</v>
      </c>
      <c r="E30" s="1762"/>
      <c r="F30" s="1762"/>
      <c r="G30" s="1762"/>
      <c r="H30" s="1763"/>
      <c r="I30" s="76" t="s">
        <v>670</v>
      </c>
    </row>
    <row r="31" spans="3:9" ht="35" x14ac:dyDescent="0.6">
      <c r="C31" s="72">
        <f t="shared" si="2"/>
        <v>27</v>
      </c>
      <c r="D31" s="1761" t="s">
        <v>671</v>
      </c>
      <c r="E31" s="1762"/>
      <c r="F31" s="1762"/>
      <c r="G31" s="1762"/>
      <c r="H31" s="1763"/>
      <c r="I31" s="76" t="s">
        <v>672</v>
      </c>
    </row>
    <row r="32" spans="3:9" ht="55" customHeight="1" x14ac:dyDescent="0.6">
      <c r="C32" s="72">
        <f t="shared" si="2"/>
        <v>28</v>
      </c>
      <c r="D32" s="1761" t="s">
        <v>437</v>
      </c>
      <c r="E32" s="1762"/>
      <c r="F32" s="1762"/>
      <c r="G32" s="1762"/>
      <c r="H32" s="1763"/>
      <c r="I32" s="76" t="s">
        <v>443</v>
      </c>
    </row>
    <row r="33" spans="3:9" ht="35" x14ac:dyDescent="0.6">
      <c r="C33" s="72">
        <f t="shared" si="2"/>
        <v>29</v>
      </c>
      <c r="D33" s="69" t="s">
        <v>77</v>
      </c>
      <c r="E33" s="70"/>
      <c r="F33" s="70"/>
      <c r="G33" s="70"/>
      <c r="H33" s="1430"/>
      <c r="I33" s="76" t="s">
        <v>652</v>
      </c>
    </row>
    <row r="34" spans="3:9" ht="35.5" customHeight="1" x14ac:dyDescent="0.6">
      <c r="C34" s="72">
        <f t="shared" si="2"/>
        <v>30</v>
      </c>
      <c r="D34" s="1761" t="s">
        <v>438</v>
      </c>
      <c r="E34" s="1767"/>
      <c r="F34" s="1767"/>
      <c r="G34" s="1767"/>
      <c r="H34" s="1768"/>
      <c r="I34" s="76" t="s">
        <v>440</v>
      </c>
    </row>
    <row r="35" spans="3:9" ht="34.5" customHeight="1" x14ac:dyDescent="0.6">
      <c r="C35" s="72">
        <f t="shared" si="2"/>
        <v>31</v>
      </c>
      <c r="D35" s="1761" t="s">
        <v>439</v>
      </c>
      <c r="E35" s="1767"/>
      <c r="F35" s="1767"/>
      <c r="G35" s="1767"/>
      <c r="H35" s="1768"/>
      <c r="I35" s="76" t="s">
        <v>441</v>
      </c>
    </row>
    <row r="36" spans="3:9" x14ac:dyDescent="0.6">
      <c r="C36" s="72">
        <f t="shared" si="2"/>
        <v>32</v>
      </c>
      <c r="D36" s="69" t="s">
        <v>78</v>
      </c>
      <c r="E36" s="70"/>
      <c r="F36" s="70"/>
      <c r="G36" s="70"/>
      <c r="H36" s="71"/>
      <c r="I36" s="68" t="s">
        <v>653</v>
      </c>
    </row>
    <row r="37" spans="3:9" x14ac:dyDescent="0.6">
      <c r="C37" s="62">
        <f t="shared" si="2"/>
        <v>33</v>
      </c>
      <c r="D37" s="69" t="s">
        <v>79</v>
      </c>
      <c r="E37" s="70"/>
      <c r="F37" s="70"/>
      <c r="G37" s="70"/>
      <c r="H37" s="71"/>
      <c r="I37" s="68" t="s">
        <v>188</v>
      </c>
    </row>
    <row r="38" spans="3:9" x14ac:dyDescent="0.6">
      <c r="C38" s="138"/>
      <c r="D38" s="155" t="s">
        <v>80</v>
      </c>
      <c r="E38" s="151"/>
      <c r="F38" s="151"/>
      <c r="G38" s="151"/>
      <c r="H38" s="152"/>
      <c r="I38" s="153" t="s">
        <v>645</v>
      </c>
    </row>
    <row r="39" spans="3:9" ht="35" customHeight="1" x14ac:dyDescent="0.6">
      <c r="C39" s="62">
        <f>C37+1</f>
        <v>34</v>
      </c>
      <c r="D39" s="1752" t="s">
        <v>702</v>
      </c>
      <c r="E39" s="1753"/>
      <c r="F39" s="1753"/>
      <c r="G39" s="1753"/>
      <c r="H39" s="1754"/>
      <c r="I39" s="1432" t="s">
        <v>682</v>
      </c>
    </row>
    <row r="40" spans="3:9" x14ac:dyDescent="0.6">
      <c r="C40" s="72">
        <f>C39+1</f>
        <v>35</v>
      </c>
      <c r="D40" s="69" t="s">
        <v>436</v>
      </c>
      <c r="E40" s="164"/>
      <c r="F40" s="164"/>
      <c r="G40" s="164"/>
      <c r="H40" s="165"/>
      <c r="I40" s="68" t="s">
        <v>642</v>
      </c>
    </row>
    <row r="41" spans="3:9" x14ac:dyDescent="0.6">
      <c r="C41" s="72">
        <f>C40+1</f>
        <v>36</v>
      </c>
      <c r="D41" s="69" t="s">
        <v>434</v>
      </c>
      <c r="E41" s="164"/>
      <c r="F41" s="164"/>
      <c r="G41" s="164"/>
      <c r="H41" s="165"/>
      <c r="I41" s="68" t="s">
        <v>435</v>
      </c>
    </row>
    <row r="42" spans="3:9" x14ac:dyDescent="0.6">
      <c r="C42" s="72">
        <f>C41+1</f>
        <v>37</v>
      </c>
      <c r="D42" s="69" t="s">
        <v>81</v>
      </c>
      <c r="E42" s="70"/>
      <c r="F42" s="70"/>
      <c r="G42" s="70"/>
      <c r="H42" s="71"/>
      <c r="I42" s="68" t="s">
        <v>189</v>
      </c>
    </row>
    <row r="43" spans="3:9" ht="35" x14ac:dyDescent="0.6">
      <c r="C43" s="72">
        <f t="shared" si="2"/>
        <v>38</v>
      </c>
      <c r="D43" s="69" t="s">
        <v>82</v>
      </c>
      <c r="E43" s="70"/>
      <c r="F43" s="70"/>
      <c r="G43" s="70"/>
      <c r="H43" s="71"/>
      <c r="I43" s="76" t="s">
        <v>681</v>
      </c>
    </row>
    <row r="44" spans="3:9" ht="34.5" customHeight="1" x14ac:dyDescent="0.6">
      <c r="C44" s="72">
        <f t="shared" si="2"/>
        <v>39</v>
      </c>
      <c r="D44" s="1761" t="s">
        <v>238</v>
      </c>
      <c r="E44" s="1762"/>
      <c r="F44" s="1762"/>
      <c r="G44" s="1762"/>
      <c r="H44" s="1763"/>
      <c r="I44" s="68" t="s">
        <v>237</v>
      </c>
    </row>
    <row r="45" spans="3:9" ht="52.5" x14ac:dyDescent="0.6">
      <c r="C45" s="72">
        <f t="shared" si="2"/>
        <v>40</v>
      </c>
      <c r="D45" s="1761" t="s">
        <v>673</v>
      </c>
      <c r="E45" s="1762"/>
      <c r="F45" s="1762"/>
      <c r="G45" s="1762"/>
      <c r="H45" s="1763"/>
      <c r="I45" s="76" t="s">
        <v>674</v>
      </c>
    </row>
    <row r="46" spans="3:9" x14ac:dyDescent="0.6">
      <c r="C46" s="72">
        <f t="shared" si="2"/>
        <v>41</v>
      </c>
      <c r="D46" s="69" t="s">
        <v>83</v>
      </c>
      <c r="E46" s="70"/>
      <c r="F46" s="70"/>
      <c r="G46" s="70"/>
      <c r="H46" s="71"/>
      <c r="I46" s="68" t="s">
        <v>643</v>
      </c>
    </row>
    <row r="47" spans="3:9" x14ac:dyDescent="0.6">
      <c r="C47" s="62">
        <f t="shared" si="2"/>
        <v>42</v>
      </c>
      <c r="D47" s="69" t="s">
        <v>291</v>
      </c>
      <c r="E47" s="70"/>
      <c r="F47" s="70"/>
      <c r="G47" s="70"/>
      <c r="H47" s="71"/>
      <c r="I47" s="68" t="s">
        <v>292</v>
      </c>
    </row>
    <row r="48" spans="3:9" x14ac:dyDescent="0.6">
      <c r="C48" s="62">
        <f t="shared" si="2"/>
        <v>43</v>
      </c>
      <c r="D48" s="69" t="s">
        <v>190</v>
      </c>
      <c r="E48" s="70"/>
      <c r="F48" s="70"/>
      <c r="G48" s="70"/>
      <c r="H48" s="71"/>
      <c r="I48" s="68" t="s">
        <v>191</v>
      </c>
    </row>
    <row r="49" spans="3:9" x14ac:dyDescent="0.6">
      <c r="C49" s="62">
        <f t="shared" si="2"/>
        <v>44</v>
      </c>
      <c r="D49" s="69" t="s">
        <v>84</v>
      </c>
      <c r="E49" s="70"/>
      <c r="F49" s="70"/>
      <c r="G49" s="70"/>
      <c r="H49" s="71"/>
      <c r="I49" s="68" t="s">
        <v>644</v>
      </c>
    </row>
    <row r="50" spans="3:9" x14ac:dyDescent="0.6">
      <c r="C50" s="62">
        <f t="shared" si="2"/>
        <v>45</v>
      </c>
      <c r="D50" s="69" t="s">
        <v>394</v>
      </c>
      <c r="E50" s="70"/>
      <c r="F50" s="70"/>
      <c r="G50" s="70"/>
      <c r="H50" s="71"/>
      <c r="I50" s="68" t="s">
        <v>395</v>
      </c>
    </row>
    <row r="51" spans="3:9" x14ac:dyDescent="0.6">
      <c r="C51" s="62">
        <f t="shared" si="2"/>
        <v>46</v>
      </c>
      <c r="D51" s="69" t="s">
        <v>396</v>
      </c>
      <c r="E51" s="70"/>
      <c r="F51" s="70"/>
      <c r="G51" s="70"/>
      <c r="H51" s="71"/>
      <c r="I51" s="68" t="s">
        <v>397</v>
      </c>
    </row>
    <row r="52" spans="3:9" x14ac:dyDescent="0.6">
      <c r="C52" s="154"/>
      <c r="D52" s="155" t="s">
        <v>85</v>
      </c>
      <c r="E52" s="151"/>
      <c r="F52" s="151"/>
      <c r="G52" s="151"/>
      <c r="H52" s="152"/>
      <c r="I52" s="153" t="s">
        <v>646</v>
      </c>
    </row>
    <row r="53" spans="3:9" ht="35" x14ac:dyDescent="0.6">
      <c r="C53" s="62">
        <f>C51+1</f>
        <v>47</v>
      </c>
      <c r="D53" s="69" t="s">
        <v>86</v>
      </c>
      <c r="E53" s="70"/>
      <c r="F53" s="70"/>
      <c r="G53" s="70"/>
      <c r="H53" s="71"/>
      <c r="I53" s="76" t="s">
        <v>192</v>
      </c>
    </row>
    <row r="54" spans="3:9" ht="35" x14ac:dyDescent="0.6">
      <c r="C54" s="62">
        <f t="shared" si="2"/>
        <v>48</v>
      </c>
      <c r="D54" s="69" t="s">
        <v>87</v>
      </c>
      <c r="E54" s="70"/>
      <c r="F54" s="70"/>
      <c r="G54" s="70"/>
      <c r="H54" s="71"/>
      <c r="I54" s="76" t="s">
        <v>193</v>
      </c>
    </row>
    <row r="55" spans="3:9" x14ac:dyDescent="0.6">
      <c r="C55" s="62">
        <f t="shared" si="2"/>
        <v>49</v>
      </c>
      <c r="D55" s="78" t="s">
        <v>398</v>
      </c>
      <c r="E55" s="79"/>
      <c r="F55" s="79"/>
      <c r="G55" s="79"/>
      <c r="H55" s="80"/>
      <c r="I55" s="72" t="s">
        <v>647</v>
      </c>
    </row>
    <row r="56" spans="3:9" x14ac:dyDescent="0.6">
      <c r="C56" s="62">
        <f t="shared" si="2"/>
        <v>50</v>
      </c>
      <c r="D56" s="69" t="s">
        <v>96</v>
      </c>
      <c r="E56" s="70"/>
      <c r="F56" s="70"/>
      <c r="G56" s="70"/>
      <c r="H56" s="71"/>
      <c r="I56" s="68" t="s">
        <v>210</v>
      </c>
    </row>
    <row r="57" spans="3:9" x14ac:dyDescent="0.6">
      <c r="C57" s="62">
        <f t="shared" si="2"/>
        <v>51</v>
      </c>
      <c r="D57" s="69" t="s">
        <v>97</v>
      </c>
      <c r="E57" s="70"/>
      <c r="F57" s="70"/>
      <c r="G57" s="70"/>
      <c r="H57" s="71"/>
      <c r="I57" s="68" t="s">
        <v>211</v>
      </c>
    </row>
    <row r="58" spans="3:9" x14ac:dyDescent="0.6">
      <c r="C58" s="62">
        <f t="shared" si="2"/>
        <v>52</v>
      </c>
      <c r="D58" s="69" t="s">
        <v>98</v>
      </c>
      <c r="E58" s="70"/>
      <c r="F58" s="70"/>
      <c r="G58" s="70"/>
      <c r="H58" s="71"/>
      <c r="I58" s="68" t="s">
        <v>212</v>
      </c>
    </row>
    <row r="59" spans="3:9" x14ac:dyDescent="0.6">
      <c r="C59" s="62">
        <f t="shared" si="2"/>
        <v>53</v>
      </c>
      <c r="D59" s="63" t="s">
        <v>99</v>
      </c>
      <c r="E59" s="64"/>
      <c r="F59" s="64"/>
      <c r="G59" s="64"/>
      <c r="H59" s="65"/>
      <c r="I59" s="72" t="s">
        <v>213</v>
      </c>
    </row>
    <row r="60" spans="3:9" x14ac:dyDescent="0.6">
      <c r="C60" s="62">
        <f t="shared" si="2"/>
        <v>54</v>
      </c>
      <c r="D60" s="63" t="s">
        <v>214</v>
      </c>
      <c r="E60" s="64"/>
      <c r="F60" s="64"/>
      <c r="G60" s="64"/>
      <c r="H60" s="65"/>
      <c r="I60" s="72" t="s">
        <v>227</v>
      </c>
    </row>
    <row r="61" spans="3:9" x14ac:dyDescent="0.6">
      <c r="C61" s="62">
        <f t="shared" si="2"/>
        <v>55</v>
      </c>
      <c r="D61" s="73" t="s">
        <v>100</v>
      </c>
      <c r="E61" s="64"/>
      <c r="F61" s="64"/>
      <c r="G61" s="64"/>
      <c r="H61" s="65"/>
      <c r="I61" s="72" t="s">
        <v>215</v>
      </c>
    </row>
    <row r="62" spans="3:9" x14ac:dyDescent="0.6">
      <c r="C62" s="62">
        <f t="shared" si="2"/>
        <v>56</v>
      </c>
      <c r="D62" s="69" t="s">
        <v>399</v>
      </c>
      <c r="E62" s="70"/>
      <c r="F62" s="70"/>
      <c r="G62" s="70"/>
      <c r="H62" s="71"/>
      <c r="I62" s="76" t="s">
        <v>400</v>
      </c>
    </row>
    <row r="63" spans="3:9" x14ac:dyDescent="0.6">
      <c r="C63" s="62">
        <f t="shared" si="2"/>
        <v>57</v>
      </c>
      <c r="D63" s="69" t="s">
        <v>201</v>
      </c>
      <c r="E63" s="70"/>
      <c r="F63" s="70"/>
      <c r="G63" s="70"/>
      <c r="H63" s="71"/>
      <c r="I63" s="76" t="s">
        <v>401</v>
      </c>
    </row>
    <row r="64" spans="3:9" x14ac:dyDescent="0.6">
      <c r="C64" s="62">
        <f t="shared" si="2"/>
        <v>58</v>
      </c>
      <c r="D64" s="81" t="s">
        <v>649</v>
      </c>
      <c r="E64" s="82"/>
      <c r="F64" s="82"/>
      <c r="G64" s="82"/>
      <c r="H64" s="83"/>
      <c r="I64" s="76" t="s">
        <v>648</v>
      </c>
    </row>
    <row r="65" spans="3:9" x14ac:dyDescent="0.6">
      <c r="C65" s="62">
        <f t="shared" si="2"/>
        <v>59</v>
      </c>
      <c r="D65" s="69" t="s">
        <v>402</v>
      </c>
      <c r="E65" s="70"/>
      <c r="F65" s="70"/>
      <c r="G65" s="70"/>
      <c r="H65" s="71"/>
      <c r="I65" s="76" t="s">
        <v>403</v>
      </c>
    </row>
    <row r="66" spans="3:9" x14ac:dyDescent="0.6">
      <c r="C66" s="62">
        <f t="shared" si="2"/>
        <v>60</v>
      </c>
      <c r="D66" s="69" t="s">
        <v>202</v>
      </c>
      <c r="E66" s="70"/>
      <c r="F66" s="70"/>
      <c r="G66" s="70"/>
      <c r="H66" s="71"/>
      <c r="I66" s="76" t="s">
        <v>404</v>
      </c>
    </row>
    <row r="67" spans="3:9" x14ac:dyDescent="0.6">
      <c r="C67" s="62">
        <f t="shared" si="2"/>
        <v>61</v>
      </c>
      <c r="D67" s="69" t="s">
        <v>203</v>
      </c>
      <c r="E67" s="70"/>
      <c r="F67" s="70"/>
      <c r="G67" s="70"/>
      <c r="H67" s="71"/>
      <c r="I67" s="76" t="s">
        <v>405</v>
      </c>
    </row>
    <row r="68" spans="3:9" x14ac:dyDescent="0.6">
      <c r="C68" s="62">
        <f t="shared" si="2"/>
        <v>62</v>
      </c>
      <c r="D68" s="81" t="s">
        <v>406</v>
      </c>
      <c r="E68" s="82"/>
      <c r="F68" s="82"/>
      <c r="G68" s="82"/>
      <c r="H68" s="83"/>
      <c r="I68" s="72" t="s">
        <v>637</v>
      </c>
    </row>
    <row r="69" spans="3:9" x14ac:dyDescent="0.6">
      <c r="C69" s="62">
        <f t="shared" si="2"/>
        <v>63</v>
      </c>
      <c r="D69" s="69" t="s">
        <v>390</v>
      </c>
      <c r="E69" s="70"/>
      <c r="F69" s="70"/>
      <c r="G69" s="70"/>
      <c r="H69" s="71"/>
      <c r="I69" s="76" t="s">
        <v>416</v>
      </c>
    </row>
    <row r="70" spans="3:9" x14ac:dyDescent="0.6">
      <c r="C70" s="62">
        <f t="shared" si="2"/>
        <v>64</v>
      </c>
      <c r="D70" s="69" t="s">
        <v>407</v>
      </c>
      <c r="E70" s="70"/>
      <c r="F70" s="70"/>
      <c r="G70" s="70"/>
      <c r="H70" s="71"/>
      <c r="I70" s="62" t="s">
        <v>411</v>
      </c>
    </row>
    <row r="71" spans="3:9" x14ac:dyDescent="0.6">
      <c r="C71" s="62">
        <f t="shared" si="2"/>
        <v>65</v>
      </c>
      <c r="D71" s="69" t="s">
        <v>408</v>
      </c>
      <c r="E71" s="70"/>
      <c r="F71" s="70"/>
      <c r="G71" s="70"/>
      <c r="H71" s="71"/>
      <c r="I71" s="62" t="s">
        <v>412</v>
      </c>
    </row>
    <row r="72" spans="3:9" x14ac:dyDescent="0.6">
      <c r="C72" s="62">
        <f t="shared" si="2"/>
        <v>66</v>
      </c>
      <c r="D72" s="69" t="s">
        <v>409</v>
      </c>
      <c r="E72" s="70"/>
      <c r="F72" s="70"/>
      <c r="G72" s="70"/>
      <c r="H72" s="71"/>
      <c r="I72" s="62" t="s">
        <v>413</v>
      </c>
    </row>
    <row r="73" spans="3:9" x14ac:dyDescent="0.6">
      <c r="C73" s="62">
        <f t="shared" si="2"/>
        <v>67</v>
      </c>
      <c r="D73" s="69" t="s">
        <v>410</v>
      </c>
      <c r="E73" s="70"/>
      <c r="F73" s="70"/>
      <c r="G73" s="70"/>
      <c r="H73" s="71"/>
      <c r="I73" s="62" t="s">
        <v>414</v>
      </c>
    </row>
    <row r="74" spans="3:9" x14ac:dyDescent="0.6">
      <c r="C74" s="62">
        <f t="shared" si="2"/>
        <v>68</v>
      </c>
      <c r="D74" s="81" t="s">
        <v>415</v>
      </c>
      <c r="E74" s="82"/>
      <c r="F74" s="82"/>
      <c r="G74" s="82"/>
      <c r="H74" s="83"/>
      <c r="I74" s="72" t="s">
        <v>636</v>
      </c>
    </row>
    <row r="75" spans="3:9" x14ac:dyDescent="0.6">
      <c r="C75" s="62">
        <f t="shared" si="2"/>
        <v>69</v>
      </c>
      <c r="D75" s="69" t="s">
        <v>96</v>
      </c>
      <c r="E75" s="70"/>
      <c r="F75" s="70"/>
      <c r="G75" s="70"/>
      <c r="H75" s="71"/>
      <c r="I75" s="68" t="s">
        <v>210</v>
      </c>
    </row>
    <row r="76" spans="3:9" x14ac:dyDescent="0.6">
      <c r="C76" s="62">
        <f t="shared" si="2"/>
        <v>70</v>
      </c>
      <c r="D76" s="69" t="s">
        <v>97</v>
      </c>
      <c r="E76" s="70"/>
      <c r="F76" s="70"/>
      <c r="G76" s="70"/>
      <c r="H76" s="71"/>
      <c r="I76" s="68" t="s">
        <v>211</v>
      </c>
    </row>
    <row r="77" spans="3:9" x14ac:dyDescent="0.6">
      <c r="C77" s="62">
        <f t="shared" si="2"/>
        <v>71</v>
      </c>
      <c r="D77" s="69" t="s">
        <v>98</v>
      </c>
      <c r="E77" s="70"/>
      <c r="F77" s="70"/>
      <c r="G77" s="70"/>
      <c r="H77" s="71"/>
      <c r="I77" s="68" t="s">
        <v>212</v>
      </c>
    </row>
    <row r="78" spans="3:9" x14ac:dyDescent="0.6">
      <c r="C78" s="62">
        <f t="shared" si="2"/>
        <v>72</v>
      </c>
      <c r="D78" s="63" t="s">
        <v>99</v>
      </c>
      <c r="E78" s="64"/>
      <c r="F78" s="64"/>
      <c r="G78" s="64"/>
      <c r="H78" s="65"/>
      <c r="I78" s="72" t="s">
        <v>213</v>
      </c>
    </row>
    <row r="79" spans="3:9" ht="35" x14ac:dyDescent="0.6">
      <c r="C79" s="62">
        <f t="shared" si="2"/>
        <v>73</v>
      </c>
      <c r="D79" s="63" t="s">
        <v>214</v>
      </c>
      <c r="E79" s="64"/>
      <c r="F79" s="64"/>
      <c r="G79" s="64"/>
      <c r="H79" s="65"/>
      <c r="I79" s="1429" t="s">
        <v>661</v>
      </c>
    </row>
    <row r="80" spans="3:9" x14ac:dyDescent="0.6">
      <c r="C80" s="62">
        <f t="shared" si="2"/>
        <v>74</v>
      </c>
      <c r="D80" s="73" t="s">
        <v>100</v>
      </c>
      <c r="E80" s="64"/>
      <c r="F80" s="64"/>
      <c r="G80" s="64"/>
      <c r="H80" s="65"/>
      <c r="I80" s="72" t="s">
        <v>215</v>
      </c>
    </row>
    <row r="81" spans="3:9" x14ac:dyDescent="0.6">
      <c r="C81" s="62">
        <f t="shared" si="2"/>
        <v>75</v>
      </c>
      <c r="D81" s="69" t="s">
        <v>417</v>
      </c>
      <c r="E81" s="70"/>
      <c r="F81" s="70"/>
      <c r="G81" s="70"/>
      <c r="H81" s="71"/>
      <c r="I81" s="76" t="s">
        <v>418</v>
      </c>
    </row>
    <row r="82" spans="3:9" x14ac:dyDescent="0.6">
      <c r="C82" s="62">
        <f t="shared" si="2"/>
        <v>76</v>
      </c>
      <c r="D82" s="69" t="s">
        <v>201</v>
      </c>
      <c r="E82" s="70"/>
      <c r="F82" s="70"/>
      <c r="G82" s="70"/>
      <c r="H82" s="71"/>
      <c r="I82" s="76" t="s">
        <v>401</v>
      </c>
    </row>
    <row r="83" spans="3:9" x14ac:dyDescent="0.6">
      <c r="C83" s="62">
        <f t="shared" si="2"/>
        <v>77</v>
      </c>
      <c r="D83" s="81" t="s">
        <v>639</v>
      </c>
      <c r="E83" s="82"/>
      <c r="F83" s="82"/>
      <c r="G83" s="82"/>
      <c r="H83" s="83"/>
      <c r="I83" s="72" t="s">
        <v>638</v>
      </c>
    </row>
    <row r="84" spans="3:9" x14ac:dyDescent="0.6">
      <c r="C84" s="62">
        <f t="shared" si="2"/>
        <v>78</v>
      </c>
      <c r="D84" s="63" t="s">
        <v>419</v>
      </c>
      <c r="E84" s="64"/>
      <c r="F84" s="64"/>
      <c r="G84" s="64"/>
      <c r="H84" s="65"/>
      <c r="I84" s="62" t="s">
        <v>420</v>
      </c>
    </row>
    <row r="85" spans="3:9" x14ac:dyDescent="0.6">
      <c r="C85" s="62">
        <f t="shared" si="2"/>
        <v>79</v>
      </c>
      <c r="D85" s="63" t="s">
        <v>185</v>
      </c>
      <c r="E85" s="64"/>
      <c r="F85" s="64"/>
      <c r="G85" s="64"/>
      <c r="H85" s="65"/>
      <c r="I85" s="62" t="s">
        <v>194</v>
      </c>
    </row>
    <row r="86" spans="3:9" x14ac:dyDescent="0.6">
      <c r="C86" s="62">
        <f t="shared" si="2"/>
        <v>80</v>
      </c>
      <c r="D86" s="69" t="s">
        <v>88</v>
      </c>
      <c r="E86" s="70"/>
      <c r="F86" s="70"/>
      <c r="G86" s="70"/>
      <c r="H86" s="71"/>
      <c r="I86" s="76" t="s">
        <v>421</v>
      </c>
    </row>
    <row r="87" spans="3:9" x14ac:dyDescent="0.6">
      <c r="C87" s="62">
        <f t="shared" si="2"/>
        <v>81</v>
      </c>
      <c r="D87" s="69" t="s">
        <v>422</v>
      </c>
      <c r="E87" s="70"/>
      <c r="F87" s="70"/>
      <c r="G87" s="70"/>
      <c r="H87" s="71"/>
      <c r="I87" s="76" t="s">
        <v>195</v>
      </c>
    </row>
    <row r="88" spans="3:9" x14ac:dyDescent="0.6">
      <c r="C88" s="62">
        <f t="shared" si="2"/>
        <v>82</v>
      </c>
      <c r="D88" s="69" t="s">
        <v>91</v>
      </c>
      <c r="E88" s="70"/>
      <c r="F88" s="70"/>
      <c r="G88" s="70"/>
      <c r="H88" s="71"/>
      <c r="I88" s="76" t="s">
        <v>423</v>
      </c>
    </row>
    <row r="89" spans="3:9" ht="52.5" x14ac:dyDescent="0.6">
      <c r="C89" s="62">
        <f t="shared" si="2"/>
        <v>83</v>
      </c>
      <c r="D89" s="69" t="s">
        <v>92</v>
      </c>
      <c r="E89" s="70"/>
      <c r="F89" s="70"/>
      <c r="G89" s="70"/>
      <c r="H89" s="71"/>
      <c r="I89" s="76" t="s">
        <v>123</v>
      </c>
    </row>
    <row r="90" spans="3:9" ht="35" x14ac:dyDescent="0.6">
      <c r="C90" s="62">
        <f t="shared" si="2"/>
        <v>84</v>
      </c>
      <c r="D90" s="69" t="s">
        <v>196</v>
      </c>
      <c r="E90" s="70"/>
      <c r="F90" s="70"/>
      <c r="G90" s="70"/>
      <c r="H90" s="71"/>
      <c r="I90" s="76" t="s">
        <v>424</v>
      </c>
    </row>
    <row r="91" spans="3:9" x14ac:dyDescent="0.6">
      <c r="C91" s="62">
        <f t="shared" si="2"/>
        <v>85</v>
      </c>
      <c r="D91" s="69" t="s">
        <v>89</v>
      </c>
      <c r="E91" s="70"/>
      <c r="F91" s="70"/>
      <c r="G91" s="70"/>
      <c r="H91" s="71"/>
      <c r="I91" s="76" t="s">
        <v>425</v>
      </c>
    </row>
    <row r="92" spans="3:9" x14ac:dyDescent="0.6">
      <c r="C92" s="62">
        <f t="shared" si="2"/>
        <v>86</v>
      </c>
      <c r="D92" s="69" t="s">
        <v>90</v>
      </c>
      <c r="E92" s="70"/>
      <c r="F92" s="70"/>
      <c r="G92" s="70"/>
      <c r="H92" s="71"/>
      <c r="I92" s="76" t="s">
        <v>426</v>
      </c>
    </row>
    <row r="93" spans="3:9" x14ac:dyDescent="0.6">
      <c r="C93" s="62">
        <f t="shared" si="2"/>
        <v>87</v>
      </c>
      <c r="D93" s="81" t="s">
        <v>427</v>
      </c>
      <c r="E93" s="82"/>
      <c r="F93" s="82"/>
      <c r="G93" s="82"/>
      <c r="H93" s="83"/>
      <c r="I93" s="72" t="s">
        <v>650</v>
      </c>
    </row>
    <row r="94" spans="3:9" x14ac:dyDescent="0.6">
      <c r="C94" s="62">
        <f t="shared" si="2"/>
        <v>88</v>
      </c>
      <c r="D94" s="69" t="s">
        <v>96</v>
      </c>
      <c r="E94" s="70"/>
      <c r="F94" s="70"/>
      <c r="G94" s="70"/>
      <c r="H94" s="71"/>
      <c r="I94" s="68" t="s">
        <v>210</v>
      </c>
    </row>
    <row r="95" spans="3:9" x14ac:dyDescent="0.6">
      <c r="C95" s="62">
        <f t="shared" si="2"/>
        <v>89</v>
      </c>
      <c r="D95" s="69" t="s">
        <v>97</v>
      </c>
      <c r="E95" s="70"/>
      <c r="F95" s="70"/>
      <c r="G95" s="70"/>
      <c r="H95" s="71"/>
      <c r="I95" s="68" t="s">
        <v>211</v>
      </c>
    </row>
    <row r="96" spans="3:9" x14ac:dyDescent="0.6">
      <c r="C96" s="62">
        <f t="shared" si="2"/>
        <v>90</v>
      </c>
      <c r="D96" s="69" t="s">
        <v>98</v>
      </c>
      <c r="E96" s="70"/>
      <c r="F96" s="70"/>
      <c r="G96" s="70"/>
      <c r="H96" s="71"/>
      <c r="I96" s="68" t="s">
        <v>212</v>
      </c>
    </row>
    <row r="97" spans="3:9" x14ac:dyDescent="0.6">
      <c r="C97" s="62">
        <f t="shared" si="2"/>
        <v>91</v>
      </c>
      <c r="D97" s="63" t="s">
        <v>99</v>
      </c>
      <c r="E97" s="64"/>
      <c r="F97" s="64"/>
      <c r="G97" s="64"/>
      <c r="H97" s="65"/>
      <c r="I97" s="72" t="s">
        <v>213</v>
      </c>
    </row>
    <row r="98" spans="3:9" ht="35" x14ac:dyDescent="0.6">
      <c r="C98" s="62">
        <f t="shared" si="2"/>
        <v>92</v>
      </c>
      <c r="D98" s="63" t="s">
        <v>214</v>
      </c>
      <c r="E98" s="64"/>
      <c r="F98" s="64"/>
      <c r="G98" s="64"/>
      <c r="H98" s="65"/>
      <c r="I98" s="1429" t="s">
        <v>662</v>
      </c>
    </row>
    <row r="99" spans="3:9" x14ac:dyDescent="0.6">
      <c r="C99" s="62">
        <f t="shared" si="2"/>
        <v>93</v>
      </c>
      <c r="D99" s="73" t="s">
        <v>100</v>
      </c>
      <c r="E99" s="64"/>
      <c r="F99" s="64"/>
      <c r="G99" s="64"/>
      <c r="H99" s="65"/>
      <c r="I99" s="72" t="s">
        <v>215</v>
      </c>
    </row>
    <row r="100" spans="3:9" x14ac:dyDescent="0.6">
      <c r="C100" s="62">
        <f t="shared" si="2"/>
        <v>94</v>
      </c>
      <c r="D100" s="69" t="s">
        <v>417</v>
      </c>
      <c r="E100" s="70"/>
      <c r="F100" s="70"/>
      <c r="G100" s="70"/>
      <c r="H100" s="71"/>
      <c r="I100" s="76" t="s">
        <v>418</v>
      </c>
    </row>
    <row r="101" spans="3:9" x14ac:dyDescent="0.6">
      <c r="C101" s="62">
        <f t="shared" si="2"/>
        <v>95</v>
      </c>
      <c r="D101" s="69" t="s">
        <v>201</v>
      </c>
      <c r="E101" s="70"/>
      <c r="F101" s="70"/>
      <c r="G101" s="70"/>
      <c r="H101" s="71"/>
      <c r="I101" s="76" t="s">
        <v>401</v>
      </c>
    </row>
    <row r="102" spans="3:9" x14ac:dyDescent="0.6">
      <c r="C102" s="62">
        <f t="shared" si="2"/>
        <v>96</v>
      </c>
      <c r="D102" s="81" t="s">
        <v>640</v>
      </c>
      <c r="E102" s="82"/>
      <c r="F102" s="82"/>
      <c r="G102" s="82"/>
      <c r="H102" s="83"/>
      <c r="I102" s="68" t="s">
        <v>428</v>
      </c>
    </row>
    <row r="103" spans="3:9" x14ac:dyDescent="0.6">
      <c r="C103" s="62">
        <f t="shared" ref="C103:C109" si="3">C102+1</f>
        <v>97</v>
      </c>
      <c r="D103" s="69" t="s">
        <v>197</v>
      </c>
      <c r="E103" s="70"/>
      <c r="F103" s="70"/>
      <c r="G103" s="70"/>
      <c r="H103" s="71"/>
      <c r="I103" s="62" t="s">
        <v>199</v>
      </c>
    </row>
    <row r="104" spans="3:9" x14ac:dyDescent="0.6">
      <c r="C104" s="62">
        <f t="shared" si="3"/>
        <v>98</v>
      </c>
      <c r="D104" s="69" t="s">
        <v>198</v>
      </c>
      <c r="E104" s="70"/>
      <c r="F104" s="70"/>
      <c r="G104" s="70"/>
      <c r="H104" s="71"/>
      <c r="I104" s="62" t="s">
        <v>200</v>
      </c>
    </row>
    <row r="105" spans="3:9" x14ac:dyDescent="0.6">
      <c r="C105" s="62">
        <f t="shared" si="3"/>
        <v>99</v>
      </c>
      <c r="D105" s="69" t="s">
        <v>201</v>
      </c>
      <c r="E105" s="70"/>
      <c r="F105" s="70"/>
      <c r="G105" s="70"/>
      <c r="H105" s="71"/>
      <c r="I105" s="62" t="s">
        <v>429</v>
      </c>
    </row>
    <row r="106" spans="3:9" x14ac:dyDescent="0.6">
      <c r="C106" s="62">
        <f t="shared" si="3"/>
        <v>100</v>
      </c>
      <c r="D106" s="69" t="s">
        <v>202</v>
      </c>
      <c r="E106" s="70"/>
      <c r="F106" s="70"/>
      <c r="G106" s="70"/>
      <c r="H106" s="71"/>
      <c r="I106" s="68" t="s">
        <v>204</v>
      </c>
    </row>
    <row r="107" spans="3:9" x14ac:dyDescent="0.6">
      <c r="C107" s="62">
        <f t="shared" si="3"/>
        <v>101</v>
      </c>
      <c r="D107" s="69" t="s">
        <v>203</v>
      </c>
      <c r="E107" s="70"/>
      <c r="F107" s="70"/>
      <c r="G107" s="70"/>
      <c r="H107" s="71"/>
      <c r="I107" s="68" t="s">
        <v>205</v>
      </c>
    </row>
    <row r="108" spans="3:9" x14ac:dyDescent="0.6">
      <c r="C108" s="62">
        <f t="shared" si="3"/>
        <v>102</v>
      </c>
      <c r="D108" s="69" t="s">
        <v>206</v>
      </c>
      <c r="E108" s="70"/>
      <c r="F108" s="70"/>
      <c r="G108" s="70"/>
      <c r="H108" s="71"/>
      <c r="I108" s="68" t="s">
        <v>208</v>
      </c>
    </row>
    <row r="109" spans="3:9" x14ac:dyDescent="0.6">
      <c r="C109" s="62">
        <f t="shared" si="3"/>
        <v>103</v>
      </c>
      <c r="D109" s="69" t="s">
        <v>207</v>
      </c>
      <c r="E109" s="70"/>
      <c r="F109" s="70"/>
      <c r="G109" s="70"/>
      <c r="H109" s="71"/>
      <c r="I109" s="68" t="s">
        <v>209</v>
      </c>
    </row>
    <row r="110" spans="3:9" x14ac:dyDescent="0.6">
      <c r="C110" s="154"/>
      <c r="D110" s="155" t="s">
        <v>641</v>
      </c>
      <c r="E110" s="157"/>
      <c r="F110" s="157"/>
      <c r="G110" s="157"/>
      <c r="H110" s="158"/>
      <c r="I110" s="159" t="s">
        <v>95</v>
      </c>
    </row>
    <row r="111" spans="3:9" x14ac:dyDescent="0.6">
      <c r="C111" s="154"/>
      <c r="D111" s="155" t="s">
        <v>96</v>
      </c>
      <c r="E111" s="157"/>
      <c r="F111" s="157"/>
      <c r="G111" s="157"/>
      <c r="H111" s="158"/>
      <c r="I111" s="159" t="s">
        <v>210</v>
      </c>
    </row>
    <row r="112" spans="3:9" x14ac:dyDescent="0.6">
      <c r="C112" s="154"/>
      <c r="D112" s="155" t="s">
        <v>97</v>
      </c>
      <c r="E112" s="157"/>
      <c r="F112" s="157"/>
      <c r="G112" s="157"/>
      <c r="H112" s="158"/>
      <c r="I112" s="159" t="s">
        <v>211</v>
      </c>
    </row>
    <row r="113" spans="2:15" x14ac:dyDescent="0.6">
      <c r="C113" s="154"/>
      <c r="D113" s="155" t="s">
        <v>98</v>
      </c>
      <c r="E113" s="157"/>
      <c r="F113" s="157"/>
      <c r="G113" s="157"/>
      <c r="H113" s="158"/>
      <c r="I113" s="159" t="s">
        <v>212</v>
      </c>
    </row>
    <row r="114" spans="2:15" x14ac:dyDescent="0.6">
      <c r="C114" s="154"/>
      <c r="D114" s="150" t="s">
        <v>99</v>
      </c>
      <c r="E114" s="160"/>
      <c r="F114" s="160"/>
      <c r="G114" s="160"/>
      <c r="H114" s="161"/>
      <c r="I114" s="159" t="s">
        <v>213</v>
      </c>
    </row>
    <row r="115" spans="2:15" x14ac:dyDescent="0.6">
      <c r="C115" s="154"/>
      <c r="D115" s="150" t="s">
        <v>214</v>
      </c>
      <c r="E115" s="160"/>
      <c r="F115" s="160"/>
      <c r="G115" s="160"/>
      <c r="H115" s="161"/>
      <c r="I115" s="159" t="s">
        <v>430</v>
      </c>
    </row>
    <row r="116" spans="2:15" x14ac:dyDescent="0.6">
      <c r="C116" s="154"/>
      <c r="D116" s="162" t="s">
        <v>100</v>
      </c>
      <c r="E116" s="160"/>
      <c r="F116" s="160"/>
      <c r="G116" s="160"/>
      <c r="H116" s="161"/>
      <c r="I116" s="159" t="s">
        <v>215</v>
      </c>
      <c r="J116" s="75" t="s">
        <v>228</v>
      </c>
    </row>
    <row r="117" spans="2:15" x14ac:dyDescent="0.6">
      <c r="C117" s="154"/>
      <c r="D117" s="155" t="s">
        <v>93</v>
      </c>
      <c r="E117" s="157"/>
      <c r="F117" s="157"/>
      <c r="G117" s="157"/>
      <c r="H117" s="158"/>
      <c r="I117" s="159" t="s">
        <v>94</v>
      </c>
    </row>
    <row r="118" spans="2:15" ht="35" x14ac:dyDescent="0.6">
      <c r="C118" s="154"/>
      <c r="D118" s="1764" t="s">
        <v>240</v>
      </c>
      <c r="E118" s="1765"/>
      <c r="F118" s="1765"/>
      <c r="G118" s="1765"/>
      <c r="H118" s="1766"/>
      <c r="I118" s="163" t="s">
        <v>241</v>
      </c>
    </row>
    <row r="119" spans="2:15" x14ac:dyDescent="0.6">
      <c r="C119" s="62">
        <f>C109+1</f>
        <v>104</v>
      </c>
      <c r="D119" s="84" t="s">
        <v>162</v>
      </c>
      <c r="E119" s="79"/>
      <c r="F119" s="79"/>
      <c r="G119" s="79"/>
      <c r="H119" s="80"/>
      <c r="I119" s="72" t="s">
        <v>163</v>
      </c>
    </row>
    <row r="120" spans="2:15" x14ac:dyDescent="0.6">
      <c r="C120" s="62">
        <f t="shared" si="2"/>
        <v>105</v>
      </c>
      <c r="D120" s="73" t="s">
        <v>165</v>
      </c>
      <c r="E120" s="64"/>
      <c r="F120" s="64"/>
      <c r="G120" s="64"/>
      <c r="H120" s="65"/>
      <c r="I120" s="72" t="s">
        <v>164</v>
      </c>
    </row>
    <row r="121" spans="2:15" x14ac:dyDescent="0.6">
      <c r="C121" s="62">
        <f t="shared" si="2"/>
        <v>106</v>
      </c>
      <c r="D121" s="73" t="s">
        <v>166</v>
      </c>
      <c r="E121" s="64"/>
      <c r="F121" s="64"/>
      <c r="G121" s="64"/>
      <c r="H121" s="65"/>
      <c r="I121" s="72" t="s">
        <v>167</v>
      </c>
    </row>
    <row r="122" spans="2:15" x14ac:dyDescent="0.6">
      <c r="C122" s="62">
        <f t="shared" si="2"/>
        <v>107</v>
      </c>
      <c r="D122" s="73" t="s">
        <v>168</v>
      </c>
      <c r="E122" s="64"/>
      <c r="F122" s="64"/>
      <c r="G122" s="64"/>
      <c r="H122" s="65"/>
      <c r="I122" s="72" t="s">
        <v>169</v>
      </c>
    </row>
    <row r="125" spans="2:15" x14ac:dyDescent="0.6">
      <c r="B125" s="60" t="s">
        <v>23</v>
      </c>
      <c r="C125" s="60" t="s">
        <v>111</v>
      </c>
      <c r="I125" s="134" t="s">
        <v>225</v>
      </c>
    </row>
    <row r="126" spans="2:15" ht="18" thickBot="1" x14ac:dyDescent="0.65">
      <c r="C126" s="61" t="s">
        <v>2</v>
      </c>
      <c r="D126" s="1755" t="s">
        <v>102</v>
      </c>
      <c r="E126" s="1756"/>
      <c r="F126" s="1756"/>
      <c r="G126" s="1756"/>
      <c r="H126" s="1757"/>
      <c r="I126" s="61" t="s">
        <v>28</v>
      </c>
      <c r="K126" s="60" t="s">
        <v>124</v>
      </c>
      <c r="O126" s="85" t="s">
        <v>225</v>
      </c>
    </row>
    <row r="127" spans="2:15" ht="18" thickTop="1" x14ac:dyDescent="0.6">
      <c r="C127" s="62">
        <v>1</v>
      </c>
      <c r="D127" s="63" t="s">
        <v>148</v>
      </c>
      <c r="E127" s="64"/>
      <c r="F127" s="64"/>
      <c r="G127" s="64"/>
      <c r="H127" s="65"/>
      <c r="I127" s="62" t="s">
        <v>216</v>
      </c>
    </row>
    <row r="128" spans="2:15" x14ac:dyDescent="0.6">
      <c r="C128" s="62">
        <f t="shared" ref="C128:C138" si="4">C127+1</f>
        <v>2</v>
      </c>
      <c r="D128" s="63" t="s">
        <v>104</v>
      </c>
      <c r="E128" s="64"/>
      <c r="F128" s="64"/>
      <c r="G128" s="64"/>
      <c r="H128" s="65"/>
      <c r="I128" s="62" t="s">
        <v>117</v>
      </c>
    </row>
    <row r="129" spans="2:37" x14ac:dyDescent="0.6">
      <c r="C129" s="62">
        <f t="shared" si="4"/>
        <v>3</v>
      </c>
      <c r="D129" s="66" t="s">
        <v>112</v>
      </c>
      <c r="E129" s="64"/>
      <c r="F129" s="64"/>
      <c r="G129" s="64"/>
      <c r="H129" s="67"/>
      <c r="I129" s="74" t="s">
        <v>118</v>
      </c>
    </row>
    <row r="130" spans="2:37" x14ac:dyDescent="0.6">
      <c r="C130" s="62">
        <f t="shared" si="4"/>
        <v>4</v>
      </c>
      <c r="D130" s="66" t="s">
        <v>113</v>
      </c>
      <c r="E130" s="64"/>
      <c r="F130" s="64"/>
      <c r="G130" s="64"/>
      <c r="H130" s="67"/>
      <c r="I130" s="74" t="s">
        <v>119</v>
      </c>
    </row>
    <row r="131" spans="2:37" x14ac:dyDescent="0.6">
      <c r="C131" s="62">
        <f t="shared" si="4"/>
        <v>5</v>
      </c>
      <c r="D131" s="69" t="s">
        <v>114</v>
      </c>
      <c r="E131" s="64"/>
      <c r="F131" s="64"/>
      <c r="G131" s="64"/>
      <c r="H131" s="67"/>
      <c r="I131" s="74" t="s">
        <v>120</v>
      </c>
    </row>
    <row r="132" spans="2:37" x14ac:dyDescent="0.6">
      <c r="C132" s="62">
        <f t="shared" si="4"/>
        <v>6</v>
      </c>
      <c r="D132" s="66" t="s">
        <v>115</v>
      </c>
      <c r="E132" s="64"/>
      <c r="F132" s="64"/>
      <c r="G132" s="64"/>
      <c r="H132" s="67"/>
      <c r="I132" s="62" t="s">
        <v>121</v>
      </c>
    </row>
    <row r="133" spans="2:37" x14ac:dyDescent="0.6">
      <c r="C133" s="62">
        <f t="shared" si="4"/>
        <v>7</v>
      </c>
      <c r="D133" s="66" t="s">
        <v>116</v>
      </c>
      <c r="E133" s="64"/>
      <c r="F133" s="64"/>
      <c r="G133" s="64"/>
      <c r="H133" s="67"/>
      <c r="I133" s="74" t="s">
        <v>122</v>
      </c>
    </row>
    <row r="134" spans="2:37" x14ac:dyDescent="0.6">
      <c r="C134" s="62">
        <f t="shared" si="4"/>
        <v>8</v>
      </c>
      <c r="D134" s="66" t="s">
        <v>151</v>
      </c>
      <c r="E134" s="64"/>
      <c r="F134" s="64"/>
      <c r="G134" s="64"/>
      <c r="H134" s="67"/>
      <c r="I134" s="74" t="s">
        <v>152</v>
      </c>
    </row>
    <row r="135" spans="2:37" x14ac:dyDescent="0.6">
      <c r="C135" s="62">
        <f t="shared" si="4"/>
        <v>9</v>
      </c>
      <c r="D135" s="66" t="s">
        <v>153</v>
      </c>
      <c r="E135" s="64"/>
      <c r="F135" s="64"/>
      <c r="G135" s="64"/>
      <c r="H135" s="67"/>
      <c r="I135" s="74" t="s">
        <v>154</v>
      </c>
    </row>
    <row r="136" spans="2:37" x14ac:dyDescent="0.6">
      <c r="C136" s="62">
        <f t="shared" si="4"/>
        <v>10</v>
      </c>
      <c r="D136" s="66" t="s">
        <v>155</v>
      </c>
      <c r="E136" s="64"/>
      <c r="F136" s="64"/>
      <c r="G136" s="64"/>
      <c r="H136" s="67"/>
      <c r="I136" s="74" t="s">
        <v>156</v>
      </c>
    </row>
    <row r="137" spans="2:37" x14ac:dyDescent="0.6">
      <c r="C137" s="62">
        <f t="shared" si="4"/>
        <v>11</v>
      </c>
      <c r="D137" s="66" t="s">
        <v>157</v>
      </c>
      <c r="E137" s="64"/>
      <c r="F137" s="64"/>
      <c r="G137" s="64"/>
      <c r="H137" s="67"/>
      <c r="I137" s="74" t="s">
        <v>158</v>
      </c>
    </row>
    <row r="138" spans="2:37" x14ac:dyDescent="0.6">
      <c r="C138" s="62">
        <f t="shared" si="4"/>
        <v>12</v>
      </c>
      <c r="D138" s="66" t="s">
        <v>159</v>
      </c>
      <c r="E138" s="64"/>
      <c r="F138" s="64"/>
      <c r="G138" s="64"/>
      <c r="H138" s="67"/>
      <c r="I138" s="74" t="s">
        <v>160</v>
      </c>
    </row>
    <row r="140" spans="2:37" x14ac:dyDescent="0.6">
      <c r="B140" s="135" t="s">
        <v>23</v>
      </c>
      <c r="C140" s="135" t="s">
        <v>101</v>
      </c>
      <c r="D140" s="135"/>
      <c r="E140" s="135"/>
      <c r="F140" s="135"/>
      <c r="G140" s="135"/>
      <c r="H140" s="135"/>
      <c r="I140" s="136" t="s">
        <v>225</v>
      </c>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c r="AG140" s="135"/>
      <c r="AH140" s="135"/>
      <c r="AI140" s="135"/>
      <c r="AJ140" s="135"/>
      <c r="AK140" s="135"/>
    </row>
    <row r="141" spans="2:37" ht="18" thickBot="1" x14ac:dyDescent="0.65">
      <c r="B141" s="135"/>
      <c r="C141" s="137" t="s">
        <v>2</v>
      </c>
      <c r="D141" s="1758" t="s">
        <v>102</v>
      </c>
      <c r="E141" s="1759"/>
      <c r="F141" s="1759"/>
      <c r="G141" s="1759"/>
      <c r="H141" s="1760"/>
      <c r="I141" s="137" t="s">
        <v>28</v>
      </c>
      <c r="J141" s="135"/>
      <c r="K141" s="135" t="s">
        <v>124</v>
      </c>
      <c r="L141" s="135"/>
      <c r="M141" s="135"/>
      <c r="N141" s="135"/>
      <c r="O141" s="136" t="s">
        <v>225</v>
      </c>
      <c r="P141" s="135"/>
      <c r="Q141" s="135"/>
      <c r="R141" s="135"/>
      <c r="S141" s="135"/>
      <c r="T141" s="135"/>
      <c r="U141" s="135"/>
      <c r="V141" s="135"/>
      <c r="W141" s="135"/>
      <c r="X141" s="135"/>
      <c r="Y141" s="135"/>
      <c r="Z141" s="135"/>
      <c r="AA141" s="135"/>
      <c r="AB141" s="135"/>
      <c r="AC141" s="135"/>
      <c r="AD141" s="135"/>
      <c r="AE141" s="135"/>
      <c r="AF141" s="135"/>
      <c r="AG141" s="135"/>
      <c r="AH141" s="135"/>
      <c r="AI141" s="135"/>
      <c r="AJ141" s="135"/>
      <c r="AK141" s="135"/>
    </row>
    <row r="142" spans="2:37" ht="18" thickTop="1" x14ac:dyDescent="0.6">
      <c r="B142" s="135"/>
      <c r="C142" s="138">
        <v>1</v>
      </c>
      <c r="D142" s="139" t="s">
        <v>146</v>
      </c>
      <c r="E142" s="140"/>
      <c r="F142" s="140"/>
      <c r="G142" s="140"/>
      <c r="H142" s="141"/>
      <c r="I142" s="138" t="s">
        <v>147</v>
      </c>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c r="AG142" s="135"/>
      <c r="AH142" s="135"/>
      <c r="AI142" s="135"/>
      <c r="AJ142" s="135"/>
      <c r="AK142" s="135"/>
    </row>
    <row r="143" spans="2:37" x14ac:dyDescent="0.6">
      <c r="B143" s="135"/>
      <c r="C143" s="138">
        <f>C142+1</f>
        <v>2</v>
      </c>
      <c r="D143" s="139" t="s">
        <v>103</v>
      </c>
      <c r="E143" s="140"/>
      <c r="F143" s="140"/>
      <c r="G143" s="140"/>
      <c r="H143" s="141"/>
      <c r="I143" s="138" t="s">
        <v>107</v>
      </c>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row>
    <row r="144" spans="2:37" ht="35" x14ac:dyDescent="0.6">
      <c r="B144" s="135"/>
      <c r="C144" s="138">
        <f t="shared" ref="C144:C146" si="5">C143+1</f>
        <v>3</v>
      </c>
      <c r="D144" s="142" t="s">
        <v>104</v>
      </c>
      <c r="E144" s="140"/>
      <c r="F144" s="140"/>
      <c r="G144" s="140"/>
      <c r="H144" s="141"/>
      <c r="I144" s="143" t="s">
        <v>110</v>
      </c>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c r="AG144" s="135"/>
      <c r="AH144" s="135"/>
      <c r="AI144" s="135"/>
      <c r="AJ144" s="135"/>
      <c r="AK144" s="135"/>
    </row>
    <row r="145" spans="2:37" ht="17" customHeight="1" x14ac:dyDescent="0.6">
      <c r="B145" s="135"/>
      <c r="C145" s="138">
        <f t="shared" si="5"/>
        <v>4</v>
      </c>
      <c r="D145" s="144" t="s">
        <v>105</v>
      </c>
      <c r="E145" s="140"/>
      <c r="F145" s="140"/>
      <c r="G145" s="140"/>
      <c r="H145" s="141"/>
      <c r="I145" s="138" t="s">
        <v>108</v>
      </c>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row>
    <row r="146" spans="2:37" x14ac:dyDescent="0.6">
      <c r="B146" s="135"/>
      <c r="C146" s="138">
        <f t="shared" si="5"/>
        <v>5</v>
      </c>
      <c r="D146" s="142" t="s">
        <v>106</v>
      </c>
      <c r="E146" s="140"/>
      <c r="F146" s="140"/>
      <c r="G146" s="140"/>
      <c r="H146" s="141"/>
      <c r="I146" s="138" t="s">
        <v>109</v>
      </c>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5"/>
    </row>
    <row r="147" spans="2:37" x14ac:dyDescent="0.6">
      <c r="B147" s="134" t="s">
        <v>249</v>
      </c>
    </row>
    <row r="149" spans="2:37" x14ac:dyDescent="0.6">
      <c r="B149" s="60" t="s">
        <v>23</v>
      </c>
      <c r="C149" s="60" t="s">
        <v>125</v>
      </c>
      <c r="G149" s="134" t="s">
        <v>243</v>
      </c>
    </row>
    <row r="150" spans="2:37" x14ac:dyDescent="0.6">
      <c r="C150" s="135" t="s">
        <v>217</v>
      </c>
      <c r="D150" s="135"/>
      <c r="E150" s="135"/>
      <c r="F150" s="135"/>
      <c r="G150" s="135"/>
      <c r="H150" s="135"/>
      <c r="I150" s="60" t="s">
        <v>218</v>
      </c>
    </row>
    <row r="151" spans="2:37" x14ac:dyDescent="0.6">
      <c r="C151" s="135"/>
      <c r="D151" s="135"/>
      <c r="E151" s="135"/>
      <c r="F151" s="135"/>
      <c r="G151" s="135"/>
      <c r="H151" s="135"/>
    </row>
    <row r="152" spans="2:37" x14ac:dyDescent="0.6">
      <c r="C152" s="135"/>
      <c r="D152" s="135"/>
      <c r="E152" s="135"/>
      <c r="F152" s="135"/>
      <c r="G152" s="135"/>
      <c r="H152" s="135"/>
    </row>
    <row r="153" spans="2:37" x14ac:dyDescent="0.6">
      <c r="C153" s="135"/>
      <c r="D153" s="135"/>
      <c r="E153" s="135"/>
      <c r="F153" s="135"/>
      <c r="G153" s="135"/>
      <c r="H153" s="135"/>
    </row>
    <row r="154" spans="2:37" x14ac:dyDescent="0.6">
      <c r="C154" s="135"/>
      <c r="D154" s="135"/>
      <c r="E154" s="135"/>
      <c r="F154" s="135"/>
      <c r="G154" s="135"/>
      <c r="H154" s="135"/>
    </row>
    <row r="155" spans="2:37" x14ac:dyDescent="0.6">
      <c r="C155" s="135"/>
      <c r="D155" s="135"/>
      <c r="E155" s="135"/>
      <c r="F155" s="135"/>
      <c r="G155" s="135"/>
      <c r="H155" s="135"/>
    </row>
    <row r="156" spans="2:37" x14ac:dyDescent="0.6">
      <c r="C156" s="135"/>
      <c r="D156" s="135"/>
      <c r="E156" s="135"/>
      <c r="F156" s="135"/>
      <c r="G156" s="135"/>
      <c r="H156" s="135"/>
    </row>
    <row r="157" spans="2:37" x14ac:dyDescent="0.6">
      <c r="C157" s="135"/>
      <c r="D157" s="135"/>
      <c r="E157" s="135"/>
      <c r="F157" s="135"/>
      <c r="G157" s="135"/>
      <c r="H157" s="135"/>
    </row>
    <row r="158" spans="2:37" x14ac:dyDescent="0.6">
      <c r="C158" s="135"/>
      <c r="D158" s="135"/>
      <c r="E158" s="135"/>
      <c r="F158" s="135"/>
      <c r="G158" s="135"/>
      <c r="H158" s="135"/>
    </row>
    <row r="159" spans="2:37" x14ac:dyDescent="0.6">
      <c r="C159" s="135"/>
      <c r="D159" s="135"/>
      <c r="E159" s="135"/>
      <c r="F159" s="135"/>
      <c r="G159" s="135"/>
      <c r="H159" s="135"/>
    </row>
    <row r="160" spans="2:37" x14ac:dyDescent="0.6">
      <c r="C160" s="135"/>
      <c r="D160" s="135"/>
      <c r="E160" s="135"/>
      <c r="F160" s="135"/>
      <c r="G160" s="135"/>
      <c r="H160" s="135"/>
    </row>
    <row r="161" spans="3:10" x14ac:dyDescent="0.6">
      <c r="C161" s="134" t="s">
        <v>249</v>
      </c>
    </row>
    <row r="163" spans="3:10" x14ac:dyDescent="0.6">
      <c r="C163" s="60" t="s">
        <v>229</v>
      </c>
      <c r="I163" s="134" t="s">
        <v>235</v>
      </c>
    </row>
    <row r="164" spans="3:10" x14ac:dyDescent="0.6">
      <c r="D164" s="60" t="s">
        <v>230</v>
      </c>
    </row>
    <row r="165" spans="3:10" x14ac:dyDescent="0.6">
      <c r="E165" s="60" t="s">
        <v>231</v>
      </c>
    </row>
    <row r="166" spans="3:10" x14ac:dyDescent="0.6">
      <c r="E166" s="60" t="s">
        <v>232</v>
      </c>
    </row>
    <row r="167" spans="3:10" x14ac:dyDescent="0.6">
      <c r="E167" s="60" t="s">
        <v>233</v>
      </c>
    </row>
    <row r="168" spans="3:10" x14ac:dyDescent="0.6">
      <c r="E168" s="60" t="s">
        <v>234</v>
      </c>
    </row>
    <row r="169" spans="3:10" x14ac:dyDescent="0.6">
      <c r="J169" s="85" t="s">
        <v>660</v>
      </c>
    </row>
    <row r="170" spans="3:10" x14ac:dyDescent="0.6">
      <c r="C170" s="135" t="s">
        <v>220</v>
      </c>
      <c r="D170" s="135"/>
      <c r="E170" s="135"/>
      <c r="F170" s="135"/>
      <c r="G170" s="135"/>
      <c r="H170" s="135"/>
      <c r="I170" s="60" t="s">
        <v>219</v>
      </c>
      <c r="J170" s="134" t="s">
        <v>293</v>
      </c>
    </row>
    <row r="171" spans="3:10" x14ac:dyDescent="0.6">
      <c r="C171" s="135"/>
      <c r="D171" s="135"/>
      <c r="E171" s="135"/>
      <c r="F171" s="135"/>
      <c r="G171" s="135"/>
      <c r="H171" s="135"/>
    </row>
    <row r="172" spans="3:10" x14ac:dyDescent="0.6">
      <c r="C172" s="135"/>
      <c r="D172" s="135"/>
      <c r="E172" s="135"/>
      <c r="F172" s="135"/>
      <c r="G172" s="135"/>
      <c r="H172" s="135"/>
    </row>
    <row r="173" spans="3:10" x14ac:dyDescent="0.6">
      <c r="C173" s="135"/>
      <c r="D173" s="135"/>
      <c r="E173" s="135"/>
      <c r="F173" s="135"/>
      <c r="G173" s="135"/>
      <c r="H173" s="135"/>
    </row>
    <row r="174" spans="3:10" x14ac:dyDescent="0.6">
      <c r="C174" s="135"/>
      <c r="D174" s="135"/>
      <c r="E174" s="135"/>
      <c r="F174" s="135"/>
      <c r="G174" s="135"/>
      <c r="H174" s="135"/>
    </row>
    <row r="175" spans="3:10" x14ac:dyDescent="0.6">
      <c r="C175" s="135"/>
      <c r="D175" s="135"/>
      <c r="E175" s="135"/>
      <c r="F175" s="135"/>
      <c r="G175" s="135"/>
      <c r="H175" s="135"/>
    </row>
    <row r="176" spans="3:10" x14ac:dyDescent="0.6">
      <c r="C176" s="135"/>
      <c r="D176" s="135"/>
      <c r="E176" s="135"/>
      <c r="F176" s="135"/>
      <c r="G176" s="135"/>
      <c r="H176" s="135"/>
    </row>
    <row r="177" spans="3:8" x14ac:dyDescent="0.6">
      <c r="C177" s="135"/>
      <c r="D177" s="135"/>
      <c r="E177" s="135"/>
      <c r="F177" s="135"/>
      <c r="G177" s="135"/>
      <c r="H177" s="135"/>
    </row>
    <row r="178" spans="3:8" x14ac:dyDescent="0.6">
      <c r="C178" s="135"/>
      <c r="D178" s="135"/>
      <c r="E178" s="135"/>
      <c r="F178" s="135"/>
      <c r="G178" s="135"/>
      <c r="H178" s="135"/>
    </row>
    <row r="179" spans="3:8" x14ac:dyDescent="0.6">
      <c r="C179" s="135"/>
      <c r="D179" s="135"/>
      <c r="E179" s="135"/>
      <c r="F179" s="135"/>
      <c r="G179" s="135"/>
      <c r="H179" s="135"/>
    </row>
    <row r="180" spans="3:8" x14ac:dyDescent="0.6">
      <c r="C180" s="135"/>
      <c r="D180" s="135"/>
      <c r="E180" s="135"/>
      <c r="F180" s="135"/>
      <c r="G180" s="135"/>
      <c r="H180" s="135"/>
    </row>
    <row r="181" spans="3:8" x14ac:dyDescent="0.6">
      <c r="C181" s="135"/>
      <c r="D181" s="135"/>
      <c r="E181" s="135"/>
      <c r="F181" s="135"/>
      <c r="G181" s="135"/>
      <c r="H181" s="135"/>
    </row>
    <row r="182" spans="3:8" x14ac:dyDescent="0.6">
      <c r="C182" s="135"/>
      <c r="D182" s="135"/>
      <c r="E182" s="135"/>
      <c r="F182" s="135"/>
      <c r="G182" s="135"/>
      <c r="H182" s="135"/>
    </row>
    <row r="183" spans="3:8" x14ac:dyDescent="0.6">
      <c r="C183" s="135"/>
      <c r="D183" s="135"/>
      <c r="E183" s="135"/>
      <c r="F183" s="135"/>
      <c r="G183" s="135"/>
      <c r="H183" s="135"/>
    </row>
    <row r="184" spans="3:8" x14ac:dyDescent="0.6">
      <c r="C184" s="135"/>
      <c r="D184" s="135"/>
      <c r="E184" s="135"/>
      <c r="F184" s="135"/>
      <c r="G184" s="135"/>
      <c r="H184" s="135"/>
    </row>
    <row r="185" spans="3:8" x14ac:dyDescent="0.6">
      <c r="C185" s="135"/>
      <c r="D185" s="135"/>
      <c r="E185" s="135"/>
      <c r="F185" s="135"/>
      <c r="G185" s="135"/>
      <c r="H185" s="135"/>
    </row>
    <row r="186" spans="3:8" x14ac:dyDescent="0.6">
      <c r="C186" s="135"/>
      <c r="D186" s="135"/>
      <c r="E186" s="135"/>
      <c r="F186" s="135"/>
      <c r="G186" s="135"/>
      <c r="H186" s="135"/>
    </row>
    <row r="187" spans="3:8" x14ac:dyDescent="0.6">
      <c r="C187" s="135"/>
      <c r="D187" s="135"/>
      <c r="E187" s="135"/>
      <c r="F187" s="135"/>
      <c r="G187" s="135"/>
      <c r="H187" s="135"/>
    </row>
    <row r="188" spans="3:8" x14ac:dyDescent="0.6">
      <c r="C188" s="135"/>
      <c r="D188" s="135"/>
      <c r="E188" s="135"/>
      <c r="F188" s="135"/>
      <c r="G188" s="135"/>
      <c r="H188" s="135"/>
    </row>
    <row r="189" spans="3:8" x14ac:dyDescent="0.6">
      <c r="C189" s="135"/>
      <c r="D189" s="135"/>
      <c r="E189" s="135"/>
      <c r="F189" s="135"/>
      <c r="G189" s="135"/>
      <c r="H189" s="135"/>
    </row>
    <row r="190" spans="3:8" x14ac:dyDescent="0.6">
      <c r="C190" s="135"/>
      <c r="D190" s="135"/>
      <c r="E190" s="135"/>
      <c r="F190" s="135"/>
      <c r="G190" s="135"/>
      <c r="H190" s="135"/>
    </row>
    <row r="191" spans="3:8" x14ac:dyDescent="0.6">
      <c r="C191" s="135"/>
      <c r="D191" s="135"/>
      <c r="E191" s="135"/>
      <c r="F191" s="135"/>
      <c r="G191" s="135"/>
      <c r="H191" s="135"/>
    </row>
    <row r="192" spans="3:8" x14ac:dyDescent="0.6">
      <c r="C192" s="135"/>
      <c r="D192" s="135"/>
      <c r="E192" s="135"/>
      <c r="F192" s="135"/>
      <c r="G192" s="135"/>
      <c r="H192" s="135"/>
    </row>
    <row r="193" spans="1:8" x14ac:dyDescent="0.6">
      <c r="C193" s="135"/>
      <c r="D193" s="135"/>
      <c r="E193" s="135"/>
      <c r="F193" s="135"/>
      <c r="G193" s="135"/>
      <c r="H193" s="135"/>
    </row>
    <row r="194" spans="1:8" x14ac:dyDescent="0.6">
      <c r="C194" s="135"/>
      <c r="D194" s="135"/>
      <c r="E194" s="135"/>
      <c r="F194" s="135"/>
      <c r="G194" s="135"/>
      <c r="H194" s="135"/>
    </row>
    <row r="195" spans="1:8" x14ac:dyDescent="0.6">
      <c r="C195" s="135"/>
      <c r="D195" s="135"/>
      <c r="E195" s="135"/>
      <c r="F195" s="135"/>
      <c r="G195" s="135"/>
      <c r="H195" s="135"/>
    </row>
    <row r="196" spans="1:8" x14ac:dyDescent="0.6">
      <c r="C196" s="135"/>
      <c r="D196" s="135"/>
      <c r="E196" s="135"/>
      <c r="F196" s="135"/>
      <c r="G196" s="135"/>
      <c r="H196" s="135"/>
    </row>
    <row r="197" spans="1:8" x14ac:dyDescent="0.6">
      <c r="C197" s="135"/>
      <c r="D197" s="135"/>
      <c r="E197" s="135"/>
      <c r="F197" s="135"/>
      <c r="G197" s="135"/>
      <c r="H197" s="135"/>
    </row>
    <row r="198" spans="1:8" x14ac:dyDescent="0.6">
      <c r="C198" s="135"/>
      <c r="D198" s="135"/>
      <c r="E198" s="135"/>
      <c r="F198" s="135"/>
      <c r="G198" s="135"/>
      <c r="H198" s="135"/>
    </row>
    <row r="199" spans="1:8" x14ac:dyDescent="0.6">
      <c r="C199" s="135"/>
      <c r="D199" s="135"/>
      <c r="E199" s="135"/>
      <c r="F199" s="135"/>
      <c r="G199" s="135"/>
      <c r="H199" s="135"/>
    </row>
    <row r="200" spans="1:8" x14ac:dyDescent="0.6">
      <c r="C200" s="135"/>
      <c r="D200" s="135"/>
      <c r="E200" s="135"/>
      <c r="F200" s="135"/>
      <c r="G200" s="135"/>
      <c r="H200" s="135"/>
    </row>
    <row r="201" spans="1:8" x14ac:dyDescent="0.6">
      <c r="B201" s="75"/>
      <c r="C201" s="134" t="s">
        <v>249</v>
      </c>
    </row>
    <row r="203" spans="1:8" x14ac:dyDescent="0.6">
      <c r="A203" s="60" t="s">
        <v>38</v>
      </c>
    </row>
  </sheetData>
  <mergeCells count="17">
    <mergeCell ref="D28:H28"/>
    <mergeCell ref="D39:H39"/>
    <mergeCell ref="D3:H3"/>
    <mergeCell ref="D141:H141"/>
    <mergeCell ref="D126:H126"/>
    <mergeCell ref="D44:H44"/>
    <mergeCell ref="D27:H27"/>
    <mergeCell ref="D118:H118"/>
    <mergeCell ref="D32:H32"/>
    <mergeCell ref="D34:H34"/>
    <mergeCell ref="D35:H35"/>
    <mergeCell ref="D29:H29"/>
    <mergeCell ref="D30:H30"/>
    <mergeCell ref="D31:H31"/>
    <mergeCell ref="D24:H24"/>
    <mergeCell ref="D25:H25"/>
    <mergeCell ref="D45:H45"/>
  </mergeCells>
  <phoneticPr fontId="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D62281BBF757D449EEA1E56878ED1B7" ma:contentTypeVersion="4" ma:contentTypeDescription="新しいドキュメントを作成します。" ma:contentTypeScope="" ma:versionID="1b6aa8e4b1244dd7f8011dc76d905b88">
  <xsd:schema xmlns:xsd="http://www.w3.org/2001/XMLSchema" xmlns:xs="http://www.w3.org/2001/XMLSchema" xmlns:p="http://schemas.microsoft.com/office/2006/metadata/properties" xmlns:ns2="ad25ab4a-6c48-404f-b5b7-4fe6ec48d86f" targetNamespace="http://schemas.microsoft.com/office/2006/metadata/properties" ma:root="true" ma:fieldsID="72a65ff84d0f11e7a989ea80fe17cc03" ns2:_="">
    <xsd:import namespace="ad25ab4a-6c48-404f-b5b7-4fe6ec48d8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25ab4a-6c48-404f-b5b7-4fe6ec48d8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5B5B61-DC9C-4655-97AC-BD6B7DDD49C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B527952-601E-4F1D-8EF5-2E25023D319D}">
  <ds:schemaRefs>
    <ds:schemaRef ds:uri="http://schemas.microsoft.com/sharepoint/v3/contenttype/forms"/>
  </ds:schemaRefs>
</ds:datastoreItem>
</file>

<file path=customXml/itemProps3.xml><?xml version="1.0" encoding="utf-8"?>
<ds:datastoreItem xmlns:ds="http://schemas.openxmlformats.org/officeDocument/2006/customXml" ds:itemID="{111DF765-1E0C-4FE6-8CFC-E92AC390CD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25ab4a-6c48-404f-b5b7-4fe6ec48d8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改訂履歴</vt:lpstr>
      <vt:lpstr>使い方</vt:lpstr>
      <vt:lpstr>データ例（MC）</vt:lpstr>
      <vt:lpstr>データ例（アルミ加工）</vt:lpstr>
      <vt:lpstr>システム構成</vt:lpstr>
      <vt:lpstr>動作仕様</vt:lpstr>
      <vt:lpstr>フォルダ構成</vt:lpstr>
      <vt:lpstr>ファイル仕様</vt:lpstr>
      <vt:lpstr>'データ例（アルミ加工）'!Print_Area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大鷹 友裕</dc:creator>
  <cp:keywords>SecrecyB; A.01.0010; HM</cp:keywords>
  <dc:description/>
  <cp:lastModifiedBy>noboru kosai (小佐井 昇 GE)</cp:lastModifiedBy>
  <cp:revision/>
  <cp:lastPrinted>2025-08-22T05:26:41Z</cp:lastPrinted>
  <dcterms:created xsi:type="dcterms:W3CDTF">2015-06-05T18:19:34Z</dcterms:created>
  <dcterms:modified xsi:type="dcterms:W3CDTF">2025-11-19T01:35:38Z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0x010100BD62281BBF757D449EEA1E56878ED1B7</vt:lpwstr>
  </property>
</Properties>
</file>